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Result" sheetId="1" r:id="rId2"/>
  </sheets>
  <definedNames/>
  <calcPr fullCalcOnLoad="1"/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<sst xmlns="http://schemas.openxmlformats.org/spreadsheetml/2006/main" count="3176" uniqueCount="702">
  <si>
    <t>来源表</t>
  </si>
  <si>
    <t>A4</t>
  </si>
  <si>
    <t>B4</t>
  </si>
  <si>
    <t>C4</t>
  </si>
  <si>
    <t>D4</t>
  </si>
  <si>
    <t>E4</t>
  </si>
  <si>
    <t>F4</t>
  </si>
  <si>
    <t>G4</t>
  </si>
  <si>
    <t>H4</t>
  </si>
  <si>
    <t>I4</t>
  </si>
  <si>
    <t>J4</t>
  </si>
  <si>
    <t>K4</t>
  </si>
  <si>
    <t>L4</t>
  </si>
  <si>
    <t>M4</t>
  </si>
  <si>
    <t>N4</t>
  </si>
  <si>
    <t>O4</t>
  </si>
  <si>
    <t>P4</t>
  </si>
  <si>
    <t>Q4</t>
  </si>
  <si>
    <t>R4</t>
  </si>
  <si>
    <t>S4</t>
  </si>
  <si>
    <t>T4</t>
  </si>
  <si>
    <t>U4</t>
  </si>
  <si>
    <t>V4</t>
  </si>
  <si>
    <t>W4</t>
  </si>
  <si>
    <t>X4</t>
  </si>
  <si>
    <t>A5</t>
  </si>
  <si>
    <t>B5</t>
  </si>
  <si>
    <t>C5</t>
  </si>
  <si>
    <t>D5</t>
  </si>
  <si>
    <t>E5</t>
  </si>
  <si>
    <t>F5</t>
  </si>
  <si>
    <t>G5</t>
  </si>
  <si>
    <t>H5</t>
  </si>
  <si>
    <t>I5</t>
  </si>
  <si>
    <t>J5</t>
  </si>
  <si>
    <t>K5</t>
  </si>
  <si>
    <t>L5</t>
  </si>
  <si>
    <t>M5</t>
  </si>
  <si>
    <t>N5</t>
  </si>
  <si>
    <t>O5</t>
  </si>
  <si>
    <t>P5</t>
  </si>
  <si>
    <t>Q5</t>
  </si>
  <si>
    <t>R5</t>
  </si>
  <si>
    <t>S5</t>
  </si>
  <si>
    <t>T5</t>
  </si>
  <si>
    <t>U5</t>
  </si>
  <si>
    <t>V5</t>
  </si>
  <si>
    <t>W5</t>
  </si>
  <si>
    <t>X5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</si>
  <si>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</si>
  <si>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</si>
  <si>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</si>
  <si>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</si>
  <si>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</si>
  <si>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</si>
  <si>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</si>
  <si>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</si>
  <si>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</si>
  <si>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</si>
  <si>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</si>
  <si>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</si>
  <si>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</si>
  <si>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</si>
  <si>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O6</t>
  </si>
  <si>
    <t>P6</t>
  </si>
  <si>
    <t>Q6</t>
  </si>
  <si>
    <t>R6</t>
  </si>
  <si>
    <t>S6</t>
  </si>
  <si>
    <t>T6</t>
  </si>
  <si>
    <t>U6</t>
  </si>
  <si>
    <t>V6</t>
  </si>
  <si>
    <t>W6</t>
  </si>
  <si>
    <t>X6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</si>
  <si>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</si>
  <si>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</si>
  <si>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</si>
  <si>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</si>
  <si>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</si>
  <si>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</si>
  <si>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</si>
  <si>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</si>
  <si>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</si>
  <si>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</si>
  <si>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</si>
  <si>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</si>
  <si>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</si>
  <si>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</si>
  <si>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O7</t>
  </si>
  <si>
    <t>P7</t>
  </si>
  <si>
    <t>Q7</t>
  </si>
  <si>
    <t>R7</t>
  </si>
  <si>
    <t>S7</t>
  </si>
  <si>
    <t>T7</t>
  </si>
  <si>
    <t>U7</t>
  </si>
  <si>
    <t>V7</t>
  </si>
  <si>
    <t>W7</t>
  </si>
  <si>
    <t>X7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</si>
  <si>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</si>
  <si>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</si>
  <si>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</si>
  <si>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</si>
  <si>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</si>
  <si>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</si>
  <si>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</si>
  <si>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</si>
  <si>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</si>
  <si>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</si>
  <si>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</si>
  <si>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</si>
  <si>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</si>
  <si>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</si>
  <si>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O8</t>
  </si>
  <si>
    <t>P8</t>
  </si>
  <si>
    <t>Q8</t>
  </si>
  <si>
    <t>R8</t>
  </si>
  <si>
    <t>S8</t>
  </si>
  <si>
    <t>T8</t>
  </si>
  <si>
    <t>U8</t>
  </si>
  <si>
    <t>V8</t>
  </si>
  <si>
    <t>W8</t>
  </si>
  <si>
    <t>X8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</si>
  <si>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</si>
  <si>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</si>
  <si>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</si>
  <si>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</si>
  <si>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</si>
  <si>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</si>
  <si>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</si>
  <si>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</si>
  <si>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</si>
  <si>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</si>
  <si>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</si>
  <si>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</si>
  <si>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</si>
  <si>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</si>
  <si>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O9</t>
  </si>
  <si>
    <t>P9</t>
  </si>
  <si>
    <t>Q9</t>
  </si>
  <si>
    <t>R9</t>
  </si>
  <si>
    <t>S9</t>
  </si>
  <si>
    <t>T9</t>
  </si>
  <si>
    <t>U9</t>
  </si>
  <si>
    <t>V9</t>
  </si>
  <si>
    <t>W9</t>
  </si>
  <si>
    <t>X9</t>
  </si>
  <si>
    <t>A10</t>
  </si>
  <si>
    <t>B10</t>
  </si>
  <si>
    <t>C10</t>
  </si>
  <si>
    <t>D10</t>
  </si>
  <si>
    <t>E10</t>
  </si>
  <si>
    <t>F10</t>
  </si>
  <si>
    <t>G10</t>
  </si>
  <si>
    <t>H10</t>
  </si>
  <si>
    <t>I10</t>
  </si>
  <si>
    <t>J10</t>
  </si>
  <si>
    <t>K10</t>
  </si>
  <si>
    <t>L10</t>
  </si>
  <si>
    <t>M10</t>
  </si>
  <si>
    <t>N10</t>
  </si>
  <si>
    <t>O10</t>
  </si>
  <si>
    <t>P10</t>
  </si>
  <si>
    <t>Q10</t>
  </si>
  <si>
    <t>R10</t>
  </si>
  <si>
    <t>S10</t>
  </si>
  <si>
    <t>T10</t>
  </si>
  <si>
    <t>U10</t>
  </si>
  <si>
    <t>V10</t>
  </si>
  <si>
    <t>W10</t>
  </si>
  <si>
    <t>X10</t>
  </si>
  <si>
    <t>A11</t>
  </si>
  <si>
    <t>B11</t>
  </si>
  <si>
    <t>C11</t>
  </si>
  <si>
    <t>D11</t>
  </si>
  <si>
    <t>E11</t>
  </si>
  <si>
    <t>F11</t>
  </si>
  <si>
    <t>G11</t>
  </si>
  <si>
    <t>H11</t>
  </si>
  <si>
    <t>I11</t>
  </si>
  <si>
    <t>J11</t>
  </si>
  <si>
    <t>K11</t>
  </si>
  <si>
    <t>L11</t>
  </si>
  <si>
    <t>M11</t>
  </si>
  <si>
    <t>N11</t>
  </si>
  <si>
    <t>O11</t>
  </si>
  <si>
    <t>P11</t>
  </si>
  <si>
    <t>Q11</t>
  </si>
  <si>
    <t>R11</t>
  </si>
  <si>
    <t>S11</t>
  </si>
  <si>
    <t>T11</t>
  </si>
  <si>
    <t>U11</t>
  </si>
  <si>
    <t>V11</t>
  </si>
  <si>
    <t>W11</t>
  </si>
  <si>
    <t>X11</t>
  </si>
  <si>
    <t>A12</t>
  </si>
  <si>
    <t>B12</t>
  </si>
  <si>
    <t>C12</t>
  </si>
  <si>
    <t>D12</t>
  </si>
  <si>
    <t>E12</t>
  </si>
  <si>
    <t>F12</t>
  </si>
  <si>
    <t>G12</t>
  </si>
  <si>
    <t>H12</t>
  </si>
  <si>
    <t>I12</t>
  </si>
  <si>
    <t>J12</t>
  </si>
  <si>
    <t>K12</t>
  </si>
  <si>
    <t>L12</t>
  </si>
  <si>
    <t>M12</t>
  </si>
  <si>
    <t>N12</t>
  </si>
  <si>
    <t>O12</t>
  </si>
  <si>
    <t>P12</t>
  </si>
  <si>
    <t>Q12</t>
  </si>
  <si>
    <t>R12</t>
  </si>
  <si>
    <t>S12</t>
  </si>
  <si>
    <t>T12</t>
  </si>
  <si>
    <t>U12</t>
  </si>
  <si>
    <t>V12</t>
  </si>
  <si>
    <t>W12</t>
  </si>
  <si>
    <t>X12</t>
  </si>
  <si>
    <t>A13</t>
  </si>
  <si>
    <t>B13</t>
  </si>
  <si>
    <t>C13</t>
  </si>
  <si>
    <t>D13</t>
  </si>
  <si>
    <t>E13</t>
  </si>
  <si>
    <t>F13</t>
  </si>
  <si>
    <t>G13</t>
  </si>
  <si>
    <t>H13</t>
  </si>
  <si>
    <t>I13</t>
  </si>
  <si>
    <t>J13</t>
  </si>
  <si>
    <t>K13</t>
  </si>
  <si>
    <t>L13</t>
  </si>
  <si>
    <t>M13</t>
  </si>
  <si>
    <t>N13</t>
  </si>
  <si>
    <t>O13</t>
  </si>
  <si>
    <t>P13</t>
  </si>
  <si>
    <t>Q13</t>
  </si>
  <si>
    <t>R13</t>
  </si>
  <si>
    <t>S13</t>
  </si>
  <si>
    <t>T13</t>
  </si>
  <si>
    <t>U13</t>
  </si>
  <si>
    <t>V13</t>
  </si>
  <si>
    <t>W13</t>
  </si>
  <si>
    <t>X13</t>
  </si>
  <si>
    <t>A14</t>
  </si>
  <si>
    <t>B14</t>
  </si>
  <si>
    <t>C14</t>
  </si>
  <si>
    <t>D14</t>
  </si>
  <si>
    <t>E14</t>
  </si>
  <si>
    <t>F14</t>
  </si>
  <si>
    <t>G14</t>
  </si>
  <si>
    <t>H14</t>
  </si>
  <si>
    <t>I14</t>
  </si>
  <si>
    <t>J14</t>
  </si>
  <si>
    <t>K14</t>
  </si>
  <si>
    <t>L14</t>
  </si>
  <si>
    <t>M14</t>
  </si>
  <si>
    <t>N14</t>
  </si>
  <si>
    <t>O14</t>
  </si>
  <si>
    <t>P14</t>
  </si>
  <si>
    <t>Q14</t>
  </si>
  <si>
    <t>R14</t>
  </si>
  <si>
    <t>S14</t>
  </si>
  <si>
    <t>T14</t>
  </si>
  <si>
    <t>U14</t>
  </si>
  <si>
    <t>V14</t>
  </si>
  <si>
    <t>W14</t>
  </si>
  <si>
    <t>X14</t>
  </si>
  <si>
    <t>A15</t>
  </si>
  <si>
    <t>B15</t>
  </si>
  <si>
    <t>C15</t>
  </si>
  <si>
    <t>D15</t>
  </si>
  <si>
    <t>E15</t>
  </si>
  <si>
    <t>F15</t>
  </si>
  <si>
    <t>G15</t>
  </si>
  <si>
    <t>H15</t>
  </si>
  <si>
    <t>I15</t>
  </si>
  <si>
    <t>J15</t>
  </si>
  <si>
    <t>K15</t>
  </si>
  <si>
    <t>L15</t>
  </si>
  <si>
    <t>M15</t>
  </si>
  <si>
    <t>N15</t>
  </si>
  <si>
    <t>O15</t>
  </si>
  <si>
    <t>P15</t>
  </si>
  <si>
    <t>Q15</t>
  </si>
  <si>
    <t>R15</t>
  </si>
  <si>
    <t>S15</t>
  </si>
  <si>
    <t>T15</t>
  </si>
  <si>
    <t>U15</t>
  </si>
  <si>
    <t>V15</t>
  </si>
  <si>
    <t>W15</t>
  </si>
  <si>
    <t>X15</t>
  </si>
  <si>
    <t>A16</t>
  </si>
  <si>
    <t>B16</t>
  </si>
  <si>
    <t>C16</t>
  </si>
  <si>
    <t>D16</t>
  </si>
  <si>
    <t>E16</t>
  </si>
  <si>
    <t>F16</t>
  </si>
  <si>
    <t>G16</t>
  </si>
  <si>
    <t>H16</t>
  </si>
  <si>
    <t>I16</t>
  </si>
  <si>
    <t>J16</t>
  </si>
  <si>
    <t>K16</t>
  </si>
  <si>
    <t>L16</t>
  </si>
  <si>
    <t>M16</t>
  </si>
  <si>
    <t>N16</t>
  </si>
  <si>
    <t>O16</t>
  </si>
  <si>
    <t>P16</t>
  </si>
  <si>
    <t>Q16</t>
  </si>
  <si>
    <t>R16</t>
  </si>
  <si>
    <t>S16</t>
  </si>
  <si>
    <t>T16</t>
  </si>
  <si>
    <t>U16</t>
  </si>
  <si>
    <t>V16</t>
  </si>
  <si>
    <t>W16</t>
  </si>
  <si>
    <t>X16</t>
  </si>
  <si>
    <t>A17</t>
  </si>
  <si>
    <t>B17</t>
  </si>
  <si>
    <t>C17</t>
  </si>
  <si>
    <t>D17</t>
  </si>
  <si>
    <t>E17</t>
  </si>
  <si>
    <t>F17</t>
  </si>
  <si>
    <t>G17</t>
  </si>
  <si>
    <t>H17</t>
  </si>
  <si>
    <t>I17</t>
  </si>
  <si>
    <t>J17</t>
  </si>
  <si>
    <t>K17</t>
  </si>
  <si>
    <t>L17</t>
  </si>
  <si>
    <t>M17</t>
  </si>
  <si>
    <t>N17</t>
  </si>
  <si>
    <t>O17</t>
  </si>
  <si>
    <t>P17</t>
  </si>
  <si>
    <t>Q17</t>
  </si>
  <si>
    <t>R17</t>
  </si>
  <si>
    <t>S17</t>
  </si>
  <si>
    <t>T17</t>
  </si>
  <si>
    <t>U17</t>
  </si>
  <si>
    <t>V17</t>
  </si>
  <si>
    <t>W17</t>
  </si>
  <si>
    <t>X17</t>
  </si>
  <si>
    <t>A18</t>
  </si>
  <si>
    <t>B18</t>
  </si>
  <si>
    <t>C18</t>
  </si>
  <si>
    <t>D18</t>
  </si>
  <si>
    <t>E18</t>
  </si>
  <si>
    <t>F18</t>
  </si>
  <si>
    <t>G18</t>
  </si>
  <si>
    <t>H18</t>
  </si>
  <si>
    <t>I18</t>
  </si>
  <si>
    <t>J18</t>
  </si>
  <si>
    <t>K18</t>
  </si>
  <si>
    <t>L18</t>
  </si>
  <si>
    <t>M18</t>
  </si>
  <si>
    <t>N18</t>
  </si>
  <si>
    <t>O18</t>
  </si>
  <si>
    <t>P18</t>
  </si>
  <si>
    <t>Q18</t>
  </si>
  <si>
    <t>R18</t>
  </si>
  <si>
    <t>S18</t>
  </si>
  <si>
    <t>T18</t>
  </si>
  <si>
    <t>U18</t>
  </si>
  <si>
    <t>V18</t>
  </si>
  <si>
    <t>W18</t>
  </si>
  <si>
    <t>X18</t>
  </si>
  <si>
    <t>A19</t>
  </si>
  <si>
    <t>B19</t>
  </si>
  <si>
    <t>C19</t>
  </si>
  <si>
    <t>D19</t>
  </si>
  <si>
    <t>E19</t>
  </si>
  <si>
    <t>F19</t>
  </si>
  <si>
    <t>G19</t>
  </si>
  <si>
    <t>H19</t>
  </si>
  <si>
    <t>I19</t>
  </si>
  <si>
    <t>J19</t>
  </si>
  <si>
    <t>K19</t>
  </si>
  <si>
    <t>L19</t>
  </si>
  <si>
    <t>M19</t>
  </si>
  <si>
    <t>N19</t>
  </si>
  <si>
    <t>O19</t>
  </si>
  <si>
    <t>P19</t>
  </si>
  <si>
    <t>Q19</t>
  </si>
  <si>
    <t>R19</t>
  </si>
  <si>
    <t>S19</t>
  </si>
  <si>
    <t>T19</t>
  </si>
  <si>
    <t>U19</t>
  </si>
  <si>
    <t>V19</t>
  </si>
  <si>
    <t>W19</t>
  </si>
  <si>
    <t>X19</t>
  </si>
  <si>
    <t>A20</t>
  </si>
  <si>
    <t>B20</t>
  </si>
  <si>
    <t>C20</t>
  </si>
  <si>
    <t>D20</t>
  </si>
  <si>
    <t>E20</t>
  </si>
  <si>
    <t>F20</t>
  </si>
  <si>
    <t>G20</t>
  </si>
  <si>
    <t>H20</t>
  </si>
  <si>
    <t>I20</t>
  </si>
  <si>
    <t>J20</t>
  </si>
  <si>
    <t>K20</t>
  </si>
  <si>
    <t>L20</t>
  </si>
  <si>
    <t>M20</t>
  </si>
  <si>
    <t>N20</t>
  </si>
  <si>
    <t>O20</t>
  </si>
  <si>
    <t>P20</t>
  </si>
  <si>
    <t>Q20</t>
  </si>
  <si>
    <t>R20</t>
  </si>
  <si>
    <t>S20</t>
  </si>
  <si>
    <t>T20</t>
  </si>
  <si>
    <t>U20</t>
  </si>
  <si>
    <t>V20</t>
  </si>
  <si>
    <t>W20</t>
  </si>
  <si>
    <t>X20</t>
  </si>
  <si>
    <t>A21</t>
  </si>
  <si>
    <t>B21</t>
  </si>
  <si>
    <t>C21</t>
  </si>
  <si>
    <t>D21</t>
  </si>
  <si>
    <t>E21</t>
  </si>
  <si>
    <t>F21</t>
  </si>
  <si>
    <t>G21</t>
  </si>
  <si>
    <t>H21</t>
  </si>
  <si>
    <t>I21</t>
  </si>
  <si>
    <t>J21</t>
  </si>
  <si>
    <t>K21</t>
  </si>
  <si>
    <t>L21</t>
  </si>
  <si>
    <t>M21</t>
  </si>
  <si>
    <t>N21</t>
  </si>
  <si>
    <t>O21</t>
  </si>
  <si>
    <t>P21</t>
  </si>
  <si>
    <t>Q21</t>
  </si>
  <si>
    <t>R21</t>
  </si>
  <si>
    <t>S21</t>
  </si>
  <si>
    <t>T21</t>
  </si>
  <si>
    <t>U21</t>
  </si>
  <si>
    <t>V21</t>
  </si>
  <si>
    <t>W21</t>
  </si>
  <si>
    <t>X21</t>
  </si>
  <si>
    <t>A22</t>
  </si>
  <si>
    <t>B22</t>
  </si>
  <si>
    <t>C22</t>
  </si>
  <si>
    <t>D22</t>
  </si>
  <si>
    <t>E22</t>
  </si>
  <si>
    <t>F22</t>
  </si>
  <si>
    <t>G22</t>
  </si>
  <si>
    <t>H22</t>
  </si>
  <si>
    <t>I22</t>
  </si>
  <si>
    <t>J22</t>
  </si>
  <si>
    <t>K22</t>
  </si>
  <si>
    <t>L22</t>
  </si>
  <si>
    <t>M22</t>
  </si>
  <si>
    <t>N22</t>
  </si>
  <si>
    <t>O22</t>
  </si>
  <si>
    <t>P22</t>
  </si>
  <si>
    <t>Q22</t>
  </si>
  <si>
    <t>R22</t>
  </si>
  <si>
    <t>S22</t>
  </si>
  <si>
    <t>T22</t>
  </si>
  <si>
    <t>U22</t>
  </si>
  <si>
    <t>V22</t>
  </si>
  <si>
    <t>W22</t>
  </si>
  <si>
    <t>X22</t>
  </si>
  <si>
    <t>A23</t>
  </si>
  <si>
    <t>B23</t>
  </si>
  <si>
    <t>C23</t>
  </si>
  <si>
    <t>D23</t>
  </si>
  <si>
    <t>E23</t>
  </si>
  <si>
    <t>F23</t>
  </si>
  <si>
    <t>G23</t>
  </si>
  <si>
    <t>H23</t>
  </si>
  <si>
    <t>I23</t>
  </si>
  <si>
    <t>J23</t>
  </si>
  <si>
    <t>K23</t>
  </si>
  <si>
    <t>L23</t>
  </si>
  <si>
    <t>M23</t>
  </si>
  <si>
    <t>N23</t>
  </si>
  <si>
    <t>O23</t>
  </si>
  <si>
    <t>P23</t>
  </si>
  <si>
    <t>Q23</t>
  </si>
  <si>
    <t>R23</t>
  </si>
  <si>
    <t>S23</t>
  </si>
  <si>
    <t>T23</t>
  </si>
  <si>
    <t>U23</t>
  </si>
  <si>
    <t>V23</t>
  </si>
  <si>
    <t>W23</t>
  </si>
  <si>
    <t>X23</t>
  </si>
  <si>
    <t>A24</t>
  </si>
  <si>
    <t>B24</t>
  </si>
  <si>
    <t>C24</t>
  </si>
  <si>
    <t>D24</t>
  </si>
  <si>
    <t>E24</t>
  </si>
  <si>
    <t>F24</t>
  </si>
  <si>
    <t>G24</t>
  </si>
  <si>
    <t>H24</t>
  </si>
  <si>
    <t>I24</t>
  </si>
  <si>
    <t>J24</t>
  </si>
  <si>
    <t>K24</t>
  </si>
  <si>
    <t>L24</t>
  </si>
  <si>
    <t>M24</t>
  </si>
  <si>
    <t>N24</t>
  </si>
  <si>
    <t>O24</t>
  </si>
  <si>
    <t>P24</t>
  </si>
  <si>
    <t>Q24</t>
  </si>
  <si>
    <t>R24</t>
  </si>
  <si>
    <t>S24</t>
  </si>
  <si>
    <t>T24</t>
  </si>
  <si>
    <t>U24</t>
  </si>
  <si>
    <t>V24</t>
  </si>
  <si>
    <t>W24</t>
  </si>
  <si>
    <t>X24</t>
  </si>
  <si>
    <t>A25</t>
  </si>
  <si>
    <t>B25</t>
  </si>
  <si>
    <t>C25</t>
  </si>
  <si>
    <t>D25</t>
  </si>
  <si>
    <t>E25</t>
  </si>
  <si>
    <t>F25</t>
  </si>
  <si>
    <t>G25</t>
  </si>
  <si>
    <t>H25</t>
  </si>
  <si>
    <t>I25</t>
  </si>
  <si>
    <t>J25</t>
  </si>
  <si>
    <t>K25</t>
  </si>
  <si>
    <t>L25</t>
  </si>
  <si>
    <t>M25</t>
  </si>
  <si>
    <t>N25</t>
  </si>
  <si>
    <t>O25</t>
  </si>
  <si>
    <t>P25</t>
  </si>
  <si>
    <t>Q25</t>
  </si>
  <si>
    <t>R25</t>
  </si>
  <si>
    <t>S25</t>
  </si>
  <si>
    <t>T25</t>
  </si>
  <si>
    <t>U25</t>
  </si>
  <si>
    <t>V25</t>
  </si>
  <si>
    <t>W25</t>
  </si>
  <si>
    <t>X25</t>
  </si>
  <si>
    <t>A26</t>
  </si>
  <si>
    <t>B26</t>
  </si>
  <si>
    <t>C26</t>
  </si>
  <si>
    <t>D26</t>
  </si>
  <si>
    <t>E26</t>
  </si>
  <si>
    <t>F26</t>
  </si>
  <si>
    <t>G26</t>
  </si>
  <si>
    <t>H26</t>
  </si>
  <si>
    <t>I26</t>
  </si>
  <si>
    <t>J26</t>
  </si>
  <si>
    <t>K26</t>
  </si>
  <si>
    <t>L26</t>
  </si>
  <si>
    <t>M26</t>
  </si>
  <si>
    <t>N26</t>
  </si>
  <si>
    <t>O26</t>
  </si>
  <si>
    <t>P26</t>
  </si>
  <si>
    <t>Q26</t>
  </si>
  <si>
    <t>R26</t>
  </si>
  <si>
    <t>S26</t>
  </si>
  <si>
    <t>T26</t>
  </si>
  <si>
    <t>U26</t>
  </si>
  <si>
    <t>V26</t>
  </si>
  <si>
    <t>W26</t>
  </si>
  <si>
    <t>X26</t>
  </si>
  <si>
    <t>A27</t>
  </si>
  <si>
    <t>B27</t>
  </si>
  <si>
    <t>C27</t>
  </si>
  <si>
    <t>D27</t>
  </si>
  <si>
    <t>E27</t>
  </si>
  <si>
    <t>F27</t>
  </si>
  <si>
    <t>G27</t>
  </si>
  <si>
    <t>H27</t>
  </si>
  <si>
    <t>I27</t>
  </si>
  <si>
    <t>J27</t>
  </si>
  <si>
    <t>K27</t>
  </si>
  <si>
    <t>L27</t>
  </si>
  <si>
    <t>M27</t>
  </si>
  <si>
    <t>N27</t>
  </si>
  <si>
    <t>O27</t>
  </si>
  <si>
    <t>P27</t>
  </si>
  <si>
    <t>Q27</t>
  </si>
  <si>
    <t>R27</t>
  </si>
  <si>
    <t>S27</t>
  </si>
  <si>
    <t>T27</t>
  </si>
  <si>
    <t>U27</t>
  </si>
  <si>
    <t>V27</t>
  </si>
  <si>
    <t>W27</t>
  </si>
  <si>
    <t>X27</t>
  </si>
  <si>
    <t>A28</t>
  </si>
  <si>
    <t>B28</t>
  </si>
  <si>
    <t>C28</t>
  </si>
  <si>
    <t>D28</t>
  </si>
  <si>
    <t>E28</t>
  </si>
  <si>
    <t>F28</t>
  </si>
  <si>
    <t>G28</t>
  </si>
  <si>
    <t>H28</t>
  </si>
  <si>
    <t>I28</t>
  </si>
  <si>
    <t>J28</t>
  </si>
  <si>
    <t>K28</t>
  </si>
  <si>
    <t>L28</t>
  </si>
  <si>
    <t>M28</t>
  </si>
  <si>
    <t>N28</t>
  </si>
  <si>
    <t>O28</t>
  </si>
  <si>
    <t>P28</t>
  </si>
  <si>
    <t>Q28</t>
  </si>
  <si>
    <t>R28</t>
  </si>
  <si>
    <t>S28</t>
  </si>
  <si>
    <t>T28</t>
  </si>
  <si>
    <t>U28</t>
  </si>
  <si>
    <t>V28</t>
  </si>
  <si>
    <t>W28</t>
  </si>
  <si>
    <t>X28</t>
  </si>
  <si>
    <t>A29</t>
  </si>
  <si>
    <t>B29</t>
  </si>
  <si>
    <t>C29</t>
  </si>
  <si>
    <t>D29</t>
  </si>
  <si>
    <t>E29</t>
  </si>
  <si>
    <t>F29</t>
  </si>
  <si>
    <t>G29</t>
  </si>
  <si>
    <t>H29</t>
  </si>
  <si>
    <t>I29</t>
  </si>
  <si>
    <t>J29</t>
  </si>
  <si>
    <t>K29</t>
  </si>
  <si>
    <t>L29</t>
  </si>
  <si>
    <t>M29</t>
  </si>
  <si>
    <t>N29</t>
  </si>
  <si>
    <t>O29</t>
  </si>
  <si>
    <t>P29</t>
  </si>
  <si>
    <t>Q29</t>
  </si>
  <si>
    <t>R29</t>
  </si>
  <si>
    <t>S29</t>
  </si>
  <si>
    <t>T29</t>
  </si>
  <si>
    <t>U29</t>
  </si>
  <si>
    <t>V29</t>
  </si>
  <si>
    <t>W29</t>
  </si>
  <si>
    <t>X29</t>
  </si>
  <si>
    <t>线路</t>
  </si>
  <si>
    <t>年份</t>
  </si>
  <si>
    <t>月份</t>
  </si>
  <si>
    <t>发班
班次</t>
  </si>
  <si>
    <t>车辆数</t>
  </si>
  <si>
    <t>客运量</t>
  </si>
  <si>
    <t>运营
里程</t>
  </si>
  <si>
    <t>收入</t>
  </si>
  <si>
    <t>单程
公里</t>
  </si>
  <si>
    <t>成本</t>
  </si>
  <si>
    <t>油耗
（升）</t>
  </si>
  <si>
    <t>燃油费</t>
  </si>
  <si>
    <t>材料费</t>
  </si>
  <si>
    <t>轮胎费</t>
  </si>
  <si>
    <t>维修费</t>
  </si>
  <si>
    <t>保险费</t>
  </si>
  <si>
    <t>路桥费</t>
  </si>
  <si>
    <t>停车费</t>
  </si>
  <si>
    <t>折旧费</t>
  </si>
  <si>
    <t>安全
生产费</t>
  </si>
  <si>
    <t>其他客运支出</t>
  </si>
  <si>
    <t>司乘
人数</t>
  </si>
  <si>
    <t>工资性费用</t>
  </si>
  <si>
    <t>利润</t>
  </si>
  <si>
    <t>清远城北站至英德黄花</t>
  </si>
  <si>
    <t>21年</t>
  </si>
  <si>
    <t>合计</t>
  </si>
  <si>
    <t>22年</t>
  </si>
  <si>
    <t>北站至白湾44270</t>
  </si>
  <si>
    <t>北站至白湾41308/41329</t>
  </si>
  <si>
    <t>北站至佛山44627</t>
  </si>
  <si>
    <t>清远北站至白湾</t>
  </si>
  <si>
    <t>北站至花都（合作）</t>
  </si>
  <si>
    <t>北站至花都（自营）</t>
  </si>
  <si>
    <t>清远北站至白湾（自营）</t>
  </si>
  <si>
    <t>机动车</t>
  </si>
  <si>
    <t>客运包车</t>
  </si>
  <si>
    <t>清远北站至七拱</t>
  </si>
  <si>
    <t>清远北站至石潭</t>
  </si>
  <si>
    <t>清远北站至桃源</t>
  </si>
  <si>
    <t>清远北站至英德银英</t>
  </si>
  <si>
    <t>清远城北站至佛山市站</t>
  </si>
  <si>
    <t>清远城北站至广州罗冲围站</t>
  </si>
  <si>
    <t>清远城北站至广州省站</t>
  </si>
  <si>
    <t>清远城北站至广州天河站</t>
  </si>
  <si>
    <t>清远城北站至清远新洲站</t>
  </si>
  <si>
    <t>清远城北站至清远英德大洞站</t>
  </si>
  <si>
    <t>清远城北站至深圳蛇口站</t>
  </si>
  <si>
    <t>清远城北站至鱼咀</t>
  </si>
  <si>
    <t>清远城北站至云浮站</t>
  </si>
  <si>
    <t>清远城北站至肇庆怀集站</t>
  </si>
  <si>
    <t>清远城北站至肇庆总站</t>
  </si>
  <si>
    <t>清远城北站至中山市站</t>
  </si>
  <si>
    <t>三坑太平-罗冲围</t>
  </si>
  <si>
    <t>石潭至罗冲围</t>
  </si>
  <si>
    <t>石潭至省站</t>
  </si>
  <si>
    <t>清远城北站至广州市桥站</t>
  </si>
  <si>
    <t>清远城北站至江门新会站</t>
  </si>
  <si>
    <t>清远城北站至肇庆四会站</t>
  </si>
  <si>
    <t>清远城北站至清远英德西站</t>
  </si>
  <si>
    <t>清远城北站至南冲</t>
  </si>
  <si>
    <t>清远城北站至石坎</t>
  </si>
  <si>
    <t>太平至南冲</t>
  </si>
  <si>
    <t>太平至石坎</t>
  </si>
  <si>
    <t>大坑至白湾</t>
  </si>
  <si>
    <t>大树墩至桂湖</t>
  </si>
  <si>
    <t>大围至东联</t>
  </si>
  <si>
    <t>拱水至浸潭</t>
  </si>
  <si>
    <t>三村至浸潭</t>
  </si>
  <si>
    <t>禾云至罗东</t>
  </si>
  <si>
    <t>西坑至中洲</t>
  </si>
  <si>
    <t>禾云-峡溪</t>
  </si>
  <si>
    <t>石坎-五星</t>
  </si>
  <si>
    <t>禾云-义合</t>
  </si>
  <si>
    <t>石坎至白芒</t>
  </si>
  <si>
    <t>石潭-大岩</t>
  </si>
  <si>
    <t>石潭至禾云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</si>
</sst>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ADD8E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XA51"/>
  <sheetViews>
    <sheetView tabSelected="1" workbookViewId="0" topLeftCell="A1"/>
  </sheetViews>
  <sheetFormatPr defaultRowHeight="12.75"/>
  <sheetData>
    <row r="1" spans="1:625" ht="12.7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O1" s="3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3" t="s">
        <v>108</v>
      </c>
      <c r="DF1" s="3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3" t="s">
        <v>115</v>
      </c>
      <c r="DM1" s="3" t="s">
        <v>116</v>
      </c>
      <c r="DN1" s="3" t="s">
        <v>117</v>
      </c>
      <c r="DO1" s="3" t="s">
        <v>118</v>
      </c>
      <c r="DP1" s="3" t="s">
        <v>119</v>
      </c>
      <c r="DQ1" s="3" t="s">
        <v>120</v>
      </c>
      <c r="DR1" s="3" t="s">
        <v>121</v>
      </c>
      <c r="DS1" s="3" t="s">
        <v>122</v>
      </c>
      <c r="DT1" s="3" t="s">
        <v>123</v>
      </c>
      <c r="DU1" s="3" t="s">
        <v>124</v>
      </c>
      <c r="DV1" s="3" t="s">
        <v>125</v>
      </c>
      <c r="DW1" s="3" t="s">
        <v>126</v>
      </c>
      <c r="DX1" s="3" t="s">
        <v>127</v>
      </c>
      <c r="DY1" s="3" t="s">
        <v>128</v>
      </c>
      <c r="DZ1" s="3" t="s">
        <v>129</v>
      </c>
      <c r="EA1" s="3" t="s">
        <v>130</v>
      </c>
      <c r="EB1" s="3" t="s">
        <v>131</v>
      </c>
      <c r="EC1" s="3" t="s">
        <v>132</v>
      </c>
      <c r="ED1" s="3" t="s">
        <v>133</v>
      </c>
      <c r="EE1" s="3" t="s">
        <v>134</v>
      </c>
      <c r="EF1" s="3" t="s">
        <v>135</v>
      </c>
      <c r="EG1" s="3" t="s">
        <v>136</v>
      </c>
      <c r="EH1" s="3" t="s">
        <v>137</v>
      </c>
      <c r="EI1" s="3" t="s">
        <v>138</v>
      </c>
      <c r="EJ1" s="3" t="s">
        <v>139</v>
      </c>
      <c r="EK1" s="3" t="s">
        <v>140</v>
      </c>
      <c r="EL1" s="3" t="s">
        <v>141</v>
      </c>
      <c r="EM1" s="3" t="s">
        <v>142</v>
      </c>
      <c r="EN1" s="3" t="s">
        <v>143</v>
      </c>
      <c r="EO1" s="3" t="s">
        <v>144</v>
      </c>
      <c r="EP1" s="3" t="s">
        <v>145</v>
      </c>
      <c r="EQ1" s="3" t="s">
        <v>146</v>
      </c>
      <c r="ER1" s="3" t="s">
        <v>147</v>
      </c>
      <c r="ES1" s="3" t="s">
        <v>148</v>
      </c>
      <c r="ET1" s="3" t="s">
        <v>149</v>
      </c>
      <c r="EU1" s="3" t="s">
        <v>150</v>
      </c>
      <c r="EV1" s="3" t="s">
        <v>151</v>
      </c>
      <c r="EW1" s="3" t="s">
        <v>152</v>
      </c>
      <c r="EX1" s="3" t="s">
        <v>153</v>
      </c>
      <c r="EY1" s="3" t="s">
        <v>154</v>
      </c>
      <c r="EZ1" s="3" t="s">
        <v>155</v>
      </c>
      <c r="FA1" s="3" t="s">
        <v>156</v>
      </c>
      <c r="FB1" s="3" t="s">
        <v>157</v>
      </c>
      <c r="FC1" s="3" t="s">
        <v>158</v>
      </c>
      <c r="FD1" s="3" t="s">
        <v>159</v>
      </c>
      <c r="FE1" s="3" t="s">
        <v>160</v>
      </c>
      <c r="FF1" s="3" t="s">
        <v>161</v>
      </c>
      <c r="FG1" s="3" t="s">
        <v>162</v>
      </c>
      <c r="FH1" s="3" t="s">
        <v>163</v>
      </c>
      <c r="FI1" s="3" t="s">
        <v>164</v>
      </c>
      <c r="FJ1" s="3" t="s">
        <v>165</v>
      </c>
      <c r="FK1" s="3" t="s">
        <v>166</v>
      </c>
      <c r="FL1" s="3" t="s">
        <v>167</v>
      </c>
      <c r="FM1" s="3" t="s">
        <v>168</v>
      </c>
      <c r="FN1" s="3" t="s">
        <v>169</v>
      </c>
      <c r="FO1" s="3" t="s">
        <v>170</v>
      </c>
      <c r="FP1" s="3" t="s">
        <v>171</v>
      </c>
      <c r="FQ1" s="3" t="s">
        <v>172</v>
      </c>
      <c r="FR1" s="3" t="s">
        <v>173</v>
      </c>
      <c r="FS1" s="3" t="s">
        <v>174</v>
      </c>
      <c r="FT1" s="3" t="s">
        <v>175</v>
      </c>
      <c r="FU1" s="3" t="s">
        <v>176</v>
      </c>
      <c r="FV1" s="3" t="s">
        <v>177</v>
      </c>
      <c r="FW1" s="3" t="s">
        <v>178</v>
      </c>
      <c r="FX1" s="3" t="s">
        <v>179</v>
      </c>
      <c r="FY1" s="3" t="s">
        <v>180</v>
      </c>
      <c r="FZ1" s="3" t="s">
        <v>181</v>
      </c>
      <c r="GA1" s="3" t="s">
        <v>182</v>
      </c>
      <c r="GB1" s="3" t="s">
        <v>183</v>
      </c>
      <c r="GC1" s="3" t="s">
        <v>184</v>
      </c>
      <c r="GD1" s="3" t="s">
        <v>185</v>
      </c>
      <c r="GE1" s="3" t="s">
        <v>186</v>
      </c>
      <c r="GF1" s="3" t="s">
        <v>187</v>
      </c>
      <c r="GG1" s="3" t="s">
        <v>188</v>
      </c>
      <c r="GH1" s="3" t="s">
        <v>189</v>
      </c>
      <c r="GI1" s="3" t="s">
        <v>190</v>
      </c>
      <c r="GJ1" s="3" t="s">
        <v>191</v>
      </c>
      <c r="GK1" s="3" t="s">
        <v>192</v>
      </c>
      <c r="GL1" s="3" t="s">
        <v>193</v>
      </c>
      <c r="GM1" s="3" t="s">
        <v>194</v>
      </c>
      <c r="GN1" s="3" t="s">
        <v>195</v>
      </c>
      <c r="GO1" s="3" t="s">
        <v>196</v>
      </c>
      <c r="GP1" s="3" t="s">
        <v>197</v>
      </c>
      <c r="GQ1" s="3" t="s">
        <v>198</v>
      </c>
      <c r="GR1" s="3" t="s">
        <v>199</v>
      </c>
      <c r="GS1" s="3" t="s">
        <v>200</v>
      </c>
      <c r="GT1" s="3" t="s">
        <v>201</v>
      </c>
      <c r="GU1" s="3" t="s">
        <v>202</v>
      </c>
      <c r="GV1" s="3" t="s">
        <v>203</v>
      </c>
      <c r="GW1" s="3" t="s">
        <v>204</v>
      </c>
      <c r="GX1" s="3" t="s">
        <v>205</v>
      </c>
      <c r="GY1" s="3" t="s">
        <v>206</v>
      </c>
      <c r="GZ1" s="3" t="s">
        <v>207</v>
      </c>
      <c r="HA1" s="3" t="s">
        <v>208</v>
      </c>
      <c r="HB1" s="3" t="s">
        <v>209</v>
      </c>
      <c r="HC1" s="3" t="s">
        <v>210</v>
      </c>
      <c r="HD1" s="3" t="s">
        <v>211</v>
      </c>
      <c r="HE1" s="3" t="s">
        <v>212</v>
      </c>
      <c r="HF1" s="3" t="s">
        <v>213</v>
      </c>
      <c r="HG1" s="3" t="s">
        <v>214</v>
      </c>
      <c r="HH1" s="3" t="s">
        <v>215</v>
      </c>
      <c r="HI1" s="3" t="s">
        <v>216</v>
      </c>
      <c r="HJ1" s="3" t="s">
        <v>217</v>
      </c>
      <c r="HK1" s="3" t="s">
        <v>218</v>
      </c>
      <c r="HL1" s="3" t="s">
        <v>219</v>
      </c>
      <c r="HM1" s="3" t="s">
        <v>220</v>
      </c>
      <c r="HN1" s="3" t="s">
        <v>221</v>
      </c>
      <c r="HO1" s="3" t="s">
        <v>222</v>
      </c>
      <c r="HP1" s="3" t="s">
        <v>223</v>
      </c>
      <c r="HQ1" s="3" t="s">
        <v>224</v>
      </c>
      <c r="HR1" s="3" t="s">
        <v>225</v>
      </c>
      <c r="HS1" s="3" t="s">
        <v>226</v>
      </c>
      <c r="HT1" s="3" t="s">
        <v>227</v>
      </c>
      <c r="HU1" s="3" t="s">
        <v>228</v>
      </c>
      <c r="HV1" s="3" t="s">
        <v>229</v>
      </c>
      <c r="HW1" s="3" t="s">
        <v>230</v>
      </c>
      <c r="HX1" s="3" t="s">
        <v>231</v>
      </c>
      <c r="HY1" s="3" t="s">
        <v>232</v>
      </c>
      <c r="HZ1" s="3" t="s">
        <v>233</v>
      </c>
      <c r="IA1" s="3" t="s">
        <v>234</v>
      </c>
      <c r="IB1" s="3" t="s">
        <v>235</v>
      </c>
      <c r="IC1" s="3" t="s">
        <v>236</v>
      </c>
      <c r="ID1" s="3" t="s">
        <v>237</v>
      </c>
      <c r="IE1" s="3" t="s">
        <v>238</v>
      </c>
      <c r="IF1" s="3" t="s">
        <v>239</v>
      </c>
      <c r="IG1" s="3" t="s">
        <v>240</v>
      </c>
      <c r="IH1" s="3" t="s">
        <v>241</v>
      </c>
      <c r="II1" s="3" t="s">
        <v>242</v>
      </c>
      <c r="IJ1" s="3" t="s">
        <v>243</v>
      </c>
      <c r="IK1" s="3" t="s">
        <v>244</v>
      </c>
      <c r="IL1" s="3" t="s">
        <v>245</v>
      </c>
      <c r="IM1" s="3" t="s">
        <v>246</v>
      </c>
      <c r="IN1" s="3" t="s">
        <v>247</v>
      </c>
      <c r="IO1" s="3" t="s">
        <v>248</v>
      </c>
      <c r="IP1" s="3" t="s">
        <v>249</v>
      </c>
      <c r="IQ1" s="3" t="s">
        <v>250</v>
      </c>
      <c r="IR1" s="3" t="s">
        <v>251</v>
      </c>
      <c r="IS1" s="3" t="s">
        <v>252</v>
      </c>
      <c r="IT1" s="3" t="s">
        <v>253</v>
      </c>
      <c r="IU1" s="3" t="s">
        <v>254</v>
      </c>
      <c r="IV1" s="3" t="s">
        <v>255</v>
      </c>
      <c r="IW1" s="3" t="s">
        <v>256</v>
      </c>
      <c r="IX1" s="3" t="s">
        <v>257</v>
      </c>
      <c r="IY1" s="3" t="s">
        <v>258</v>
      </c>
      <c r="IZ1" s="3" t="s">
        <v>259</v>
      </c>
      <c r="JA1" s="3" t="s">
        <v>260</v>
      </c>
      <c r="JB1" s="3" t="s">
        <v>261</v>
      </c>
      <c r="JC1" s="3" t="s">
        <v>262</v>
      </c>
      <c r="JD1" s="3" t="s">
        <v>263</v>
      </c>
      <c r="JE1" s="3" t="s">
        <v>264</v>
      </c>
      <c r="JF1" s="3" t="s">
        <v>265</v>
      </c>
      <c r="JG1" s="3" t="s">
        <v>266</v>
      </c>
      <c r="JH1" s="3" t="s">
        <v>267</v>
      </c>
      <c r="JI1" s="3" t="s">
        <v>268</v>
      </c>
      <c r="JJ1" s="3" t="s">
        <v>269</v>
      </c>
      <c r="JK1" s="3" t="s">
        <v>270</v>
      </c>
      <c r="JL1" s="3" t="s">
        <v>271</v>
      </c>
      <c r="JM1" s="3" t="s">
        <v>272</v>
      </c>
      <c r="JN1" s="3" t="s">
        <v>273</v>
      </c>
      <c r="JO1" s="3" t="s">
        <v>274</v>
      </c>
      <c r="JP1" s="3" t="s">
        <v>275</v>
      </c>
      <c r="JQ1" s="3" t="s">
        <v>276</v>
      </c>
      <c r="JR1" s="3" t="s">
        <v>277</v>
      </c>
      <c r="JS1" s="3" t="s">
        <v>278</v>
      </c>
      <c r="JT1" s="3" t="s">
        <v>279</v>
      </c>
      <c r="JU1" s="3" t="s">
        <v>280</v>
      </c>
      <c r="JV1" s="3" t="s">
        <v>281</v>
      </c>
      <c r="JW1" s="3" t="s">
        <v>282</v>
      </c>
      <c r="JX1" s="3" t="s">
        <v>283</v>
      </c>
      <c r="JY1" s="3" t="s">
        <v>284</v>
      </c>
      <c r="JZ1" s="3" t="s">
        <v>285</v>
      </c>
      <c r="KA1" s="3" t="s">
        <v>286</v>
      </c>
      <c r="KB1" s="3" t="s">
        <v>287</v>
      </c>
      <c r="KC1" s="3" t="s">
        <v>288</v>
      </c>
      <c r="KD1" s="3" t="s">
        <v>289</v>
      </c>
      <c r="KE1" s="3" t="s">
        <v>290</v>
      </c>
      <c r="KF1" s="3" t="s">
        <v>291</v>
      </c>
      <c r="KG1" s="3" t="s">
        <v>292</v>
      </c>
      <c r="KH1" s="3" t="s">
        <v>293</v>
      </c>
      <c r="KI1" s="3" t="s">
        <v>294</v>
      </c>
      <c r="KJ1" s="3" t="s">
        <v>295</v>
      </c>
      <c r="KK1" s="3" t="s">
        <v>296</v>
      </c>
      <c r="KL1" s="3" t="s">
        <v>297</v>
      </c>
      <c r="KM1" s="3" t="s">
        <v>298</v>
      </c>
      <c r="KN1" s="3" t="s">
        <v>299</v>
      </c>
      <c r="KO1" s="3" t="s">
        <v>300</v>
      </c>
      <c r="KP1" s="3" t="s">
        <v>301</v>
      </c>
      <c r="KQ1" s="3" t="s">
        <v>302</v>
      </c>
      <c r="KR1" s="3" t="s">
        <v>303</v>
      </c>
      <c r="KS1" s="3" t="s">
        <v>304</v>
      </c>
      <c r="KT1" s="3" t="s">
        <v>305</v>
      </c>
      <c r="KU1" s="3" t="s">
        <v>306</v>
      </c>
      <c r="KV1" s="3" t="s">
        <v>307</v>
      </c>
      <c r="KW1" s="3" t="s">
        <v>308</v>
      </c>
      <c r="KX1" s="3" t="s">
        <v>309</v>
      </c>
      <c r="KY1" s="3" t="s">
        <v>310</v>
      </c>
      <c r="KZ1" s="3" t="s">
        <v>311</v>
      </c>
      <c r="LA1" s="3" t="s">
        <v>312</v>
      </c>
      <c r="LB1" s="3" t="s">
        <v>313</v>
      </c>
      <c r="LC1" s="3" t="s">
        <v>314</v>
      </c>
      <c r="LD1" s="3" t="s">
        <v>315</v>
      </c>
      <c r="LE1" s="3" t="s">
        <v>316</v>
      </c>
      <c r="LF1" s="3" t="s">
        <v>317</v>
      </c>
      <c r="LG1" s="3" t="s">
        <v>318</v>
      </c>
      <c r="LH1" s="3" t="s">
        <v>319</v>
      </c>
      <c r="LI1" s="3" t="s">
        <v>320</v>
      </c>
      <c r="LJ1" s="3" t="s">
        <v>321</v>
      </c>
      <c r="LK1" s="3" t="s">
        <v>322</v>
      </c>
      <c r="LL1" s="3" t="s">
        <v>323</v>
      </c>
      <c r="LM1" s="3" t="s">
        <v>324</v>
      </c>
      <c r="LN1" s="3" t="s">
        <v>325</v>
      </c>
      <c r="LO1" s="3" t="s">
        <v>326</v>
      </c>
      <c r="LP1" s="3" t="s">
        <v>327</v>
      </c>
      <c r="LQ1" s="3" t="s">
        <v>328</v>
      </c>
      <c r="LR1" s="3" t="s">
        <v>329</v>
      </c>
      <c r="LS1" s="3" t="s">
        <v>330</v>
      </c>
      <c r="LT1" s="3" t="s">
        <v>331</v>
      </c>
      <c r="LU1" s="3" t="s">
        <v>332</v>
      </c>
      <c r="LV1" s="3" t="s">
        <v>333</v>
      </c>
      <c r="LW1" s="3" t="s">
        <v>334</v>
      </c>
      <c r="LX1" s="3" t="s">
        <v>335</v>
      </c>
      <c r="LY1" s="3" t="s">
        <v>336</v>
      </c>
      <c r="LZ1" s="3" t="s">
        <v>337</v>
      </c>
      <c r="MA1" s="3" t="s">
        <v>338</v>
      </c>
      <c r="MB1" s="3" t="s">
        <v>339</v>
      </c>
      <c r="MC1" s="3" t="s">
        <v>340</v>
      </c>
      <c r="MD1" s="3" t="s">
        <v>341</v>
      </c>
      <c r="ME1" s="3" t="s">
        <v>342</v>
      </c>
      <c r="MF1" s="3" t="s">
        <v>343</v>
      </c>
      <c r="MG1" s="3" t="s">
        <v>344</v>
      </c>
      <c r="MH1" s="3" t="s">
        <v>345</v>
      </c>
      <c r="MI1" s="3" t="s">
        <v>346</v>
      </c>
      <c r="MJ1" s="3" t="s">
        <v>347</v>
      </c>
      <c r="MK1" s="3" t="s">
        <v>348</v>
      </c>
      <c r="ML1" s="3" t="s">
        <v>349</v>
      </c>
      <c r="MM1" s="3" t="s">
        <v>350</v>
      </c>
      <c r="MN1" s="3" t="s">
        <v>351</v>
      </c>
      <c r="MO1" s="3" t="s">
        <v>352</v>
      </c>
      <c r="MP1" s="3" t="s">
        <v>353</v>
      </c>
      <c r="MQ1" s="3" t="s">
        <v>354</v>
      </c>
      <c r="MR1" s="3" t="s">
        <v>355</v>
      </c>
      <c r="MS1" s="3" t="s">
        <v>356</v>
      </c>
      <c r="MT1" s="3" t="s">
        <v>357</v>
      </c>
      <c r="MU1" s="3" t="s">
        <v>358</v>
      </c>
      <c r="MV1" s="3" t="s">
        <v>359</v>
      </c>
      <c r="MW1" s="3" t="s">
        <v>360</v>
      </c>
      <c r="MX1" s="3" t="s">
        <v>361</v>
      </c>
      <c r="MY1" s="3" t="s">
        <v>362</v>
      </c>
      <c r="MZ1" s="3" t="s">
        <v>363</v>
      </c>
      <c r="NA1" s="3" t="s">
        <v>364</v>
      </c>
      <c r="NB1" s="3" t="s">
        <v>365</v>
      </c>
      <c r="NC1" s="3" t="s">
        <v>366</v>
      </c>
      <c r="ND1" s="3" t="s">
        <v>367</v>
      </c>
      <c r="NE1" s="3" t="s">
        <v>368</v>
      </c>
      <c r="NF1" s="3" t="s">
        <v>369</v>
      </c>
      <c r="NG1" s="3" t="s">
        <v>370</v>
      </c>
      <c r="NH1" s="3" t="s">
        <v>371</v>
      </c>
      <c r="NI1" s="3" t="s">
        <v>372</v>
      </c>
      <c r="NJ1" s="3" t="s">
        <v>373</v>
      </c>
      <c r="NK1" s="3" t="s">
        <v>374</v>
      </c>
      <c r="NL1" s="3" t="s">
        <v>375</v>
      </c>
      <c r="NM1" s="3" t="s">
        <v>376</v>
      </c>
      <c r="NN1" s="3" t="s">
        <v>377</v>
      </c>
      <c r="NO1" s="3" t="s">
        <v>378</v>
      </c>
      <c r="NP1" s="3" t="s">
        <v>379</v>
      </c>
      <c r="NQ1" s="3" t="s">
        <v>380</v>
      </c>
      <c r="NR1" s="3" t="s">
        <v>381</v>
      </c>
      <c r="NS1" s="3" t="s">
        <v>382</v>
      </c>
      <c r="NT1" s="3" t="s">
        <v>383</v>
      </c>
      <c r="NU1" s="3" t="s">
        <v>384</v>
      </c>
      <c r="NV1" s="3" t="s">
        <v>385</v>
      </c>
      <c r="NW1" s="3" t="s">
        <v>386</v>
      </c>
      <c r="NX1" s="3" t="s">
        <v>387</v>
      </c>
      <c r="NY1" s="3" t="s">
        <v>388</v>
      </c>
      <c r="NZ1" s="3" t="s">
        <v>389</v>
      </c>
      <c r="OA1" s="3" t="s">
        <v>390</v>
      </c>
      <c r="OB1" s="3" t="s">
        <v>391</v>
      </c>
      <c r="OC1" s="3" t="s">
        <v>392</v>
      </c>
      <c r="OD1" s="3" t="s">
        <v>393</v>
      </c>
      <c r="OE1" s="3" t="s">
        <v>394</v>
      </c>
      <c r="OF1" s="3" t="s">
        <v>395</v>
      </c>
      <c r="OG1" s="3" t="s">
        <v>396</v>
      </c>
      <c r="OH1" s="3" t="s">
        <v>397</v>
      </c>
      <c r="OI1" s="3" t="s">
        <v>398</v>
      </c>
      <c r="OJ1" s="3" t="s">
        <v>399</v>
      </c>
      <c r="OK1" s="3" t="s">
        <v>400</v>
      </c>
      <c r="OL1" s="3" t="s">
        <v>401</v>
      </c>
      <c r="OM1" s="3" t="s">
        <v>402</v>
      </c>
      <c r="ON1" s="3" t="s">
        <v>403</v>
      </c>
      <c r="OO1" s="3" t="s">
        <v>404</v>
      </c>
      <c r="OP1" s="3" t="s">
        <v>405</v>
      </c>
      <c r="OQ1" s="3" t="s">
        <v>406</v>
      </c>
      <c r="OR1" s="3" t="s">
        <v>407</v>
      </c>
      <c r="OS1" s="3" t="s">
        <v>408</v>
      </c>
      <c r="OT1" s="3" t="s">
        <v>409</v>
      </c>
      <c r="OU1" s="3" t="s">
        <v>410</v>
      </c>
      <c r="OV1" s="3" t="s">
        <v>411</v>
      </c>
      <c r="OW1" s="3" t="s">
        <v>412</v>
      </c>
      <c r="OX1" s="3" t="s">
        <v>413</v>
      </c>
      <c r="OY1" s="3" t="s">
        <v>414</v>
      </c>
      <c r="OZ1" s="3" t="s">
        <v>415</v>
      </c>
      <c r="PA1" s="3" t="s">
        <v>416</v>
      </c>
      <c r="PB1" s="3" t="s">
        <v>417</v>
      </c>
      <c r="PC1" s="3" t="s">
        <v>418</v>
      </c>
      <c r="PD1" s="3" t="s">
        <v>419</v>
      </c>
      <c r="PE1" s="3" t="s">
        <v>420</v>
      </c>
      <c r="PF1" s="3" t="s">
        <v>421</v>
      </c>
      <c r="PG1" s="3" t="s">
        <v>422</v>
      </c>
      <c r="PH1" s="3" t="s">
        <v>423</v>
      </c>
      <c r="PI1" s="3" t="s">
        <v>424</v>
      </c>
      <c r="PJ1" s="3" t="s">
        <v>425</v>
      </c>
      <c r="PK1" s="3" t="s">
        <v>426</v>
      </c>
      <c r="PL1" s="3" t="s">
        <v>427</v>
      </c>
      <c r="PM1" s="3" t="s">
        <v>428</v>
      </c>
      <c r="PN1" s="3" t="s">
        <v>429</v>
      </c>
      <c r="PO1" s="3" t="s">
        <v>430</v>
      </c>
      <c r="PP1" s="3" t="s">
        <v>431</v>
      </c>
      <c r="PQ1" s="3" t="s">
        <v>432</v>
      </c>
      <c r="PR1" s="3" t="s">
        <v>433</v>
      </c>
      <c r="PS1" s="3" t="s">
        <v>434</v>
      </c>
      <c r="PT1" s="3" t="s">
        <v>435</v>
      </c>
      <c r="PU1" s="3" t="s">
        <v>436</v>
      </c>
      <c r="PV1" s="3" t="s">
        <v>437</v>
      </c>
      <c r="PW1" s="3" t="s">
        <v>438</v>
      </c>
      <c r="PX1" s="3" t="s">
        <v>439</v>
      </c>
      <c r="PY1" s="3" t="s">
        <v>440</v>
      </c>
      <c r="PZ1" s="3" t="s">
        <v>441</v>
      </c>
      <c r="QA1" s="3" t="s">
        <v>442</v>
      </c>
      <c r="QB1" s="3" t="s">
        <v>443</v>
      </c>
      <c r="QC1" s="3" t="s">
        <v>444</v>
      </c>
      <c r="QD1" s="3" t="s">
        <v>445</v>
      </c>
      <c r="QE1" s="3" t="s">
        <v>446</v>
      </c>
      <c r="QF1" s="3" t="s">
        <v>447</v>
      </c>
      <c r="QG1" s="3" t="s">
        <v>448</v>
      </c>
      <c r="QH1" s="3" t="s">
        <v>449</v>
      </c>
      <c r="QI1" s="3" t="s">
        <v>450</v>
      </c>
      <c r="QJ1" s="3" t="s">
        <v>451</v>
      </c>
      <c r="QK1" s="3" t="s">
        <v>452</v>
      </c>
      <c r="QL1" s="3" t="s">
        <v>453</v>
      </c>
      <c r="QM1" s="3" t="s">
        <v>454</v>
      </c>
      <c r="QN1" s="3" t="s">
        <v>455</v>
      </c>
      <c r="QO1" s="3" t="s">
        <v>456</v>
      </c>
      <c r="QP1" s="3" t="s">
        <v>457</v>
      </c>
      <c r="QQ1" s="3" t="s">
        <v>458</v>
      </c>
      <c r="QR1" s="3" t="s">
        <v>459</v>
      </c>
      <c r="QS1" s="3" t="s">
        <v>460</v>
      </c>
      <c r="QT1" s="3" t="s">
        <v>461</v>
      </c>
      <c r="QU1" s="3" t="s">
        <v>462</v>
      </c>
      <c r="QV1" s="3" t="s">
        <v>463</v>
      </c>
      <c r="QW1" s="3" t="s">
        <v>464</v>
      </c>
      <c r="QX1" s="3" t="s">
        <v>465</v>
      </c>
      <c r="QY1" s="3" t="s">
        <v>466</v>
      </c>
      <c r="QZ1" s="3" t="s">
        <v>467</v>
      </c>
      <c r="RA1" s="3" t="s">
        <v>468</v>
      </c>
      <c r="RB1" s="3" t="s">
        <v>469</v>
      </c>
      <c r="RC1" s="3" t="s">
        <v>470</v>
      </c>
      <c r="RD1" s="3" t="s">
        <v>471</v>
      </c>
      <c r="RE1" s="3" t="s">
        <v>472</v>
      </c>
      <c r="RF1" s="3" t="s">
        <v>473</v>
      </c>
      <c r="RG1" s="3" t="s">
        <v>474</v>
      </c>
      <c r="RH1" s="3" t="s">
        <v>475</v>
      </c>
      <c r="RI1" s="3" t="s">
        <v>476</v>
      </c>
      <c r="RJ1" s="3" t="s">
        <v>477</v>
      </c>
      <c r="RK1" s="3" t="s">
        <v>478</v>
      </c>
      <c r="RL1" s="3" t="s">
        <v>479</v>
      </c>
      <c r="RM1" s="3" t="s">
        <v>480</v>
      </c>
      <c r="RN1" s="3" t="s">
        <v>481</v>
      </c>
      <c r="RO1" s="3" t="s">
        <v>482</v>
      </c>
      <c r="RP1" s="3" t="s">
        <v>483</v>
      </c>
      <c r="RQ1" s="3" t="s">
        <v>484</v>
      </c>
      <c r="RR1" s="3" t="s">
        <v>485</v>
      </c>
      <c r="RS1" s="3" t="s">
        <v>486</v>
      </c>
      <c r="RT1" s="3" t="s">
        <v>487</v>
      </c>
      <c r="RU1" s="3" t="s">
        <v>488</v>
      </c>
      <c r="RV1" s="3" t="s">
        <v>489</v>
      </c>
      <c r="RW1" s="3" t="s">
        <v>490</v>
      </c>
      <c r="RX1" s="3" t="s">
        <v>491</v>
      </c>
      <c r="RY1" s="3" t="s">
        <v>492</v>
      </c>
      <c r="RZ1" s="3" t="s">
        <v>493</v>
      </c>
      <c r="SA1" s="3" t="s">
        <v>494</v>
      </c>
      <c r="SB1" s="3" t="s">
        <v>495</v>
      </c>
      <c r="SC1" s="3" t="s">
        <v>496</v>
      </c>
      <c r="SD1" s="3" t="s">
        <v>497</v>
      </c>
      <c r="SE1" s="3" t="s">
        <v>498</v>
      </c>
      <c r="SF1" s="3" t="s">
        <v>499</v>
      </c>
      <c r="SG1" s="3" t="s">
        <v>500</v>
      </c>
      <c r="SH1" s="3" t="s">
        <v>501</v>
      </c>
      <c r="SI1" s="3" t="s">
        <v>502</v>
      </c>
      <c r="SJ1" s="3" t="s">
        <v>503</v>
      </c>
      <c r="SK1" s="3" t="s">
        <v>504</v>
      </c>
      <c r="SL1" s="3" t="s">
        <v>505</v>
      </c>
      <c r="SM1" s="3" t="s">
        <v>506</v>
      </c>
      <c r="SN1" s="3" t="s">
        <v>507</v>
      </c>
      <c r="SO1" s="3" t="s">
        <v>508</v>
      </c>
      <c r="SP1" s="3" t="s">
        <v>509</v>
      </c>
      <c r="SQ1" s="3" t="s">
        <v>510</v>
      </c>
      <c r="SR1" s="3" t="s">
        <v>511</v>
      </c>
      <c r="SS1" s="3" t="s">
        <v>512</v>
      </c>
      <c r="ST1" s="3" t="s">
        <v>513</v>
      </c>
      <c r="SU1" s="3" t="s">
        <v>514</v>
      </c>
      <c r="SV1" s="3" t="s">
        <v>515</v>
      </c>
      <c r="SW1" s="3" t="s">
        <v>516</v>
      </c>
      <c r="SX1" s="3" t="s">
        <v>517</v>
      </c>
      <c r="SY1" s="3" t="s">
        <v>518</v>
      </c>
      <c r="SZ1" s="3" t="s">
        <v>519</v>
      </c>
      <c r="TA1" s="3" t="s">
        <v>520</v>
      </c>
      <c r="TB1" s="3" t="s">
        <v>521</v>
      </c>
      <c r="TC1" s="3" t="s">
        <v>522</v>
      </c>
      <c r="TD1" s="3" t="s">
        <v>523</v>
      </c>
      <c r="TE1" s="3" t="s">
        <v>524</v>
      </c>
      <c r="TF1" s="3" t="s">
        <v>525</v>
      </c>
      <c r="TG1" s="3" t="s">
        <v>526</v>
      </c>
      <c r="TH1" s="3" t="s">
        <v>527</v>
      </c>
      <c r="TI1" s="3" t="s">
        <v>528</v>
      </c>
      <c r="TJ1" s="3" t="s">
        <v>529</v>
      </c>
      <c r="TK1" s="3" t="s">
        <v>530</v>
      </c>
      <c r="TL1" s="3" t="s">
        <v>531</v>
      </c>
      <c r="TM1" s="3" t="s">
        <v>532</v>
      </c>
      <c r="TN1" s="3" t="s">
        <v>533</v>
      </c>
      <c r="TO1" s="3" t="s">
        <v>534</v>
      </c>
      <c r="TP1" s="3" t="s">
        <v>535</v>
      </c>
      <c r="TQ1" s="3" t="s">
        <v>536</v>
      </c>
      <c r="TR1" s="3" t="s">
        <v>537</v>
      </c>
      <c r="TS1" s="3" t="s">
        <v>538</v>
      </c>
      <c r="TT1" s="3" t="s">
        <v>539</v>
      </c>
      <c r="TU1" s="3" t="s">
        <v>540</v>
      </c>
      <c r="TV1" s="3" t="s">
        <v>541</v>
      </c>
      <c r="TW1" s="3" t="s">
        <v>542</v>
      </c>
      <c r="TX1" s="3" t="s">
        <v>543</v>
      </c>
      <c r="TY1" s="3" t="s">
        <v>544</v>
      </c>
      <c r="TZ1" s="3" t="s">
        <v>545</v>
      </c>
      <c r="UA1" s="3" t="s">
        <v>546</v>
      </c>
      <c r="UB1" s="3" t="s">
        <v>547</v>
      </c>
      <c r="UC1" s="3" t="s">
        <v>548</v>
      </c>
      <c r="UD1" s="3" t="s">
        <v>549</v>
      </c>
      <c r="UE1" s="3" t="s">
        <v>550</v>
      </c>
      <c r="UF1" s="3" t="s">
        <v>551</v>
      </c>
      <c r="UG1" s="3" t="s">
        <v>552</v>
      </c>
      <c r="UH1" s="3" t="s">
        <v>553</v>
      </c>
      <c r="UI1" s="3" t="s">
        <v>554</v>
      </c>
      <c r="UJ1" s="3" t="s">
        <v>555</v>
      </c>
      <c r="UK1" s="3" t="s">
        <v>556</v>
      </c>
      <c r="UL1" s="3" t="s">
        <v>557</v>
      </c>
      <c r="UM1" s="3" t="s">
        <v>558</v>
      </c>
      <c r="UN1" s="3" t="s">
        <v>559</v>
      </c>
      <c r="UO1" s="3" t="s">
        <v>560</v>
      </c>
      <c r="UP1" s="3" t="s">
        <v>561</v>
      </c>
      <c r="UQ1" s="3" t="s">
        <v>562</v>
      </c>
      <c r="UR1" s="3" t="s">
        <v>563</v>
      </c>
      <c r="US1" s="3" t="s">
        <v>564</v>
      </c>
      <c r="UT1" s="3" t="s">
        <v>565</v>
      </c>
      <c r="UU1" s="3" t="s">
        <v>566</v>
      </c>
      <c r="UV1" s="3" t="s">
        <v>567</v>
      </c>
      <c r="UW1" s="3" t="s">
        <v>568</v>
      </c>
      <c r="UX1" s="3" t="s">
        <v>569</v>
      </c>
      <c r="UY1" s="3" t="s">
        <v>570</v>
      </c>
      <c r="UZ1" s="3" t="s">
        <v>571</v>
      </c>
      <c r="VA1" s="3" t="s">
        <v>572</v>
      </c>
      <c r="VB1" s="3" t="s">
        <v>573</v>
      </c>
      <c r="VC1" s="3" t="s">
        <v>574</v>
      </c>
      <c r="VD1" s="3" t="s">
        <v>575</v>
      </c>
      <c r="VE1" s="3" t="s">
        <v>576</v>
      </c>
      <c r="VF1" s="3" t="s">
        <v>577</v>
      </c>
      <c r="VG1" s="3" t="s">
        <v>578</v>
      </c>
      <c r="VH1" s="3" t="s">
        <v>579</v>
      </c>
      <c r="VI1" s="3" t="s">
        <v>580</v>
      </c>
      <c r="VJ1" s="3" t="s">
        <v>581</v>
      </c>
      <c r="VK1" s="3" t="s">
        <v>582</v>
      </c>
      <c r="VL1" s="3" t="s">
        <v>583</v>
      </c>
      <c r="VM1" s="3" t="s">
        <v>584</v>
      </c>
      <c r="VN1" s="3" t="s">
        <v>585</v>
      </c>
      <c r="VO1" s="3" t="s">
        <v>586</v>
      </c>
      <c r="VP1" s="3" t="s">
        <v>587</v>
      </c>
      <c r="VQ1" s="3" t="s">
        <v>588</v>
      </c>
      <c r="VR1" s="3" t="s">
        <v>589</v>
      </c>
      <c r="VS1" s="3" t="s">
        <v>590</v>
      </c>
      <c r="VT1" s="3" t="s">
        <v>591</v>
      </c>
      <c r="VU1" s="3" t="s">
        <v>592</v>
      </c>
      <c r="VV1" s="3" t="s">
        <v>593</v>
      </c>
      <c r="VW1" s="3" t="s">
        <v>594</v>
      </c>
      <c r="VX1" s="3" t="s">
        <v>595</v>
      </c>
      <c r="VY1" s="3" t="s">
        <v>596</v>
      </c>
      <c r="VZ1" s="3" t="s">
        <v>597</v>
      </c>
      <c r="WA1" s="3" t="s">
        <v>598</v>
      </c>
      <c r="WB1" s="3" t="s">
        <v>599</v>
      </c>
      <c r="WC1" s="3" t="s">
        <v>600</v>
      </c>
      <c r="WD1" s="3" t="s">
        <v>601</v>
      </c>
      <c r="WE1" s="3" t="s">
        <v>602</v>
      </c>
      <c r="WF1" s="3" t="s">
        <v>603</v>
      </c>
      <c r="WG1" s="3" t="s">
        <v>604</v>
      </c>
      <c r="WH1" s="3" t="s">
        <v>605</v>
      </c>
      <c r="WI1" s="3" t="s">
        <v>606</v>
      </c>
      <c r="WJ1" s="3" t="s">
        <v>607</v>
      </c>
      <c r="WK1" s="3" t="s">
        <v>608</v>
      </c>
      <c r="WL1" s="3" t="s">
        <v>609</v>
      </c>
      <c r="WM1" s="3" t="s">
        <v>610</v>
      </c>
      <c r="WN1" s="3" t="s">
        <v>611</v>
      </c>
      <c r="WO1" s="3" t="s">
        <v>612</v>
      </c>
      <c r="WP1" s="3" t="s">
        <v>613</v>
      </c>
      <c r="WQ1" s="3" t="s">
        <v>614</v>
      </c>
      <c r="WR1" s="3" t="s">
        <v>615</v>
      </c>
      <c r="WS1" s="3" t="s">
        <v>616</v>
      </c>
      <c r="WT1" s="3" t="s">
        <v>617</v>
      </c>
      <c r="WU1" s="3" t="s">
        <v>618</v>
      </c>
      <c r="WV1" s="3" t="s">
        <v>619</v>
      </c>
      <c r="WW1" s="3" t="s">
        <v>620</v>
      </c>
      <c r="WX1" s="3" t="s">
        <v>621</v>
      </c>
      <c r="WY1" s="3" t="s">
        <v>622</v>
      </c>
      <c r="WZ1" s="3" t="s">
        <v>623</v>
      </c>
      <c r="XA1" s="4" t="s">
        <v>624</v>
      </c>
    </row>
    <row r="2" spans="1:625" ht="12.75">
      <c r="A2" s="1">
        <f>HYPERLINK("F:\2022年预算\清新分公司预算底稿\附件3.2022年自营班线、农客（含村村通）、公交业务预算基础数据表 - 副本1008.xlsx#'清远城北站至英德黄花'!A1","[附件3.2022年自营班线、农客（含村村通）、公交业务预算基础数据表 - 副本1008.xlsx]清远城北站至英德黄花")</f>
      </c>
      <c r="B2" t="s">
        <v>625</v>
      </c>
      <c r="C2" t="s">
        <v>626</v>
      </c>
      <c r="D2" t="s">
        <v>627</v>
      </c>
      <c r="E2" t="s">
        <v>628</v>
      </c>
      <c r="F2" t="s">
        <v>629</v>
      </c>
      <c r="G2" t="s">
        <v>630</v>
      </c>
      <c r="H2" t="s">
        <v>631</v>
      </c>
      <c r="I2" t="s">
        <v>632</v>
      </c>
      <c r="J2" t="s">
        <v>633</v>
      </c>
      <c r="K2" t="s">
        <v>634</v>
      </c>
      <c r="L2" t="s">
        <v>635</v>
      </c>
      <c r="M2" t="s">
        <v>636</v>
      </c>
      <c r="N2" t="s">
        <v>637</v>
      </c>
      <c r="O2" t="s">
        <v>638</v>
      </c>
      <c r="P2" t="s">
        <v>639</v>
      </c>
      <c r="Q2" t="s">
        <v>640</v>
      </c>
      <c r="R2" t="s">
        <v>641</v>
      </c>
      <c r="S2" t="s">
        <v>642</v>
      </c>
      <c r="T2" t="s">
        <v>643</v>
      </c>
      <c r="U2" t="s">
        <v>644</v>
      </c>
      <c r="V2" t="s">
        <v>645</v>
      </c>
      <c r="W2" t="s">
        <v>646</v>
      </c>
      <c r="X2" t="s">
        <v>647</v>
      </c>
      <c r="Y2" t="s">
        <v>648</v>
      </c>
      <c r="Z2" t="s">
        <v>649</v>
      </c>
      <c r="AA2" t="s">
        <v>650</v>
      </c>
      <c r="AB2">
        <v>44197</v>
      </c>
      <c r="AC2">
        <v>174</v>
      </c>
      <c r="AD2">
        <v>2</v>
      </c>
      <c r="AE2">
        <v>1609</v>
      </c>
      <c r="AF2">
        <v>15222</v>
      </c>
      <c r="AG2">
        <v>8710.1000000000004</v>
      </c>
      <c r="AI2">
        <v>3241.4000000000001</v>
      </c>
      <c r="AJ2">
        <v>0</v>
      </c>
      <c r="AK2">
        <v>0</v>
      </c>
      <c r="AL2">
        <v>22.43</v>
      </c>
      <c r="AM2">
        <v>0</v>
      </c>
      <c r="AN2">
        <v>183.59999999999999</v>
      </c>
      <c r="AO2">
        <v>1644.1700000000001</v>
      </c>
      <c r="AP2">
        <v>0</v>
      </c>
      <c r="AQ2">
        <v>0</v>
      </c>
      <c r="AR2">
        <v>0</v>
      </c>
      <c r="AS2">
        <v>0</v>
      </c>
      <c r="AT2">
        <v>255</v>
      </c>
      <c r="AU2">
        <v>2</v>
      </c>
      <c r="AV2">
        <v>1136.2</v>
      </c>
      <c r="AW2">
        <v>5468.6999999999998</v>
      </c>
      <c r="AX2" t="s">
        <v>649</v>
      </c>
      <c r="AZ2">
        <v>44228</v>
      </c>
      <c r="BA2">
        <v>172</v>
      </c>
      <c r="BB2">
        <v>2</v>
      </c>
      <c r="BC2">
        <v>2295</v>
      </c>
      <c r="BD2">
        <v>14624</v>
      </c>
      <c r="BE2">
        <v>11228.190000000001</v>
      </c>
      <c r="BG2">
        <v>8882.6399999999994</v>
      </c>
      <c r="BH2">
        <v>0</v>
      </c>
      <c r="BI2">
        <v>0</v>
      </c>
      <c r="BJ2">
        <v>0</v>
      </c>
      <c r="BK2">
        <v>0</v>
      </c>
      <c r="BL2">
        <v>842.00999999999999</v>
      </c>
      <c r="BM2">
        <v>1644.1700000000001</v>
      </c>
      <c r="BN2">
        <v>0</v>
      </c>
      <c r="BO2">
        <v>0</v>
      </c>
      <c r="BP2">
        <v>0</v>
      </c>
      <c r="BQ2">
        <v>0</v>
      </c>
      <c r="BR2">
        <v>700</v>
      </c>
      <c r="BS2">
        <v>2</v>
      </c>
      <c r="BT2">
        <v>5696.46</v>
      </c>
      <c r="BU2">
        <v>2345.5500000000002</v>
      </c>
      <c r="BV2" t="s">
        <v>649</v>
      </c>
      <c r="BX2">
        <v>44256</v>
      </c>
      <c r="BY2">
        <v>188</v>
      </c>
      <c r="BZ2">
        <v>2</v>
      </c>
      <c r="CA2">
        <v>1469</v>
      </c>
      <c r="CB2">
        <v>15480</v>
      </c>
      <c r="CC2">
        <v>9219.75</v>
      </c>
      <c r="CE2">
        <v>7027.7600000000002</v>
      </c>
      <c r="CF2">
        <v>0</v>
      </c>
      <c r="CG2">
        <v>0</v>
      </c>
      <c r="CH2">
        <v>0</v>
      </c>
      <c r="CI2">
        <v>0</v>
      </c>
      <c r="CJ2">
        <v>91.799999999999997</v>
      </c>
      <c r="CK2">
        <v>1644.1700000000001</v>
      </c>
      <c r="CL2">
        <v>0</v>
      </c>
      <c r="CM2">
        <v>0</v>
      </c>
      <c r="CN2">
        <v>0</v>
      </c>
      <c r="CO2">
        <v>0</v>
      </c>
      <c r="CP2">
        <v>0</v>
      </c>
      <c r="CQ2">
        <v>2</v>
      </c>
      <c r="CR2">
        <v>5291.79</v>
      </c>
      <c r="CS2">
        <v>2191.9899999999998</v>
      </c>
      <c r="CT2" t="s">
        <v>649</v>
      </c>
      <c r="CV2">
        <v>44287</v>
      </c>
      <c r="CW2">
        <v>182</v>
      </c>
      <c r="CX2">
        <v>2</v>
      </c>
      <c r="CY2">
        <v>656</v>
      </c>
      <c r="CZ2">
        <v>8600</v>
      </c>
      <c r="DA2">
        <v>14801.65</v>
      </c>
      <c r="DC2">
        <v>7027.75</v>
      </c>
      <c r="DD2">
        <v>0</v>
      </c>
      <c r="DE2">
        <v>0</v>
      </c>
      <c r="DF2">
        <v>0</v>
      </c>
      <c r="DG2">
        <v>0</v>
      </c>
      <c r="DH2">
        <v>91.799999999999997</v>
      </c>
      <c r="DI2">
        <v>1644.1700000000001</v>
      </c>
      <c r="DJ2">
        <v>0</v>
      </c>
      <c r="DK2">
        <v>0</v>
      </c>
      <c r="DL2">
        <v>0</v>
      </c>
      <c r="DM2">
        <v>0</v>
      </c>
      <c r="DN2">
        <v>0</v>
      </c>
      <c r="DO2">
        <v>2</v>
      </c>
      <c r="DP2">
        <v>5291.7799999999997</v>
      </c>
      <c r="DQ2">
        <v>7773.8999999999996</v>
      </c>
      <c r="DR2" t="s">
        <v>649</v>
      </c>
      <c r="DT2">
        <v>44317</v>
      </c>
      <c r="DU2">
        <v>194</v>
      </c>
      <c r="DV2">
        <v>2</v>
      </c>
      <c r="DW2">
        <v>2354</v>
      </c>
      <c r="DX2">
        <v>16161</v>
      </c>
      <c r="DY2">
        <v>16472.93</v>
      </c>
      <c r="EA2">
        <v>7251.9200000000001</v>
      </c>
      <c r="EB2">
        <v>0</v>
      </c>
      <c r="EC2">
        <v>0</v>
      </c>
      <c r="ED2">
        <v>14.44</v>
      </c>
      <c r="EE2">
        <v>0</v>
      </c>
      <c r="EF2">
        <v>306</v>
      </c>
      <c r="EG2">
        <v>1644.1700000000001</v>
      </c>
      <c r="EH2">
        <v>0</v>
      </c>
      <c r="EI2">
        <v>0</v>
      </c>
      <c r="EJ2">
        <v>0</v>
      </c>
      <c r="EK2">
        <v>0</v>
      </c>
      <c r="EL2">
        <v>0</v>
      </c>
      <c r="EM2">
        <v>2</v>
      </c>
      <c r="EN2">
        <v>5287.3100000000004</v>
      </c>
      <c r="EO2">
        <v>9221.0100000000002</v>
      </c>
      <c r="EP2" t="s">
        <v>649</v>
      </c>
      <c r="ER2">
        <v>44348</v>
      </c>
      <c r="ES2">
        <v>38</v>
      </c>
      <c r="ET2">
        <v>2</v>
      </c>
      <c r="EU2">
        <v>1524</v>
      </c>
      <c r="EV2">
        <v>12516</v>
      </c>
      <c r="EW2">
        <v>99.170000000000002</v>
      </c>
      <c r="EY2">
        <v>7219.5100000000002</v>
      </c>
      <c r="EZ2">
        <v>0</v>
      </c>
      <c r="FA2">
        <v>0</v>
      </c>
      <c r="FB2">
        <v>0</v>
      </c>
      <c r="FC2">
        <v>0</v>
      </c>
      <c r="FD2">
        <v>45.899999999999999</v>
      </c>
      <c r="FE2">
        <v>1644.1700000000001</v>
      </c>
      <c r="FF2">
        <v>0</v>
      </c>
      <c r="FG2">
        <v>0</v>
      </c>
      <c r="FH2">
        <v>0</v>
      </c>
      <c r="FI2">
        <v>0</v>
      </c>
      <c r="FJ2">
        <v>0</v>
      </c>
      <c r="FK2">
        <v>2</v>
      </c>
      <c r="FL2">
        <v>5529.4399999999996</v>
      </c>
      <c r="FM2">
        <v>-7120.3400000000001</v>
      </c>
      <c r="FN2" t="s">
        <v>649</v>
      </c>
      <c r="FP2">
        <v>44378</v>
      </c>
      <c r="FQ2">
        <v>2</v>
      </c>
      <c r="FR2">
        <v>2</v>
      </c>
      <c r="FS2">
        <v>16</v>
      </c>
      <c r="FT2">
        <v>234.59999999999999</v>
      </c>
      <c r="FU2">
        <v>-948.11000000000001</v>
      </c>
      <c r="FW2">
        <v>5499.3999999999996</v>
      </c>
      <c r="FX2">
        <v>0</v>
      </c>
      <c r="FY2">
        <v>0</v>
      </c>
      <c r="FZ2">
        <v>0</v>
      </c>
      <c r="GA2">
        <v>0</v>
      </c>
      <c r="GB2">
        <v>0</v>
      </c>
      <c r="GC2">
        <v>1644.1700000000001</v>
      </c>
      <c r="GD2">
        <v>0</v>
      </c>
      <c r="GE2">
        <v>0</v>
      </c>
      <c r="GF2">
        <v>0</v>
      </c>
      <c r="GG2">
        <v>0</v>
      </c>
      <c r="GH2">
        <v>0</v>
      </c>
      <c r="GI2">
        <v>2</v>
      </c>
      <c r="GJ2">
        <v>3855.23</v>
      </c>
      <c r="GK2">
        <v>-6447.5100000000002</v>
      </c>
      <c r="GL2" t="s">
        <v>649</v>
      </c>
      <c r="GN2">
        <v>44409</v>
      </c>
      <c r="GO2">
        <v>0</v>
      </c>
      <c r="GP2">
        <v>2</v>
      </c>
      <c r="GQ2">
        <v>0</v>
      </c>
      <c r="GR2">
        <v>0</v>
      </c>
      <c r="GS2">
        <v>-1131.8199999999999</v>
      </c>
      <c r="GU2">
        <v>1693.97</v>
      </c>
      <c r="GV2">
        <v>0</v>
      </c>
      <c r="GW2">
        <v>0</v>
      </c>
      <c r="GX2">
        <v>0</v>
      </c>
      <c r="GY2">
        <v>0</v>
      </c>
      <c r="GZ2">
        <v>0</v>
      </c>
      <c r="HA2">
        <v>1644.1800000000001</v>
      </c>
      <c r="HB2">
        <v>0</v>
      </c>
      <c r="HC2">
        <v>0</v>
      </c>
      <c r="HD2">
        <v>0</v>
      </c>
      <c r="HE2">
        <v>0</v>
      </c>
      <c r="HF2">
        <v>0</v>
      </c>
      <c r="HG2">
        <v>2</v>
      </c>
      <c r="HH2">
        <v>49.790000000000099</v>
      </c>
      <c r="HI2">
        <v>-2825.79</v>
      </c>
      <c r="HJ2" t="s">
        <v>649</v>
      </c>
      <c r="HL2">
        <v>44440</v>
      </c>
      <c r="HM2">
        <v>0</v>
      </c>
      <c r="HN2">
        <v>2</v>
      </c>
      <c r="HO2">
        <v>0</v>
      </c>
      <c r="HP2">
        <v>0</v>
      </c>
      <c r="HQ2">
        <v>-1138.8299999999999</v>
      </c>
      <c r="HS2">
        <v>4802.3500000000004</v>
      </c>
      <c r="HT2">
        <v>0</v>
      </c>
      <c r="HU2">
        <v>0</v>
      </c>
      <c r="HV2">
        <v>0</v>
      </c>
      <c r="HW2">
        <v>0</v>
      </c>
      <c r="HX2">
        <v>0</v>
      </c>
      <c r="HY2">
        <v>1644.1800000000001</v>
      </c>
      <c r="HZ2">
        <v>0</v>
      </c>
      <c r="IA2">
        <v>0</v>
      </c>
      <c r="IB2">
        <v>0</v>
      </c>
      <c r="IC2">
        <v>0</v>
      </c>
      <c r="ID2">
        <v>0</v>
      </c>
      <c r="IE2">
        <v>2</v>
      </c>
      <c r="IF2">
        <v>3158.1700000000001</v>
      </c>
      <c r="IG2">
        <v>-5941.1800000000003</v>
      </c>
      <c r="IH2" t="s">
        <v>649</v>
      </c>
      <c r="IJ2">
        <v>44470</v>
      </c>
      <c r="IQ2">
        <v>0</v>
      </c>
      <c r="JE2">
        <v>0</v>
      </c>
      <c r="JF2" t="s">
        <v>649</v>
      </c>
      <c r="JH2">
        <v>44501</v>
      </c>
      <c r="JO2">
        <v>0</v>
      </c>
      <c r="KC2">
        <v>0</v>
      </c>
      <c r="KD2" t="s">
        <v>649</v>
      </c>
      <c r="KF2">
        <v>44531</v>
      </c>
      <c r="KM2">
        <v>0</v>
      </c>
      <c r="LA2">
        <v>0</v>
      </c>
      <c r="LD2" t="s">
        <v>651</v>
      </c>
      <c r="LE2">
        <v>950</v>
      </c>
      <c r="LF2">
        <v>2</v>
      </c>
      <c r="LG2">
        <v>9923</v>
      </c>
      <c r="LH2">
        <v>82837.600000000006</v>
      </c>
      <c r="LI2">
        <v>57313.029999999999</v>
      </c>
      <c r="LK2">
        <v>52646.699999999997</v>
      </c>
      <c r="LL2">
        <v>0</v>
      </c>
      <c r="LM2">
        <v>0</v>
      </c>
      <c r="LN2">
        <v>36.869999999999997</v>
      </c>
      <c r="LO2">
        <v>0</v>
      </c>
      <c r="LP2">
        <v>1561.1099999999999</v>
      </c>
      <c r="LQ2">
        <v>14797.549999999999</v>
      </c>
      <c r="LR2">
        <v>0</v>
      </c>
      <c r="LS2">
        <v>0</v>
      </c>
      <c r="LT2">
        <v>0</v>
      </c>
      <c r="LU2">
        <v>0</v>
      </c>
      <c r="LV2">
        <v>955</v>
      </c>
      <c r="LX2">
        <v>35296.169999999998</v>
      </c>
      <c r="LY2">
        <v>4666.3299999999999</v>
      </c>
      <c r="LZ2" t="s">
        <v>649</v>
      </c>
      <c r="MA2" t="s">
        <v>652</v>
      </c>
      <c r="MB2">
        <v>44562</v>
      </c>
      <c r="MI2">
        <v>0</v>
      </c>
      <c r="MW2">
        <v>0</v>
      </c>
      <c r="MX2" t="s">
        <v>649</v>
      </c>
      <c r="MZ2">
        <v>44593</v>
      </c>
      <c r="NG2">
        <v>0</v>
      </c>
      <c r="NU2">
        <v>0</v>
      </c>
      <c r="NV2" t="s">
        <v>649</v>
      </c>
      <c r="NX2">
        <v>44621</v>
      </c>
      <c r="OE2">
        <v>0</v>
      </c>
      <c r="OS2">
        <v>0</v>
      </c>
      <c r="OT2" t="s">
        <v>649</v>
      </c>
      <c r="OV2">
        <v>44652</v>
      </c>
      <c r="PC2">
        <v>0</v>
      </c>
      <c r="PQ2">
        <v>0</v>
      </c>
      <c r="PR2" t="s">
        <v>649</v>
      </c>
      <c r="PT2">
        <v>44682</v>
      </c>
      <c r="QA2">
        <v>0</v>
      </c>
      <c r="QO2">
        <v>0</v>
      </c>
      <c r="QP2" t="s">
        <v>649</v>
      </c>
      <c r="QR2">
        <v>44713</v>
      </c>
      <c r="QY2">
        <v>0</v>
      </c>
      <c r="RM2">
        <v>0</v>
      </c>
      <c r="RN2" t="s">
        <v>649</v>
      </c>
      <c r="RP2">
        <v>44743</v>
      </c>
      <c r="RW2">
        <v>0</v>
      </c>
      <c r="SK2">
        <v>0</v>
      </c>
      <c r="SL2" t="s">
        <v>649</v>
      </c>
      <c r="SN2">
        <v>44774</v>
      </c>
      <c r="SU2">
        <v>0</v>
      </c>
      <c r="TI2">
        <v>0</v>
      </c>
      <c r="TJ2" t="s">
        <v>649</v>
      </c>
      <c r="TL2">
        <v>44805</v>
      </c>
      <c r="TS2">
        <v>0</v>
      </c>
      <c r="UG2">
        <v>0</v>
      </c>
      <c r="UH2" t="s">
        <v>649</v>
      </c>
      <c r="UJ2">
        <v>44835</v>
      </c>
      <c r="UQ2">
        <v>0</v>
      </c>
      <c r="VE2">
        <v>0</v>
      </c>
      <c r="VF2" t="s">
        <v>649</v>
      </c>
      <c r="VH2">
        <v>44866</v>
      </c>
      <c r="VO2">
        <v>0</v>
      </c>
      <c r="WC2">
        <v>0</v>
      </c>
      <c r="WD2" t="s">
        <v>649</v>
      </c>
      <c r="WF2">
        <v>44896</v>
      </c>
      <c r="WM2">
        <v>0</v>
      </c>
      <c r="XA2">
        <v>0</v>
      </c>
    </row>
    <row r="3" spans="1:625" ht="12.75">
      <c r="A3" s="1">
        <f>HYPERLINK("F:\2022年预算\清新分公司预算底稿\附件3.2022年自营班线、农客（含村村通）、公交业务预算基础数据表 - 副本1008.xlsx#'北站至白湾44270'!A1","[附件3.2022年自营班线、农客（含村村通）、公交业务预算基础数据表 - 副本1008.xlsx]北站至白湾44270")</f>
      </c>
      <c r="B3" t="s">
        <v>625</v>
      </c>
      <c r="C3" t="s">
        <v>626</v>
      </c>
      <c r="D3" t="s">
        <v>627</v>
      </c>
      <c r="E3" t="s">
        <v>628</v>
      </c>
      <c r="F3" t="s">
        <v>629</v>
      </c>
      <c r="G3" t="s">
        <v>630</v>
      </c>
      <c r="H3" t="s">
        <v>631</v>
      </c>
      <c r="I3" t="s">
        <v>632</v>
      </c>
      <c r="J3" t="s">
        <v>633</v>
      </c>
      <c r="K3" t="s">
        <v>634</v>
      </c>
      <c r="L3" t="s">
        <v>635</v>
      </c>
      <c r="M3" t="s">
        <v>636</v>
      </c>
      <c r="N3" t="s">
        <v>637</v>
      </c>
      <c r="O3" t="s">
        <v>638</v>
      </c>
      <c r="P3" t="s">
        <v>639</v>
      </c>
      <c r="Q3" t="s">
        <v>640</v>
      </c>
      <c r="R3" t="s">
        <v>641</v>
      </c>
      <c r="S3" t="s">
        <v>642</v>
      </c>
      <c r="T3" t="s">
        <v>643</v>
      </c>
      <c r="U3" t="s">
        <v>644</v>
      </c>
      <c r="V3" t="s">
        <v>645</v>
      </c>
      <c r="W3" t="s">
        <v>646</v>
      </c>
      <c r="X3" t="s">
        <v>647</v>
      </c>
      <c r="Y3" t="s">
        <v>648</v>
      </c>
      <c r="Z3" t="s">
        <v>653</v>
      </c>
      <c r="AA3" t="s">
        <v>650</v>
      </c>
      <c r="AB3">
        <v>44197</v>
      </c>
      <c r="AC3">
        <v>96</v>
      </c>
      <c r="AD3">
        <v>1</v>
      </c>
      <c r="AE3">
        <v>892</v>
      </c>
      <c r="AF3">
        <v>8526</v>
      </c>
      <c r="AG3">
        <v>6985.5500000000002</v>
      </c>
      <c r="AI3">
        <v>2448.6700000000001</v>
      </c>
      <c r="AJ3">
        <v>0</v>
      </c>
      <c r="AK3">
        <v>0</v>
      </c>
      <c r="AL3">
        <v>0</v>
      </c>
      <c r="AM3">
        <v>0</v>
      </c>
      <c r="AN3">
        <v>277.94999999999999</v>
      </c>
      <c r="AO3">
        <v>704.27999999999997</v>
      </c>
      <c r="AP3">
        <v>0</v>
      </c>
      <c r="AQ3">
        <v>0</v>
      </c>
      <c r="AR3">
        <v>0</v>
      </c>
      <c r="AS3">
        <v>0</v>
      </c>
      <c r="AT3">
        <v>255</v>
      </c>
      <c r="AU3">
        <v>2</v>
      </c>
      <c r="AV3">
        <v>1211.4400000000001</v>
      </c>
      <c r="AW3">
        <v>4536.8800000000001</v>
      </c>
      <c r="AX3" t="s">
        <v>653</v>
      </c>
      <c r="AZ3">
        <v>44228</v>
      </c>
      <c r="BA3">
        <v>90</v>
      </c>
      <c r="BB3">
        <v>1</v>
      </c>
      <c r="BC3">
        <v>1066</v>
      </c>
      <c r="BD3">
        <v>8624</v>
      </c>
      <c r="BE3">
        <v>8145.3699999999999</v>
      </c>
      <c r="BG3">
        <v>3790.3000000000002</v>
      </c>
      <c r="BH3">
        <v>0</v>
      </c>
      <c r="BI3">
        <v>0</v>
      </c>
      <c r="BJ3">
        <v>0</v>
      </c>
      <c r="BK3">
        <v>0</v>
      </c>
      <c r="BL3">
        <v>-186.15000000000001</v>
      </c>
      <c r="BM3">
        <v>704.27999999999997</v>
      </c>
      <c r="BN3">
        <v>0</v>
      </c>
      <c r="BO3">
        <v>0</v>
      </c>
      <c r="BP3">
        <v>0</v>
      </c>
      <c r="BQ3">
        <v>0</v>
      </c>
      <c r="BR3">
        <v>0</v>
      </c>
      <c r="BS3">
        <v>2</v>
      </c>
      <c r="BT3">
        <v>3272.1700000000001</v>
      </c>
      <c r="BU3">
        <v>4355.0699999999997</v>
      </c>
      <c r="BV3" t="s">
        <v>653</v>
      </c>
      <c r="BX3">
        <v>44256</v>
      </c>
      <c r="BY3">
        <v>96</v>
      </c>
      <c r="BZ3">
        <v>1</v>
      </c>
      <c r="CA3">
        <v>1001</v>
      </c>
      <c r="CB3">
        <v>10192</v>
      </c>
      <c r="CC3">
        <v>6070.7799999999997</v>
      </c>
      <c r="CE3">
        <v>6525.8100000000004</v>
      </c>
      <c r="CF3">
        <v>0</v>
      </c>
      <c r="CG3">
        <v>0</v>
      </c>
      <c r="CH3">
        <v>0.47999999999999998</v>
      </c>
      <c r="CI3">
        <v>0</v>
      </c>
      <c r="CJ3">
        <v>231.03</v>
      </c>
      <c r="CK3">
        <v>704.27999999999997</v>
      </c>
      <c r="CL3">
        <v>0</v>
      </c>
      <c r="CM3">
        <v>0</v>
      </c>
      <c r="CN3">
        <v>0</v>
      </c>
      <c r="CO3">
        <v>0</v>
      </c>
      <c r="CP3">
        <v>0</v>
      </c>
      <c r="CQ3">
        <v>2</v>
      </c>
      <c r="CR3">
        <v>5590.0200000000004</v>
      </c>
      <c r="CS3">
        <v>-455.030000000001</v>
      </c>
      <c r="CT3" t="s">
        <v>653</v>
      </c>
      <c r="CV3">
        <v>44287</v>
      </c>
      <c r="CW3">
        <v>92</v>
      </c>
      <c r="CX3">
        <v>1</v>
      </c>
      <c r="CY3">
        <v>2157</v>
      </c>
      <c r="CZ3">
        <v>18816</v>
      </c>
      <c r="DA3">
        <v>10251.66</v>
      </c>
      <c r="DC3">
        <v>3943.3800000000001</v>
      </c>
      <c r="DD3">
        <v>0</v>
      </c>
      <c r="DE3">
        <v>0</v>
      </c>
      <c r="DF3">
        <v>0</v>
      </c>
      <c r="DG3">
        <v>0</v>
      </c>
      <c r="DH3">
        <v>45.899999999999999</v>
      </c>
      <c r="DI3">
        <v>704.27999999999997</v>
      </c>
      <c r="DJ3">
        <v>0</v>
      </c>
      <c r="DK3">
        <v>0</v>
      </c>
      <c r="DL3">
        <v>0</v>
      </c>
      <c r="DM3">
        <v>0</v>
      </c>
      <c r="DN3">
        <v>0</v>
      </c>
      <c r="DO3">
        <v>2</v>
      </c>
      <c r="DP3">
        <v>3193.1999999999998</v>
      </c>
      <c r="DQ3">
        <v>6308.2799999999997</v>
      </c>
      <c r="DR3" t="s">
        <v>653</v>
      </c>
      <c r="DT3">
        <v>44317</v>
      </c>
      <c r="DU3">
        <v>100</v>
      </c>
      <c r="DV3">
        <v>1</v>
      </c>
      <c r="DW3">
        <v>1087</v>
      </c>
      <c r="DX3">
        <v>8742</v>
      </c>
      <c r="DY3">
        <v>11452.120000000001</v>
      </c>
      <c r="EA3">
        <v>4949.8199999999997</v>
      </c>
      <c r="EB3">
        <v>0</v>
      </c>
      <c r="EC3">
        <v>0</v>
      </c>
      <c r="ED3">
        <v>0</v>
      </c>
      <c r="EE3">
        <v>0</v>
      </c>
      <c r="EF3">
        <v>45.899999999999999</v>
      </c>
      <c r="EG3">
        <v>704.27999999999997</v>
      </c>
      <c r="EH3">
        <v>0</v>
      </c>
      <c r="EI3">
        <v>0</v>
      </c>
      <c r="EJ3">
        <v>0</v>
      </c>
      <c r="EK3">
        <v>0</v>
      </c>
      <c r="EL3">
        <v>0</v>
      </c>
      <c r="EM3">
        <v>2</v>
      </c>
      <c r="EN3">
        <v>4199.6400000000003</v>
      </c>
      <c r="EO3">
        <v>6502.3000000000002</v>
      </c>
      <c r="EP3" t="s">
        <v>653</v>
      </c>
      <c r="ER3">
        <v>44348</v>
      </c>
      <c r="ES3">
        <v>32</v>
      </c>
      <c r="ET3">
        <v>1</v>
      </c>
      <c r="EU3">
        <v>212</v>
      </c>
      <c r="EV3">
        <v>2697</v>
      </c>
      <c r="EW3">
        <v>1269.52</v>
      </c>
      <c r="EY3">
        <v>5180.5100000000002</v>
      </c>
      <c r="EZ3">
        <v>0</v>
      </c>
      <c r="FA3">
        <v>0</v>
      </c>
      <c r="FB3">
        <v>0</v>
      </c>
      <c r="FC3">
        <v>0</v>
      </c>
      <c r="FD3">
        <v>0</v>
      </c>
      <c r="FE3">
        <v>704.27999999999997</v>
      </c>
      <c r="FF3">
        <v>0</v>
      </c>
      <c r="FG3">
        <v>0</v>
      </c>
      <c r="FH3">
        <v>0</v>
      </c>
      <c r="FI3">
        <v>0</v>
      </c>
      <c r="FJ3">
        <v>0</v>
      </c>
      <c r="FK3">
        <v>2</v>
      </c>
      <c r="FL3">
        <v>4476.2299999999996</v>
      </c>
      <c r="FM3">
        <v>-3910.9899999999998</v>
      </c>
      <c r="FN3" t="s">
        <v>653</v>
      </c>
      <c r="FP3">
        <v>44378</v>
      </c>
      <c r="FQ3">
        <v>30</v>
      </c>
      <c r="FR3">
        <v>1</v>
      </c>
      <c r="FS3">
        <v>342</v>
      </c>
      <c r="FT3">
        <v>3348</v>
      </c>
      <c r="FU3">
        <v>5203.9099999999999</v>
      </c>
      <c r="FW3">
        <v>4653.25</v>
      </c>
      <c r="FX3">
        <v>0</v>
      </c>
      <c r="FY3">
        <v>0</v>
      </c>
      <c r="FZ3">
        <v>0</v>
      </c>
      <c r="GA3">
        <v>0</v>
      </c>
      <c r="GB3">
        <v>0</v>
      </c>
      <c r="GC3">
        <v>704.27999999999997</v>
      </c>
      <c r="GD3">
        <v>0</v>
      </c>
      <c r="GE3">
        <v>0</v>
      </c>
      <c r="GF3">
        <v>0</v>
      </c>
      <c r="GG3">
        <v>0</v>
      </c>
      <c r="GH3">
        <v>0</v>
      </c>
      <c r="GI3">
        <v>2</v>
      </c>
      <c r="GJ3">
        <v>3948.9699999999998</v>
      </c>
      <c r="GK3">
        <v>550.65999999999997</v>
      </c>
      <c r="GL3" t="s">
        <v>653</v>
      </c>
      <c r="GN3">
        <v>44409</v>
      </c>
      <c r="GO3">
        <v>0</v>
      </c>
      <c r="GP3">
        <v>1</v>
      </c>
      <c r="GQ3">
        <v>0</v>
      </c>
      <c r="GR3">
        <v>0</v>
      </c>
      <c r="GS3">
        <v>-321.83999999999997</v>
      </c>
      <c r="GU3">
        <v>1725.1800000000001</v>
      </c>
      <c r="GV3">
        <v>0</v>
      </c>
      <c r="GW3">
        <v>0</v>
      </c>
      <c r="GX3">
        <v>0</v>
      </c>
      <c r="GY3">
        <v>0</v>
      </c>
      <c r="GZ3">
        <v>0</v>
      </c>
      <c r="HA3">
        <v>704.27999999999997</v>
      </c>
      <c r="HB3">
        <v>0</v>
      </c>
      <c r="HC3">
        <v>0</v>
      </c>
      <c r="HD3">
        <v>0</v>
      </c>
      <c r="HE3">
        <v>0</v>
      </c>
      <c r="HF3">
        <v>0</v>
      </c>
      <c r="HG3">
        <v>2</v>
      </c>
      <c r="HH3">
        <v>1020.9</v>
      </c>
      <c r="HI3">
        <v>-2047.02</v>
      </c>
      <c r="HJ3" t="s">
        <v>653</v>
      </c>
      <c r="HL3">
        <v>44440</v>
      </c>
      <c r="HM3">
        <v>0</v>
      </c>
      <c r="HN3">
        <v>1</v>
      </c>
      <c r="HO3">
        <v>0</v>
      </c>
      <c r="HP3">
        <v>0</v>
      </c>
      <c r="HQ3">
        <v>-321.83999999999997</v>
      </c>
      <c r="HS3">
        <v>3426.5500000000002</v>
      </c>
      <c r="HT3">
        <v>0</v>
      </c>
      <c r="HU3">
        <v>0</v>
      </c>
      <c r="HV3">
        <v>0</v>
      </c>
      <c r="HW3">
        <v>0</v>
      </c>
      <c r="HX3">
        <v>0</v>
      </c>
      <c r="HY3">
        <v>704.27999999999997</v>
      </c>
      <c r="HZ3">
        <v>0</v>
      </c>
      <c r="IA3">
        <v>0</v>
      </c>
      <c r="IB3">
        <v>0</v>
      </c>
      <c r="IC3">
        <v>0</v>
      </c>
      <c r="ID3">
        <v>0</v>
      </c>
      <c r="IE3">
        <v>2</v>
      </c>
      <c r="IF3">
        <v>2722.27</v>
      </c>
      <c r="IG3">
        <v>-3748.3899999999999</v>
      </c>
      <c r="IH3" t="s">
        <v>653</v>
      </c>
      <c r="IJ3">
        <v>44470</v>
      </c>
      <c r="IO3">
        <v>0</v>
      </c>
      <c r="IQ3">
        <v>0</v>
      </c>
      <c r="JE3">
        <v>0</v>
      </c>
      <c r="JF3" t="s">
        <v>653</v>
      </c>
      <c r="JH3">
        <v>44501</v>
      </c>
      <c r="JM3">
        <v>0</v>
      </c>
      <c r="JO3">
        <v>0</v>
      </c>
      <c r="KC3">
        <v>0</v>
      </c>
      <c r="KD3" t="s">
        <v>653</v>
      </c>
      <c r="KF3">
        <v>44531</v>
      </c>
      <c r="KK3">
        <v>0</v>
      </c>
      <c r="KM3">
        <v>0</v>
      </c>
      <c r="LA3">
        <v>0</v>
      </c>
      <c r="LD3" t="s">
        <v>651</v>
      </c>
      <c r="LE3">
        <v>536</v>
      </c>
      <c r="LF3">
        <v>1</v>
      </c>
      <c r="LG3">
        <v>6757</v>
      </c>
      <c r="LH3">
        <v>60945</v>
      </c>
      <c r="LI3">
        <v>48735.230000000003</v>
      </c>
      <c r="LK3">
        <v>36643.470000000001</v>
      </c>
      <c r="LL3">
        <v>0</v>
      </c>
      <c r="LM3">
        <v>0</v>
      </c>
      <c r="LN3">
        <v>0.47999999999999998</v>
      </c>
      <c r="LO3">
        <v>0</v>
      </c>
      <c r="LP3">
        <v>414.63</v>
      </c>
      <c r="LQ3">
        <v>6338.5200000000004</v>
      </c>
      <c r="LR3">
        <v>0</v>
      </c>
      <c r="LS3">
        <v>0</v>
      </c>
      <c r="LT3">
        <v>0</v>
      </c>
      <c r="LU3">
        <v>0</v>
      </c>
      <c r="LV3">
        <v>255</v>
      </c>
      <c r="LX3">
        <v>29634.84</v>
      </c>
      <c r="LY3">
        <v>12091.76</v>
      </c>
      <c r="LZ3" t="s">
        <v>653</v>
      </c>
      <c r="MA3" t="s">
        <v>652</v>
      </c>
      <c r="MB3">
        <v>44562</v>
      </c>
      <c r="MI3">
        <v>0</v>
      </c>
      <c r="MW3">
        <v>0</v>
      </c>
      <c r="MX3" t="s">
        <v>653</v>
      </c>
      <c r="MZ3">
        <v>44593</v>
      </c>
      <c r="NG3">
        <v>0</v>
      </c>
      <c r="NU3">
        <v>0</v>
      </c>
      <c r="NV3" t="s">
        <v>653</v>
      </c>
      <c r="NX3">
        <v>44621</v>
      </c>
      <c r="OE3">
        <v>0</v>
      </c>
      <c r="OS3">
        <v>0</v>
      </c>
      <c r="OT3" t="s">
        <v>653</v>
      </c>
      <c r="OV3">
        <v>44652</v>
      </c>
      <c r="PC3">
        <v>0</v>
      </c>
      <c r="PQ3">
        <v>0</v>
      </c>
      <c r="PR3" t="s">
        <v>653</v>
      </c>
      <c r="PT3">
        <v>44682</v>
      </c>
      <c r="QA3">
        <v>0</v>
      </c>
      <c r="QO3">
        <v>0</v>
      </c>
      <c r="QP3" t="s">
        <v>653</v>
      </c>
      <c r="QR3">
        <v>44713</v>
      </c>
      <c r="QY3">
        <v>0</v>
      </c>
      <c r="RM3">
        <v>0</v>
      </c>
      <c r="RN3" t="s">
        <v>653</v>
      </c>
      <c r="RP3">
        <v>44743</v>
      </c>
      <c r="RW3">
        <v>0</v>
      </c>
      <c r="SK3">
        <v>0</v>
      </c>
      <c r="SL3" t="s">
        <v>653</v>
      </c>
      <c r="SN3">
        <v>44774</v>
      </c>
      <c r="SU3">
        <v>0</v>
      </c>
      <c r="TI3">
        <v>0</v>
      </c>
      <c r="TJ3" t="s">
        <v>653</v>
      </c>
      <c r="TL3">
        <v>44805</v>
      </c>
      <c r="TS3">
        <v>0</v>
      </c>
      <c r="UG3">
        <v>0</v>
      </c>
      <c r="UH3" t="s">
        <v>653</v>
      </c>
      <c r="UJ3">
        <v>44835</v>
      </c>
      <c r="UQ3">
        <v>0</v>
      </c>
      <c r="VE3">
        <v>0</v>
      </c>
      <c r="VF3" t="s">
        <v>653</v>
      </c>
      <c r="VH3">
        <v>44866</v>
      </c>
      <c r="VO3">
        <v>0</v>
      </c>
      <c r="WC3">
        <v>0</v>
      </c>
      <c r="WD3" t="s">
        <v>653</v>
      </c>
      <c r="WF3">
        <v>44896</v>
      </c>
      <c r="WM3">
        <v>0</v>
      </c>
      <c r="XA3">
        <v>0</v>
      </c>
    </row>
    <row r="4" spans="1:625" ht="12.75">
      <c r="A4" s="1">
        <f>HYPERLINK("F:\2022年预算\清新分公司预算底稿\附件3.2022年自营班线、农客（含村村通）、公交业务预算基础数据表 - 副本1008.xlsx#'北站至白湾4130841329'!A1","[附件3.2022年自营班线、农客（含村村通）、公交业务预算基础数据表 - 副本1008.xlsx]北站至白湾4130841329")</f>
      </c>
      <c r="B4" t="s">
        <v>625</v>
      </c>
      <c r="C4" t="s">
        <v>626</v>
      </c>
      <c r="D4" t="s">
        <v>627</v>
      </c>
      <c r="E4" t="s">
        <v>628</v>
      </c>
      <c r="F4" t="s">
        <v>629</v>
      </c>
      <c r="G4" t="s">
        <v>630</v>
      </c>
      <c r="H4" t="s">
        <v>631</v>
      </c>
      <c r="I4" t="s">
        <v>632</v>
      </c>
      <c r="J4" t="s">
        <v>633</v>
      </c>
      <c r="K4" t="s">
        <v>634</v>
      </c>
      <c r="L4" t="s">
        <v>635</v>
      </c>
      <c r="M4" t="s">
        <v>636</v>
      </c>
      <c r="N4" t="s">
        <v>637</v>
      </c>
      <c r="O4" t="s">
        <v>638</v>
      </c>
      <c r="P4" t="s">
        <v>639</v>
      </c>
      <c r="Q4" t="s">
        <v>640</v>
      </c>
      <c r="R4" t="s">
        <v>641</v>
      </c>
      <c r="S4" t="s">
        <v>642</v>
      </c>
      <c r="T4" t="s">
        <v>643</v>
      </c>
      <c r="U4" t="s">
        <v>644</v>
      </c>
      <c r="V4" t="s">
        <v>645</v>
      </c>
      <c r="W4" t="s">
        <v>646</v>
      </c>
      <c r="X4" t="s">
        <v>647</v>
      </c>
      <c r="Y4" t="s">
        <v>648</v>
      </c>
      <c r="Z4" t="s">
        <v>654</v>
      </c>
      <c r="AA4" t="s">
        <v>650</v>
      </c>
      <c r="AB4">
        <v>44197</v>
      </c>
      <c r="AC4">
        <v>184</v>
      </c>
      <c r="AD4">
        <v>2</v>
      </c>
      <c r="AE4">
        <v>1863</v>
      </c>
      <c r="AF4">
        <v>16072</v>
      </c>
      <c r="AG4">
        <v>13902.360000000001</v>
      </c>
      <c r="AI4">
        <v>4570.5500000000002</v>
      </c>
      <c r="AJ4">
        <v>0</v>
      </c>
      <c r="AK4">
        <v>0</v>
      </c>
      <c r="AL4">
        <v>0</v>
      </c>
      <c r="AM4">
        <v>0</v>
      </c>
      <c r="AN4">
        <v>476.85000000000002</v>
      </c>
      <c r="AO4">
        <v>1876.8900000000001</v>
      </c>
      <c r="AP4">
        <v>0</v>
      </c>
      <c r="AQ4">
        <v>0</v>
      </c>
      <c r="AR4">
        <v>0</v>
      </c>
      <c r="AS4">
        <v>0</v>
      </c>
      <c r="AT4">
        <v>510</v>
      </c>
      <c r="AU4">
        <v>3</v>
      </c>
      <c r="AV4">
        <v>1706.8099999999999</v>
      </c>
      <c r="AW4">
        <v>9331.8099999999995</v>
      </c>
      <c r="AX4" t="s">
        <v>654</v>
      </c>
      <c r="AZ4">
        <v>44228</v>
      </c>
      <c r="BA4">
        <v>174</v>
      </c>
      <c r="BB4">
        <v>2</v>
      </c>
      <c r="BC4">
        <v>2321</v>
      </c>
      <c r="BD4">
        <v>16464</v>
      </c>
      <c r="BE4">
        <v>17632.330000000002</v>
      </c>
      <c r="BG4">
        <v>10355.48</v>
      </c>
      <c r="BH4">
        <v>0</v>
      </c>
      <c r="BI4">
        <v>0</v>
      </c>
      <c r="BJ4">
        <v>0</v>
      </c>
      <c r="BK4">
        <v>0</v>
      </c>
      <c r="BL4">
        <v>-109.65000000000001</v>
      </c>
      <c r="BM4">
        <v>1876.9400000000001</v>
      </c>
      <c r="BN4">
        <v>0</v>
      </c>
      <c r="BO4">
        <v>0</v>
      </c>
      <c r="BP4">
        <v>0</v>
      </c>
      <c r="BQ4">
        <v>0</v>
      </c>
      <c r="BR4">
        <v>0</v>
      </c>
      <c r="BS4">
        <v>3</v>
      </c>
      <c r="BT4">
        <v>8588.1900000000005</v>
      </c>
      <c r="BU4">
        <v>7276.8500000000004</v>
      </c>
      <c r="BV4" t="s">
        <v>654</v>
      </c>
      <c r="BX4">
        <v>44256</v>
      </c>
      <c r="BY4">
        <v>202</v>
      </c>
      <c r="BZ4">
        <v>2</v>
      </c>
      <c r="CA4">
        <v>2133</v>
      </c>
      <c r="CB4">
        <v>18424</v>
      </c>
      <c r="CC4">
        <v>13422.1</v>
      </c>
      <c r="CE4">
        <v>10005.16</v>
      </c>
      <c r="CF4">
        <v>0</v>
      </c>
      <c r="CG4">
        <v>0</v>
      </c>
      <c r="CH4">
        <v>14.44</v>
      </c>
      <c r="CI4">
        <v>0</v>
      </c>
      <c r="CJ4">
        <v>132.59999999999999</v>
      </c>
      <c r="CK4">
        <v>1876.9400000000001</v>
      </c>
      <c r="CL4">
        <v>0</v>
      </c>
      <c r="CM4">
        <v>0</v>
      </c>
      <c r="CN4">
        <v>0</v>
      </c>
      <c r="CO4">
        <v>0</v>
      </c>
      <c r="CP4">
        <v>0</v>
      </c>
      <c r="CQ4">
        <v>3</v>
      </c>
      <c r="CR4">
        <v>7981.1800000000003</v>
      </c>
      <c r="CS4">
        <v>3416.9400000000001</v>
      </c>
      <c r="CT4" t="s">
        <v>654</v>
      </c>
      <c r="CV4">
        <v>44287</v>
      </c>
      <c r="CW4">
        <v>202</v>
      </c>
      <c r="CX4">
        <v>2</v>
      </c>
      <c r="CY4">
        <v>954</v>
      </c>
      <c r="CZ4">
        <v>9898</v>
      </c>
      <c r="DA4">
        <v>36393.370000000003</v>
      </c>
      <c r="DC4">
        <v>10281.879999999999</v>
      </c>
      <c r="DD4">
        <v>0</v>
      </c>
      <c r="DE4">
        <v>0</v>
      </c>
      <c r="DF4">
        <v>15.76</v>
      </c>
      <c r="DG4">
        <v>0</v>
      </c>
      <c r="DH4">
        <v>408</v>
      </c>
      <c r="DI4">
        <v>1876.9400000000001</v>
      </c>
      <c r="DJ4">
        <v>0</v>
      </c>
      <c r="DK4">
        <v>0</v>
      </c>
      <c r="DL4">
        <v>0</v>
      </c>
      <c r="DM4">
        <v>0</v>
      </c>
      <c r="DN4">
        <v>0</v>
      </c>
      <c r="DO4">
        <v>3</v>
      </c>
      <c r="DP4">
        <v>7981.1800000000003</v>
      </c>
      <c r="DQ4">
        <v>26111.490000000002</v>
      </c>
      <c r="DR4" t="s">
        <v>654</v>
      </c>
      <c r="DT4">
        <v>44317</v>
      </c>
      <c r="DU4">
        <v>200</v>
      </c>
      <c r="DV4">
        <v>2</v>
      </c>
      <c r="DW4">
        <v>2152</v>
      </c>
      <c r="DX4">
        <v>17730</v>
      </c>
      <c r="DY4">
        <v>36663.449999999997</v>
      </c>
      <c r="EA4">
        <v>9895.75</v>
      </c>
      <c r="EB4">
        <v>0</v>
      </c>
      <c r="EC4">
        <v>0</v>
      </c>
      <c r="ED4">
        <v>0</v>
      </c>
      <c r="EE4">
        <v>0</v>
      </c>
      <c r="EF4">
        <v>117.3</v>
      </c>
      <c r="EG4">
        <v>1876.9400000000001</v>
      </c>
      <c r="EH4">
        <v>0</v>
      </c>
      <c r="EI4">
        <v>0</v>
      </c>
      <c r="EJ4">
        <v>0</v>
      </c>
      <c r="EK4">
        <v>0</v>
      </c>
      <c r="EL4">
        <v>0</v>
      </c>
      <c r="EM4">
        <v>3</v>
      </c>
      <c r="EN4">
        <v>7901.5100000000002</v>
      </c>
      <c r="EO4">
        <v>26767.700000000001</v>
      </c>
      <c r="EP4" t="s">
        <v>654</v>
      </c>
      <c r="ER4">
        <v>44348</v>
      </c>
      <c r="ES4">
        <v>44</v>
      </c>
      <c r="ET4">
        <v>2</v>
      </c>
      <c r="EU4">
        <v>177</v>
      </c>
      <c r="EV4">
        <v>2688</v>
      </c>
      <c r="EW4">
        <v>1054.1700000000001</v>
      </c>
      <c r="EY4">
        <v>10283.120000000001</v>
      </c>
      <c r="EZ4">
        <v>0</v>
      </c>
      <c r="FA4">
        <v>0</v>
      </c>
      <c r="FB4">
        <v>0</v>
      </c>
      <c r="FC4">
        <v>0</v>
      </c>
      <c r="FD4">
        <v>0</v>
      </c>
      <c r="FE4">
        <v>1876.9400000000001</v>
      </c>
      <c r="FF4">
        <v>0</v>
      </c>
      <c r="FG4">
        <v>0</v>
      </c>
      <c r="FH4">
        <v>0</v>
      </c>
      <c r="FI4">
        <v>0</v>
      </c>
      <c r="FJ4">
        <v>0</v>
      </c>
      <c r="FK4">
        <v>3</v>
      </c>
      <c r="FL4">
        <v>8406.1800000000003</v>
      </c>
      <c r="FM4">
        <v>-9228.9500000000007</v>
      </c>
      <c r="FN4" t="s">
        <v>654</v>
      </c>
      <c r="FP4">
        <v>44378</v>
      </c>
      <c r="FQ4">
        <v>0</v>
      </c>
      <c r="FR4">
        <v>2</v>
      </c>
      <c r="FS4">
        <v>0</v>
      </c>
      <c r="FT4">
        <v>0</v>
      </c>
      <c r="FU4">
        <v>-1039.8099999999999</v>
      </c>
      <c r="FW4">
        <v>7737.4200000000001</v>
      </c>
      <c r="FX4">
        <v>0</v>
      </c>
      <c r="FY4">
        <v>0</v>
      </c>
      <c r="FZ4">
        <v>0</v>
      </c>
      <c r="GA4">
        <v>0</v>
      </c>
      <c r="GB4">
        <v>0</v>
      </c>
      <c r="GC4">
        <v>1876.9400000000001</v>
      </c>
      <c r="GD4">
        <v>0</v>
      </c>
      <c r="GE4">
        <v>0</v>
      </c>
      <c r="GF4">
        <v>0</v>
      </c>
      <c r="GG4">
        <v>0</v>
      </c>
      <c r="GH4">
        <v>0</v>
      </c>
      <c r="GI4">
        <v>3</v>
      </c>
      <c r="GJ4">
        <v>5860.4799999999996</v>
      </c>
      <c r="GK4">
        <v>-8777.2299999999996</v>
      </c>
      <c r="GL4" t="s">
        <v>654</v>
      </c>
      <c r="GN4">
        <v>44409</v>
      </c>
      <c r="GO4">
        <v>0</v>
      </c>
      <c r="GP4">
        <v>2</v>
      </c>
      <c r="GQ4">
        <v>0</v>
      </c>
      <c r="GR4">
        <v>0</v>
      </c>
      <c r="GS4">
        <v>-1039.8099999999999</v>
      </c>
      <c r="GU4">
        <v>1868.27</v>
      </c>
      <c r="GV4">
        <v>0</v>
      </c>
      <c r="GW4">
        <v>0</v>
      </c>
      <c r="GX4">
        <v>0</v>
      </c>
      <c r="GY4">
        <v>0</v>
      </c>
      <c r="GZ4">
        <v>0</v>
      </c>
      <c r="HA4">
        <v>1876.9400000000001</v>
      </c>
      <c r="HB4">
        <v>0</v>
      </c>
      <c r="HC4">
        <v>0</v>
      </c>
      <c r="HD4">
        <v>0</v>
      </c>
      <c r="HE4">
        <v>0</v>
      </c>
      <c r="HF4">
        <v>0</v>
      </c>
      <c r="HG4">
        <v>3</v>
      </c>
      <c r="HH4">
        <v>-8.6700000000000692</v>
      </c>
      <c r="HI4">
        <v>-2908.0799999999999</v>
      </c>
      <c r="HJ4" t="s">
        <v>654</v>
      </c>
      <c r="HL4">
        <v>44440</v>
      </c>
      <c r="HM4">
        <v>0</v>
      </c>
      <c r="HN4">
        <v>2</v>
      </c>
      <c r="HO4">
        <v>0</v>
      </c>
      <c r="HP4">
        <v>0</v>
      </c>
      <c r="HQ4">
        <v>-1039.8099999999999</v>
      </c>
      <c r="HS4">
        <v>6009.5799999999999</v>
      </c>
      <c r="HT4">
        <v>0</v>
      </c>
      <c r="HU4">
        <v>0</v>
      </c>
      <c r="HV4">
        <v>0</v>
      </c>
      <c r="HW4">
        <v>0</v>
      </c>
      <c r="HX4">
        <v>0</v>
      </c>
      <c r="HY4">
        <v>1876.9400000000001</v>
      </c>
      <c r="HZ4">
        <v>0</v>
      </c>
      <c r="IA4">
        <v>0</v>
      </c>
      <c r="IB4">
        <v>0</v>
      </c>
      <c r="IC4">
        <v>0</v>
      </c>
      <c r="ID4">
        <v>0</v>
      </c>
      <c r="IE4">
        <v>3</v>
      </c>
      <c r="IF4">
        <v>4132.6400000000003</v>
      </c>
      <c r="IG4">
        <v>-7049.3900000000003</v>
      </c>
      <c r="IH4" t="s">
        <v>654</v>
      </c>
      <c r="IJ4">
        <v>44470</v>
      </c>
      <c r="IO4">
        <v>0</v>
      </c>
      <c r="IQ4">
        <v>0</v>
      </c>
      <c r="JE4">
        <v>0</v>
      </c>
      <c r="JF4" t="s">
        <v>654</v>
      </c>
      <c r="JH4">
        <v>44501</v>
      </c>
      <c r="JM4">
        <v>0</v>
      </c>
      <c r="JO4">
        <v>0</v>
      </c>
      <c r="KC4">
        <v>0</v>
      </c>
      <c r="KD4" t="s">
        <v>654</v>
      </c>
      <c r="KF4">
        <v>44531</v>
      </c>
      <c r="KK4">
        <v>0</v>
      </c>
      <c r="KM4">
        <v>0</v>
      </c>
      <c r="LA4">
        <v>0</v>
      </c>
      <c r="LD4" t="s">
        <v>651</v>
      </c>
      <c r="LE4">
        <v>1006</v>
      </c>
      <c r="LF4">
        <v>2</v>
      </c>
      <c r="LG4">
        <v>9600</v>
      </c>
      <c r="LH4">
        <v>81276</v>
      </c>
      <c r="LI4">
        <v>115948.35000000001</v>
      </c>
      <c r="LK4">
        <v>71007.210000000006</v>
      </c>
      <c r="LL4">
        <v>0</v>
      </c>
      <c r="LM4">
        <v>0</v>
      </c>
      <c r="LN4">
        <v>30.199999999999999</v>
      </c>
      <c r="LO4">
        <v>0</v>
      </c>
      <c r="LP4">
        <v>1025.0999999999999</v>
      </c>
      <c r="LQ4">
        <v>16892.41</v>
      </c>
      <c r="LR4">
        <v>0</v>
      </c>
      <c r="LS4">
        <v>0</v>
      </c>
      <c r="LT4">
        <v>0</v>
      </c>
      <c r="LU4">
        <v>0</v>
      </c>
      <c r="LV4">
        <v>510</v>
      </c>
      <c r="LX4">
        <v>52549.5</v>
      </c>
      <c r="LY4">
        <v>44941.139999999999</v>
      </c>
      <c r="LZ4" t="s">
        <v>654</v>
      </c>
      <c r="MA4" t="s">
        <v>652</v>
      </c>
      <c r="MB4">
        <v>44562</v>
      </c>
      <c r="MI4">
        <v>0</v>
      </c>
      <c r="MW4">
        <v>0</v>
      </c>
      <c r="MX4" t="s">
        <v>654</v>
      </c>
      <c r="MZ4">
        <v>44593</v>
      </c>
      <c r="NG4">
        <v>0</v>
      </c>
      <c r="NU4">
        <v>0</v>
      </c>
      <c r="NV4" t="s">
        <v>654</v>
      </c>
      <c r="NX4">
        <v>44621</v>
      </c>
      <c r="OE4">
        <v>0</v>
      </c>
      <c r="OS4">
        <v>0</v>
      </c>
      <c r="OT4" t="s">
        <v>654</v>
      </c>
      <c r="OV4">
        <v>44652</v>
      </c>
      <c r="PC4">
        <v>0</v>
      </c>
      <c r="PQ4">
        <v>0</v>
      </c>
      <c r="PR4" t="s">
        <v>654</v>
      </c>
      <c r="PT4">
        <v>44682</v>
      </c>
      <c r="QA4">
        <v>0</v>
      </c>
      <c r="QO4">
        <v>0</v>
      </c>
      <c r="QP4" t="s">
        <v>654</v>
      </c>
      <c r="QR4">
        <v>44713</v>
      </c>
      <c r="QY4">
        <v>0</v>
      </c>
      <c r="RM4">
        <v>0</v>
      </c>
      <c r="RN4" t="s">
        <v>654</v>
      </c>
      <c r="RP4">
        <v>44743</v>
      </c>
      <c r="RW4">
        <v>0</v>
      </c>
      <c r="SK4">
        <v>0</v>
      </c>
      <c r="SL4" t="s">
        <v>654</v>
      </c>
      <c r="SN4">
        <v>44774</v>
      </c>
      <c r="SU4">
        <v>0</v>
      </c>
      <c r="TI4">
        <v>0</v>
      </c>
      <c r="TJ4" t="s">
        <v>654</v>
      </c>
      <c r="TL4">
        <v>44805</v>
      </c>
      <c r="TS4">
        <v>0</v>
      </c>
      <c r="UG4">
        <v>0</v>
      </c>
      <c r="UH4" t="s">
        <v>654</v>
      </c>
      <c r="UJ4">
        <v>44835</v>
      </c>
      <c r="UQ4">
        <v>0</v>
      </c>
      <c r="VE4">
        <v>0</v>
      </c>
      <c r="VF4" t="s">
        <v>654</v>
      </c>
      <c r="VH4">
        <v>44866</v>
      </c>
      <c r="VO4">
        <v>0</v>
      </c>
      <c r="WC4">
        <v>0</v>
      </c>
      <c r="WD4" t="s">
        <v>654</v>
      </c>
      <c r="WF4">
        <v>44896</v>
      </c>
      <c r="WM4">
        <v>0</v>
      </c>
      <c r="XA4">
        <v>0</v>
      </c>
    </row>
    <row r="5" spans="1:625" ht="12.75">
      <c r="A5" s="1">
        <f>HYPERLINK("F:\2022年预算\清新分公司预算底稿\附件3.2022年自营班线、农客（含村村通）、公交业务预算基础数据表 - 副本1008.xlsx#'北站至佛山44627'!A1","[附件3.2022年自营班线、农客（含村村通）、公交业务预算基础数据表 - 副本1008.xlsx]北站至佛山44627")</f>
      </c>
      <c r="B5" t="s">
        <v>625</v>
      </c>
      <c r="C5" t="s">
        <v>626</v>
      </c>
      <c r="D5" t="s">
        <v>627</v>
      </c>
      <c r="E5" t="s">
        <v>628</v>
      </c>
      <c r="F5" t="s">
        <v>629</v>
      </c>
      <c r="G5" t="s">
        <v>630</v>
      </c>
      <c r="H5" t="s">
        <v>631</v>
      </c>
      <c r="I5" t="s">
        <v>632</v>
      </c>
      <c r="J5" t="s">
        <v>633</v>
      </c>
      <c r="K5" t="s">
        <v>634</v>
      </c>
      <c r="L5" t="s">
        <v>635</v>
      </c>
      <c r="M5" t="s">
        <v>636</v>
      </c>
      <c r="N5" t="s">
        <v>637</v>
      </c>
      <c r="O5" t="s">
        <v>638</v>
      </c>
      <c r="P5" t="s">
        <v>639</v>
      </c>
      <c r="Q5" t="s">
        <v>640</v>
      </c>
      <c r="R5" t="s">
        <v>641</v>
      </c>
      <c r="S5" t="s">
        <v>642</v>
      </c>
      <c r="T5" t="s">
        <v>643</v>
      </c>
      <c r="U5" t="s">
        <v>644</v>
      </c>
      <c r="V5" t="s">
        <v>645</v>
      </c>
      <c r="W5" t="s">
        <v>646</v>
      </c>
      <c r="X5" t="s">
        <v>647</v>
      </c>
      <c r="Y5" t="s">
        <v>648</v>
      </c>
      <c r="Z5" t="s">
        <v>655</v>
      </c>
      <c r="AA5" t="s">
        <v>650</v>
      </c>
      <c r="AB5">
        <v>44197</v>
      </c>
      <c r="AC5">
        <v>100</v>
      </c>
      <c r="AD5">
        <v>1</v>
      </c>
      <c r="AE5">
        <v>558</v>
      </c>
      <c r="AF5">
        <v>11920</v>
      </c>
      <c r="AG5">
        <v>11466.73</v>
      </c>
      <c r="AI5">
        <v>11816.02</v>
      </c>
      <c r="AJ5">
        <v>1959.0999999999999</v>
      </c>
      <c r="AK5">
        <v>5095.6199999999999</v>
      </c>
      <c r="AL5">
        <v>0</v>
      </c>
      <c r="AM5">
        <v>0</v>
      </c>
      <c r="AN5">
        <v>137.69999999999999</v>
      </c>
      <c r="AO5">
        <v>199.31999999999999</v>
      </c>
      <c r="AP5">
        <v>5898.3299999999999</v>
      </c>
      <c r="AQ5">
        <v>0</v>
      </c>
      <c r="AR5">
        <v>0</v>
      </c>
      <c r="AS5">
        <v>0</v>
      </c>
      <c r="AT5">
        <v>0</v>
      </c>
      <c r="AU5">
        <v>1</v>
      </c>
      <c r="AV5">
        <v>485.05000000000001</v>
      </c>
      <c r="AW5">
        <v>-349.289999999999</v>
      </c>
      <c r="AX5" t="s">
        <v>655</v>
      </c>
      <c r="AZ5">
        <v>44228</v>
      </c>
      <c r="BA5">
        <v>102</v>
      </c>
      <c r="BB5">
        <v>1</v>
      </c>
      <c r="BC5">
        <v>608</v>
      </c>
      <c r="BD5">
        <v>12240</v>
      </c>
      <c r="BE5">
        <v>13841.299999999999</v>
      </c>
      <c r="BG5">
        <v>17785.580000000002</v>
      </c>
      <c r="BH5">
        <v>2072.6199999999999</v>
      </c>
      <c r="BI5">
        <v>5390.8800000000001</v>
      </c>
      <c r="BJ5">
        <v>0</v>
      </c>
      <c r="BK5">
        <v>0</v>
      </c>
      <c r="BL5">
        <v>137.69999999999999</v>
      </c>
      <c r="BM5">
        <v>1016.3099999999999</v>
      </c>
      <c r="BN5">
        <v>9822.5699999999997</v>
      </c>
      <c r="BO5">
        <v>0</v>
      </c>
      <c r="BP5">
        <v>0</v>
      </c>
      <c r="BQ5">
        <v>0</v>
      </c>
      <c r="BR5">
        <v>0</v>
      </c>
      <c r="BS5">
        <v>1</v>
      </c>
      <c r="BT5">
        <v>1418.1199999999999</v>
      </c>
      <c r="BU5">
        <v>-3944.2800000000002</v>
      </c>
      <c r="BV5" t="s">
        <v>655</v>
      </c>
      <c r="BX5">
        <v>44256</v>
      </c>
      <c r="BY5">
        <v>52</v>
      </c>
      <c r="BZ5">
        <v>1</v>
      </c>
      <c r="CA5">
        <v>243</v>
      </c>
      <c r="CB5">
        <v>6240</v>
      </c>
      <c r="CC5">
        <v>4789.6400000000003</v>
      </c>
      <c r="CE5">
        <v>7605.1599999999999</v>
      </c>
      <c r="CF5">
        <v>975.46000000000004</v>
      </c>
      <c r="CG5">
        <v>2885.4099999999999</v>
      </c>
      <c r="CH5">
        <v>0</v>
      </c>
      <c r="CI5">
        <v>0</v>
      </c>
      <c r="CJ5">
        <v>45.899999999999999</v>
      </c>
      <c r="CK5">
        <v>1016.3099999999999</v>
      </c>
      <c r="CL5">
        <v>2441.7600000000002</v>
      </c>
      <c r="CM5">
        <v>0</v>
      </c>
      <c r="CN5">
        <v>0</v>
      </c>
      <c r="CO5">
        <v>0</v>
      </c>
      <c r="CP5">
        <v>0</v>
      </c>
      <c r="CQ5">
        <v>1</v>
      </c>
      <c r="CR5">
        <v>1215.78</v>
      </c>
      <c r="CS5">
        <v>-2815.52</v>
      </c>
      <c r="CT5" t="s">
        <v>655</v>
      </c>
      <c r="CV5">
        <v>44287</v>
      </c>
      <c r="CW5">
        <v>0</v>
      </c>
      <c r="CX5">
        <v>0</v>
      </c>
      <c r="CY5">
        <v>0</v>
      </c>
      <c r="CZ5">
        <v>0</v>
      </c>
      <c r="DA5">
        <v>0</v>
      </c>
      <c r="DC5">
        <v>-4882.0200000000004</v>
      </c>
      <c r="DD5">
        <v>0</v>
      </c>
      <c r="DE5">
        <v>0</v>
      </c>
      <c r="DF5">
        <v>0</v>
      </c>
      <c r="DG5">
        <v>0</v>
      </c>
      <c r="DH5">
        <v>0</v>
      </c>
      <c r="DI5">
        <v>1016.3099999999999</v>
      </c>
      <c r="DJ5">
        <v>-5898.3299999999999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4882.0200000000004</v>
      </c>
      <c r="DR5" t="s">
        <v>655</v>
      </c>
      <c r="DT5">
        <v>44317</v>
      </c>
      <c r="DU5">
        <v>0</v>
      </c>
      <c r="DV5">
        <v>0</v>
      </c>
      <c r="DW5">
        <v>0</v>
      </c>
      <c r="DX5">
        <v>0</v>
      </c>
      <c r="DY5">
        <v>0</v>
      </c>
      <c r="EA5">
        <v>1016.3099999999999</v>
      </c>
      <c r="EB5">
        <v>0</v>
      </c>
      <c r="EC5">
        <v>0</v>
      </c>
      <c r="ED5">
        <v>0</v>
      </c>
      <c r="EE5">
        <v>0</v>
      </c>
      <c r="EF5">
        <v>0</v>
      </c>
      <c r="EG5">
        <v>1016.3099999999999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-1016.3099999999999</v>
      </c>
      <c r="EP5" t="s">
        <v>655</v>
      </c>
      <c r="ER5">
        <v>44348</v>
      </c>
      <c r="ES5">
        <v>0</v>
      </c>
      <c r="ET5">
        <v>0</v>
      </c>
      <c r="EU5">
        <v>0</v>
      </c>
      <c r="EV5">
        <v>0</v>
      </c>
      <c r="EW5">
        <v>0</v>
      </c>
      <c r="EY5">
        <v>-2032.6199999999999</v>
      </c>
      <c r="EZ5">
        <v>0</v>
      </c>
      <c r="FA5">
        <v>0</v>
      </c>
      <c r="FB5">
        <v>0</v>
      </c>
      <c r="FC5">
        <v>0</v>
      </c>
      <c r="FD5">
        <v>0</v>
      </c>
      <c r="FE5">
        <v>-2032.6199999999999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2032.6199999999999</v>
      </c>
      <c r="FN5" t="s">
        <v>655</v>
      </c>
      <c r="FP5">
        <v>44378</v>
      </c>
      <c r="FQ5">
        <v>0</v>
      </c>
      <c r="FR5">
        <v>0</v>
      </c>
      <c r="FS5">
        <v>0</v>
      </c>
      <c r="FT5">
        <v>0</v>
      </c>
      <c r="FU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 t="s">
        <v>655</v>
      </c>
      <c r="GN5">
        <v>44409</v>
      </c>
      <c r="GO5">
        <v>0</v>
      </c>
      <c r="GP5">
        <v>0</v>
      </c>
      <c r="GQ5">
        <v>0</v>
      </c>
      <c r="GR5">
        <v>0</v>
      </c>
      <c r="GS5">
        <v>0</v>
      </c>
      <c r="GU5">
        <v>9963.7700000000004</v>
      </c>
      <c r="GV5">
        <v>0</v>
      </c>
      <c r="GW5">
        <v>0</v>
      </c>
      <c r="GX5">
        <v>0</v>
      </c>
      <c r="GY5">
        <v>0</v>
      </c>
      <c r="GZ5">
        <v>0</v>
      </c>
      <c r="HA5">
        <v>9963.7700000000004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-9963.7700000000004</v>
      </c>
      <c r="HJ5" t="s">
        <v>655</v>
      </c>
      <c r="HL5">
        <v>44440</v>
      </c>
      <c r="HM5">
        <v>0</v>
      </c>
      <c r="HN5">
        <v>0</v>
      </c>
      <c r="HO5">
        <v>0</v>
      </c>
      <c r="HP5">
        <v>0</v>
      </c>
      <c r="HQ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 t="s">
        <v>655</v>
      </c>
      <c r="IJ5">
        <v>44470</v>
      </c>
      <c r="IO5">
        <v>0</v>
      </c>
      <c r="IQ5">
        <v>0</v>
      </c>
      <c r="JE5">
        <v>0</v>
      </c>
      <c r="JF5" t="s">
        <v>655</v>
      </c>
      <c r="JH5">
        <v>44501</v>
      </c>
      <c r="JM5">
        <v>0</v>
      </c>
      <c r="JO5">
        <v>0</v>
      </c>
      <c r="KC5">
        <v>0</v>
      </c>
      <c r="KD5" t="s">
        <v>655</v>
      </c>
      <c r="KF5">
        <v>44531</v>
      </c>
      <c r="KK5">
        <v>0</v>
      </c>
      <c r="KM5">
        <v>0</v>
      </c>
      <c r="LA5">
        <v>0</v>
      </c>
      <c r="LD5" t="s">
        <v>651</v>
      </c>
      <c r="LE5">
        <v>254</v>
      </c>
      <c r="LF5">
        <v>0</v>
      </c>
      <c r="LG5">
        <v>1409</v>
      </c>
      <c r="LH5">
        <v>30400</v>
      </c>
      <c r="LI5">
        <v>30097.669999999998</v>
      </c>
      <c r="LK5">
        <v>41272.199999999997</v>
      </c>
      <c r="LL5">
        <v>5007.1800000000003</v>
      </c>
      <c r="LM5">
        <v>13371.91</v>
      </c>
      <c r="LN5">
        <v>0</v>
      </c>
      <c r="LO5">
        <v>0</v>
      </c>
      <c r="LP5">
        <v>321.30000000000001</v>
      </c>
      <c r="LQ5">
        <v>12195.709999999999</v>
      </c>
      <c r="LR5">
        <v>12264.33</v>
      </c>
      <c r="LS5">
        <v>0</v>
      </c>
      <c r="LT5">
        <v>0</v>
      </c>
      <c r="LU5">
        <v>0</v>
      </c>
      <c r="LV5">
        <v>0</v>
      </c>
      <c r="LX5">
        <v>3118.9499999999998</v>
      </c>
      <c r="LY5">
        <v>-11174.530000000001</v>
      </c>
      <c r="LZ5" t="s">
        <v>655</v>
      </c>
      <c r="MA5" t="s">
        <v>652</v>
      </c>
      <c r="MB5">
        <v>44562</v>
      </c>
      <c r="MI5">
        <v>0</v>
      </c>
      <c r="MW5">
        <v>0</v>
      </c>
      <c r="MX5" t="s">
        <v>655</v>
      </c>
      <c r="MZ5">
        <v>44593</v>
      </c>
      <c r="NG5">
        <v>0</v>
      </c>
      <c r="NU5">
        <v>0</v>
      </c>
      <c r="NV5" t="s">
        <v>655</v>
      </c>
      <c r="NX5">
        <v>44621</v>
      </c>
      <c r="OE5">
        <v>0</v>
      </c>
      <c r="OS5">
        <v>0</v>
      </c>
      <c r="OT5" t="s">
        <v>655</v>
      </c>
      <c r="OV5">
        <v>44652</v>
      </c>
      <c r="PC5">
        <v>0</v>
      </c>
      <c r="PQ5">
        <v>0</v>
      </c>
      <c r="PR5" t="s">
        <v>655</v>
      </c>
      <c r="PT5">
        <v>44682</v>
      </c>
      <c r="QA5">
        <v>0</v>
      </c>
      <c r="QO5">
        <v>0</v>
      </c>
      <c r="QP5" t="s">
        <v>655</v>
      </c>
      <c r="QR5">
        <v>44713</v>
      </c>
      <c r="QY5">
        <v>0</v>
      </c>
      <c r="RM5">
        <v>0</v>
      </c>
      <c r="RN5" t="s">
        <v>655</v>
      </c>
      <c r="RP5">
        <v>44743</v>
      </c>
      <c r="RW5">
        <v>0</v>
      </c>
      <c r="SK5">
        <v>0</v>
      </c>
      <c r="SL5" t="s">
        <v>655</v>
      </c>
      <c r="SN5">
        <v>44774</v>
      </c>
      <c r="SU5">
        <v>0</v>
      </c>
      <c r="TI5">
        <v>0</v>
      </c>
      <c r="TJ5" t="s">
        <v>655</v>
      </c>
      <c r="TL5">
        <v>44805</v>
      </c>
      <c r="TS5">
        <v>0</v>
      </c>
      <c r="UG5">
        <v>0</v>
      </c>
      <c r="UH5" t="s">
        <v>655</v>
      </c>
      <c r="UJ5">
        <v>44835</v>
      </c>
      <c r="UQ5">
        <v>0</v>
      </c>
      <c r="VE5">
        <v>0</v>
      </c>
      <c r="VF5" t="s">
        <v>655</v>
      </c>
      <c r="VH5">
        <v>44866</v>
      </c>
      <c r="VO5">
        <v>0</v>
      </c>
      <c r="WC5">
        <v>0</v>
      </c>
      <c r="WD5" t="s">
        <v>655</v>
      </c>
      <c r="WF5">
        <v>44896</v>
      </c>
      <c r="WM5">
        <v>0</v>
      </c>
      <c r="XA5">
        <v>0</v>
      </c>
    </row>
    <row r="6" spans="1:625" ht="12.75">
      <c r="A6" s="1">
        <f>HYPERLINK("F:\2022年预算\清新分公司预算底稿\附件3.2022年自营班线、农客（含村村通）、公交业务预算基础数据表 - 副本1008.xlsx#'清远北站至白湾'!A1","[附件3.2022年自营班线、农客（含村村通）、公交业务预算基础数据表 - 副本1008.xlsx]清远北站至白湾")</f>
      </c>
      <c r="B6" t="s">
        <v>625</v>
      </c>
      <c r="C6" t="s">
        <v>626</v>
      </c>
      <c r="D6" t="s">
        <v>627</v>
      </c>
      <c r="E6" t="s">
        <v>628</v>
      </c>
      <c r="F6" t="s">
        <v>629</v>
      </c>
      <c r="G6" t="s">
        <v>630</v>
      </c>
      <c r="H6" t="s">
        <v>631</v>
      </c>
      <c r="I6" t="s">
        <v>632</v>
      </c>
      <c r="J6" t="s">
        <v>633</v>
      </c>
      <c r="K6" t="s">
        <v>634</v>
      </c>
      <c r="L6" t="s">
        <v>635</v>
      </c>
      <c r="M6" t="s">
        <v>636</v>
      </c>
      <c r="N6" t="s">
        <v>637</v>
      </c>
      <c r="O6" t="s">
        <v>638</v>
      </c>
      <c r="P6" t="s">
        <v>639</v>
      </c>
      <c r="Q6" t="s">
        <v>640</v>
      </c>
      <c r="R6" t="s">
        <v>641</v>
      </c>
      <c r="S6" t="s">
        <v>642</v>
      </c>
      <c r="T6" t="s">
        <v>643</v>
      </c>
      <c r="U6" t="s">
        <v>644</v>
      </c>
      <c r="V6" t="s">
        <v>645</v>
      </c>
      <c r="W6" t="s">
        <v>646</v>
      </c>
      <c r="X6" t="s">
        <v>647</v>
      </c>
      <c r="Y6" t="s">
        <v>648</v>
      </c>
      <c r="Z6" t="s">
        <v>656</v>
      </c>
      <c r="AA6" t="s">
        <v>650</v>
      </c>
      <c r="AB6">
        <v>44197</v>
      </c>
      <c r="AC6">
        <v>486</v>
      </c>
      <c r="AD6">
        <v>5</v>
      </c>
      <c r="AE6">
        <v>6149</v>
      </c>
      <c r="AF6">
        <v>46746</v>
      </c>
      <c r="AG6">
        <v>40562.790000000001</v>
      </c>
      <c r="AI6">
        <v>32564.099999999999</v>
      </c>
      <c r="AJ6">
        <v>0</v>
      </c>
      <c r="AK6">
        <v>0</v>
      </c>
      <c r="AL6">
        <v>0</v>
      </c>
      <c r="AM6">
        <v>0</v>
      </c>
      <c r="AN6">
        <v>1593.75</v>
      </c>
      <c r="AO6">
        <v>3413.7800000000002</v>
      </c>
      <c r="AP6">
        <v>0</v>
      </c>
      <c r="AQ6">
        <v>0</v>
      </c>
      <c r="AR6">
        <v>25170.400000000001</v>
      </c>
      <c r="AS6">
        <v>0</v>
      </c>
      <c r="AT6">
        <v>0</v>
      </c>
      <c r="AU6">
        <v>9</v>
      </c>
      <c r="AV6">
        <v>2386.1700000000001</v>
      </c>
      <c r="AW6">
        <v>7998.6899999999996</v>
      </c>
      <c r="AX6" t="s">
        <v>656</v>
      </c>
      <c r="AZ6">
        <v>44228</v>
      </c>
      <c r="BA6">
        <v>416</v>
      </c>
      <c r="BB6">
        <v>5</v>
      </c>
      <c r="BC6">
        <v>6313</v>
      </c>
      <c r="BD6">
        <v>40964</v>
      </c>
      <c r="BE6">
        <v>40210.760000000002</v>
      </c>
      <c r="BG6">
        <v>20996.369999999999</v>
      </c>
      <c r="BH6">
        <v>0</v>
      </c>
      <c r="BI6">
        <v>0</v>
      </c>
      <c r="BJ6">
        <v>2.3999999999999999</v>
      </c>
      <c r="BK6">
        <v>0</v>
      </c>
      <c r="BL6">
        <v>-997.04999999999995</v>
      </c>
      <c r="BM6">
        <v>3413.71</v>
      </c>
      <c r="BN6">
        <v>0</v>
      </c>
      <c r="BO6">
        <v>0</v>
      </c>
      <c r="BP6">
        <v>0</v>
      </c>
      <c r="BQ6">
        <v>0</v>
      </c>
      <c r="BR6">
        <v>0</v>
      </c>
      <c r="BS6">
        <v>9</v>
      </c>
      <c r="BT6">
        <v>18577.310000000001</v>
      </c>
      <c r="BU6">
        <v>19214.389999999999</v>
      </c>
      <c r="BV6" t="s">
        <v>656</v>
      </c>
      <c r="BX6">
        <v>44256</v>
      </c>
      <c r="BY6">
        <v>508</v>
      </c>
      <c r="BZ6">
        <v>5</v>
      </c>
      <c r="CA6">
        <v>6714</v>
      </c>
      <c r="CB6">
        <v>48510</v>
      </c>
      <c r="CC6">
        <v>36058.010000000002</v>
      </c>
      <c r="CE6">
        <v>27075.259999999998</v>
      </c>
      <c r="CF6">
        <v>0</v>
      </c>
      <c r="CG6">
        <v>0</v>
      </c>
      <c r="CH6">
        <v>0</v>
      </c>
      <c r="CI6">
        <v>0</v>
      </c>
      <c r="CJ6">
        <v>484.5</v>
      </c>
      <c r="CK6">
        <v>3413.71</v>
      </c>
      <c r="CL6">
        <v>0</v>
      </c>
      <c r="CM6">
        <v>0</v>
      </c>
      <c r="CN6">
        <v>0</v>
      </c>
      <c r="CO6">
        <v>0</v>
      </c>
      <c r="CP6">
        <v>0</v>
      </c>
      <c r="CQ6">
        <v>9</v>
      </c>
      <c r="CR6">
        <v>23177.049999999999</v>
      </c>
      <c r="CS6">
        <v>8982.75</v>
      </c>
      <c r="CT6" t="s">
        <v>656</v>
      </c>
      <c r="CV6">
        <v>44287</v>
      </c>
      <c r="CW6">
        <v>484</v>
      </c>
      <c r="CX6">
        <v>5</v>
      </c>
      <c r="CY6">
        <v>5638</v>
      </c>
      <c r="CZ6">
        <v>47432</v>
      </c>
      <c r="DA6">
        <v>106726.41</v>
      </c>
      <c r="DC6">
        <v>22320.639999999999</v>
      </c>
      <c r="DD6">
        <v>0</v>
      </c>
      <c r="DE6">
        <v>0</v>
      </c>
      <c r="DF6">
        <v>241.15000000000001</v>
      </c>
      <c r="DG6">
        <v>0</v>
      </c>
      <c r="DH6">
        <v>821.10000000000002</v>
      </c>
      <c r="DI6">
        <v>3413.71</v>
      </c>
      <c r="DJ6">
        <v>0</v>
      </c>
      <c r="DK6">
        <v>0</v>
      </c>
      <c r="DL6">
        <v>0</v>
      </c>
      <c r="DM6">
        <v>0</v>
      </c>
      <c r="DN6">
        <v>0</v>
      </c>
      <c r="DO6">
        <v>9</v>
      </c>
      <c r="DP6">
        <v>17844.68</v>
      </c>
      <c r="DQ6">
        <v>84405.770000000004</v>
      </c>
      <c r="DR6" t="s">
        <v>656</v>
      </c>
      <c r="DT6">
        <v>44317</v>
      </c>
      <c r="DU6">
        <v>518</v>
      </c>
      <c r="DV6">
        <v>5</v>
      </c>
      <c r="DW6">
        <v>6771</v>
      </c>
      <c r="DX6">
        <v>47244</v>
      </c>
      <c r="DY6">
        <v>111941.82000000001</v>
      </c>
      <c r="EA6">
        <v>24950.18</v>
      </c>
      <c r="EB6">
        <v>0</v>
      </c>
      <c r="EC6">
        <v>0</v>
      </c>
      <c r="ED6">
        <v>0</v>
      </c>
      <c r="EE6">
        <v>0</v>
      </c>
      <c r="EF6">
        <v>504.89999999999998</v>
      </c>
      <c r="EG6">
        <v>3413.71</v>
      </c>
      <c r="EH6">
        <v>0</v>
      </c>
      <c r="EI6">
        <v>0</v>
      </c>
      <c r="EJ6">
        <v>0</v>
      </c>
      <c r="EK6">
        <v>0</v>
      </c>
      <c r="EL6">
        <v>765</v>
      </c>
      <c r="EM6">
        <v>9</v>
      </c>
      <c r="EN6">
        <v>20266.57</v>
      </c>
      <c r="EO6">
        <v>86991.639999999999</v>
      </c>
      <c r="EP6" t="s">
        <v>656</v>
      </c>
      <c r="ER6">
        <v>44348</v>
      </c>
      <c r="ES6">
        <v>570</v>
      </c>
      <c r="ET6">
        <v>5</v>
      </c>
      <c r="EU6">
        <v>3917</v>
      </c>
      <c r="EV6">
        <v>43476</v>
      </c>
      <c r="EW6">
        <v>34960.620000000003</v>
      </c>
      <c r="EY6">
        <v>25280.380000000001</v>
      </c>
      <c r="EZ6">
        <v>0</v>
      </c>
      <c r="FA6">
        <v>0</v>
      </c>
      <c r="FB6">
        <v>0</v>
      </c>
      <c r="FC6">
        <v>0</v>
      </c>
      <c r="FD6">
        <v>280.5</v>
      </c>
      <c r="FE6">
        <v>3413.71</v>
      </c>
      <c r="FF6">
        <v>0</v>
      </c>
      <c r="FG6">
        <v>0</v>
      </c>
      <c r="FH6">
        <v>0</v>
      </c>
      <c r="FI6">
        <v>0</v>
      </c>
      <c r="FJ6">
        <v>0</v>
      </c>
      <c r="FK6">
        <v>9</v>
      </c>
      <c r="FL6">
        <v>21586.169999999998</v>
      </c>
      <c r="FM6">
        <v>9680.2400000000107</v>
      </c>
      <c r="FN6" t="s">
        <v>656</v>
      </c>
      <c r="FP6">
        <v>44378</v>
      </c>
      <c r="FQ6">
        <v>586</v>
      </c>
      <c r="FR6">
        <v>5</v>
      </c>
      <c r="FS6">
        <v>6696</v>
      </c>
      <c r="FT6">
        <v>42501</v>
      </c>
      <c r="FU6">
        <v>124905.33</v>
      </c>
      <c r="FW6">
        <v>20606.299999999999</v>
      </c>
      <c r="FX6">
        <v>0</v>
      </c>
      <c r="FY6">
        <v>0</v>
      </c>
      <c r="FZ6">
        <v>0</v>
      </c>
      <c r="GA6">
        <v>0</v>
      </c>
      <c r="GB6">
        <v>183.59999999999999</v>
      </c>
      <c r="GC6">
        <v>3413.71</v>
      </c>
      <c r="GD6">
        <v>0</v>
      </c>
      <c r="GE6">
        <v>0</v>
      </c>
      <c r="GF6">
        <v>0</v>
      </c>
      <c r="GG6">
        <v>0</v>
      </c>
      <c r="GH6">
        <v>0</v>
      </c>
      <c r="GI6">
        <v>9</v>
      </c>
      <c r="GJ6">
        <v>17008.990000000002</v>
      </c>
      <c r="GK6">
        <v>104299.03</v>
      </c>
      <c r="GL6" t="s">
        <v>656</v>
      </c>
      <c r="GN6">
        <v>44409</v>
      </c>
      <c r="GO6">
        <v>620</v>
      </c>
      <c r="GP6">
        <v>5</v>
      </c>
      <c r="GQ6">
        <v>5103</v>
      </c>
      <c r="GR6">
        <v>57660</v>
      </c>
      <c r="GS6">
        <v>60268.879999999997</v>
      </c>
      <c r="GU6">
        <v>9986.1900000000005</v>
      </c>
      <c r="GV6">
        <v>0</v>
      </c>
      <c r="GW6">
        <v>0</v>
      </c>
      <c r="GX6">
        <v>0</v>
      </c>
      <c r="GY6">
        <v>0</v>
      </c>
      <c r="GZ6">
        <v>3655.9000000000001</v>
      </c>
      <c r="HA6">
        <v>3413.71</v>
      </c>
      <c r="HB6">
        <v>0</v>
      </c>
      <c r="HC6">
        <v>0</v>
      </c>
      <c r="HD6">
        <v>0</v>
      </c>
      <c r="HE6">
        <v>0</v>
      </c>
      <c r="HF6">
        <v>0</v>
      </c>
      <c r="HG6">
        <v>9</v>
      </c>
      <c r="HH6">
        <v>2916.5799999999999</v>
      </c>
      <c r="HI6">
        <v>50282.690000000002</v>
      </c>
      <c r="HJ6" t="s">
        <v>656</v>
      </c>
      <c r="HL6">
        <v>44440</v>
      </c>
      <c r="HM6">
        <v>600</v>
      </c>
      <c r="HN6">
        <v>5</v>
      </c>
      <c r="HO6">
        <v>4777</v>
      </c>
      <c r="HP6">
        <v>55800</v>
      </c>
      <c r="HQ6">
        <v>57548.269999999997</v>
      </c>
      <c r="HS6">
        <v>16587.970000000001</v>
      </c>
      <c r="HT6">
        <v>0</v>
      </c>
      <c r="HU6">
        <v>0</v>
      </c>
      <c r="HV6">
        <v>0</v>
      </c>
      <c r="HW6">
        <v>0</v>
      </c>
      <c r="HX6">
        <v>1105.6800000000001</v>
      </c>
      <c r="HY6">
        <v>3413.71</v>
      </c>
      <c r="HZ6">
        <v>0</v>
      </c>
      <c r="IA6">
        <v>0</v>
      </c>
      <c r="IB6">
        <v>0</v>
      </c>
      <c r="IC6">
        <v>0</v>
      </c>
      <c r="ID6">
        <v>0</v>
      </c>
      <c r="IE6">
        <v>9</v>
      </c>
      <c r="IF6">
        <v>12068.58</v>
      </c>
      <c r="IG6">
        <v>40960.300000000003</v>
      </c>
      <c r="IH6" t="s">
        <v>656</v>
      </c>
      <c r="IJ6">
        <v>44470</v>
      </c>
      <c r="IK6">
        <v>280</v>
      </c>
      <c r="IL6">
        <v>5</v>
      </c>
      <c r="IM6">
        <v>2520</v>
      </c>
      <c r="IN6">
        <v>26040</v>
      </c>
      <c r="IO6">
        <v>30240</v>
      </c>
      <c r="IP6">
        <v>93</v>
      </c>
      <c r="IQ6">
        <v>12499.200000000001</v>
      </c>
      <c r="IR6">
        <v>2083.1999999999998</v>
      </c>
      <c r="IS6">
        <v>12499.200000000001</v>
      </c>
      <c r="JC6">
        <v>9</v>
      </c>
      <c r="JE6">
        <v>17740.799999999999</v>
      </c>
      <c r="JF6" t="s">
        <v>656</v>
      </c>
      <c r="JH6">
        <v>44501</v>
      </c>
      <c r="JM6">
        <v>0</v>
      </c>
      <c r="JO6">
        <v>0</v>
      </c>
      <c r="KC6">
        <v>0</v>
      </c>
      <c r="KD6" t="s">
        <v>656</v>
      </c>
      <c r="KF6">
        <v>44531</v>
      </c>
      <c r="KK6">
        <v>0</v>
      </c>
      <c r="KM6">
        <v>0</v>
      </c>
      <c r="LA6">
        <v>0</v>
      </c>
      <c r="LD6" t="s">
        <v>651</v>
      </c>
      <c r="LE6">
        <v>5068</v>
      </c>
      <c r="LF6">
        <v>5</v>
      </c>
      <c r="LG6">
        <v>54598</v>
      </c>
      <c r="LH6">
        <v>456373</v>
      </c>
      <c r="LI6">
        <v>643422.89000000001</v>
      </c>
      <c r="LK6">
        <v>212866.59</v>
      </c>
      <c r="LL6">
        <v>2083.1999999999998</v>
      </c>
      <c r="LM6">
        <v>12499.200000000001</v>
      </c>
      <c r="LN6">
        <v>243.55000000000001</v>
      </c>
      <c r="LO6">
        <v>0</v>
      </c>
      <c r="LP6">
        <v>7632.8800000000001</v>
      </c>
      <c r="LQ6">
        <v>30723.459999999999</v>
      </c>
      <c r="LR6">
        <v>0</v>
      </c>
      <c r="LS6">
        <v>0</v>
      </c>
      <c r="LT6">
        <v>25170.400000000001</v>
      </c>
      <c r="LU6">
        <v>0</v>
      </c>
      <c r="LV6">
        <v>765</v>
      </c>
      <c r="LX6">
        <v>135832.10000000001</v>
      </c>
      <c r="LY6">
        <v>430556.29999999999</v>
      </c>
      <c r="LZ6" t="s">
        <v>656</v>
      </c>
      <c r="MA6" t="s">
        <v>652</v>
      </c>
      <c r="MB6">
        <v>44562</v>
      </c>
      <c r="MI6">
        <v>0</v>
      </c>
      <c r="MW6">
        <v>0</v>
      </c>
      <c r="MX6" t="s">
        <v>656</v>
      </c>
      <c r="MZ6">
        <v>44593</v>
      </c>
      <c r="NG6">
        <v>0</v>
      </c>
      <c r="NU6">
        <v>0</v>
      </c>
      <c r="NV6" t="s">
        <v>656</v>
      </c>
      <c r="NX6">
        <v>44621</v>
      </c>
      <c r="OE6">
        <v>0</v>
      </c>
      <c r="OS6">
        <v>0</v>
      </c>
      <c r="OT6" t="s">
        <v>656</v>
      </c>
      <c r="OV6">
        <v>44652</v>
      </c>
      <c r="PC6">
        <v>0</v>
      </c>
      <c r="PQ6">
        <v>0</v>
      </c>
      <c r="PR6" t="s">
        <v>656</v>
      </c>
      <c r="PT6">
        <v>44682</v>
      </c>
      <c r="QA6">
        <v>0</v>
      </c>
      <c r="QO6">
        <v>0</v>
      </c>
      <c r="QP6" t="s">
        <v>656</v>
      </c>
      <c r="QR6">
        <v>44713</v>
      </c>
      <c r="QY6">
        <v>0</v>
      </c>
      <c r="RM6">
        <v>0</v>
      </c>
      <c r="RN6" t="s">
        <v>656</v>
      </c>
      <c r="RP6">
        <v>44743</v>
      </c>
      <c r="RW6">
        <v>0</v>
      </c>
      <c r="SK6">
        <v>0</v>
      </c>
      <c r="SL6" t="s">
        <v>656</v>
      </c>
      <c r="SN6">
        <v>44774</v>
      </c>
      <c r="SU6">
        <v>0</v>
      </c>
      <c r="TI6">
        <v>0</v>
      </c>
      <c r="TJ6" t="s">
        <v>656</v>
      </c>
      <c r="TL6">
        <v>44805</v>
      </c>
      <c r="TS6">
        <v>0</v>
      </c>
      <c r="UG6">
        <v>0</v>
      </c>
      <c r="UH6" t="s">
        <v>656</v>
      </c>
      <c r="UJ6">
        <v>44835</v>
      </c>
      <c r="UQ6">
        <v>0</v>
      </c>
      <c r="VE6">
        <v>0</v>
      </c>
      <c r="VF6" t="s">
        <v>656</v>
      </c>
      <c r="VH6">
        <v>44866</v>
      </c>
      <c r="VO6">
        <v>0</v>
      </c>
      <c r="WC6">
        <v>0</v>
      </c>
      <c r="WD6" t="s">
        <v>656</v>
      </c>
      <c r="WF6">
        <v>44896</v>
      </c>
      <c r="WM6">
        <v>0</v>
      </c>
      <c r="XA6">
        <v>0</v>
      </c>
    </row>
    <row r="7" spans="1:625" ht="12.75">
      <c r="A7" s="1">
        <f>HYPERLINK("F:\2022年预算\清新分公司预算底稿\附件3.2022年自营班线、农客（含村村通）、公交业务预算基础数据表 - 副本1008.xlsx#'北站至花都（合作）'!A1","[附件3.2022年自营班线、农客（含村村通）、公交业务预算基础数据表 - 副本1008.xlsx]北站至花都（合作）")</f>
      </c>
      <c r="B7" t="s">
        <v>625</v>
      </c>
      <c r="C7" t="s">
        <v>626</v>
      </c>
      <c r="D7" t="s">
        <v>627</v>
      </c>
      <c r="E7" t="s">
        <v>628</v>
      </c>
      <c r="F7" t="s">
        <v>629</v>
      </c>
      <c r="G7" t="s">
        <v>630</v>
      </c>
      <c r="H7" t="s">
        <v>631</v>
      </c>
      <c r="I7" t="s">
        <v>632</v>
      </c>
      <c r="J7" t="s">
        <v>633</v>
      </c>
      <c r="K7" t="s">
        <v>634</v>
      </c>
      <c r="L7" t="s">
        <v>635</v>
      </c>
      <c r="M7" t="s">
        <v>636</v>
      </c>
      <c r="N7" t="s">
        <v>637</v>
      </c>
      <c r="O7" t="s">
        <v>638</v>
      </c>
      <c r="P7" t="s">
        <v>639</v>
      </c>
      <c r="Q7" t="s">
        <v>640</v>
      </c>
      <c r="R7" t="s">
        <v>641</v>
      </c>
      <c r="S7" t="s">
        <v>642</v>
      </c>
      <c r="T7" t="s">
        <v>643</v>
      </c>
      <c r="U7" t="s">
        <v>644</v>
      </c>
      <c r="V7" t="s">
        <v>645</v>
      </c>
      <c r="W7" t="s">
        <v>646</v>
      </c>
      <c r="X7" t="s">
        <v>647</v>
      </c>
      <c r="Y7" t="s">
        <v>648</v>
      </c>
      <c r="Z7" t="s">
        <v>657</v>
      </c>
      <c r="AA7" t="s">
        <v>650</v>
      </c>
      <c r="AB7">
        <v>44197</v>
      </c>
      <c r="AC7">
        <v>678</v>
      </c>
      <c r="AD7">
        <v>3</v>
      </c>
      <c r="AE7">
        <v>5443</v>
      </c>
      <c r="AF7">
        <v>34840</v>
      </c>
      <c r="AG7">
        <v>65644.889999999999</v>
      </c>
      <c r="AI7">
        <v>11789.389999999999</v>
      </c>
      <c r="AJ7">
        <v>536.00999999999999</v>
      </c>
      <c r="AK7">
        <v>1394.1600000000001</v>
      </c>
      <c r="AL7">
        <v>73.950000000000003</v>
      </c>
      <c r="AM7">
        <v>0</v>
      </c>
      <c r="AN7">
        <v>0</v>
      </c>
      <c r="AO7">
        <v>3464.79</v>
      </c>
      <c r="AP7">
        <v>0</v>
      </c>
      <c r="AQ7">
        <v>0</v>
      </c>
      <c r="AR7">
        <v>0</v>
      </c>
      <c r="AS7">
        <v>0</v>
      </c>
      <c r="AT7">
        <v>5141.3500000000004</v>
      </c>
      <c r="AU7">
        <v>3</v>
      </c>
      <c r="AV7">
        <v>1715.1400000000001</v>
      </c>
      <c r="AW7">
        <v>53855.5</v>
      </c>
      <c r="AX7" t="s">
        <v>657</v>
      </c>
      <c r="AZ7">
        <v>44228</v>
      </c>
      <c r="BA7">
        <v>630</v>
      </c>
      <c r="BB7">
        <v>3</v>
      </c>
      <c r="BC7">
        <v>4971</v>
      </c>
      <c r="BD7">
        <v>32168</v>
      </c>
      <c r="BE7">
        <v>56758.599999999999</v>
      </c>
      <c r="BG7">
        <v>49539.489999999998</v>
      </c>
      <c r="BH7">
        <v>0</v>
      </c>
      <c r="BI7">
        <v>0</v>
      </c>
      <c r="BJ7">
        <v>351.31</v>
      </c>
      <c r="BK7">
        <v>0</v>
      </c>
      <c r="BL7">
        <v>0</v>
      </c>
      <c r="BM7">
        <v>3464.79</v>
      </c>
      <c r="BN7">
        <v>33621.489999999998</v>
      </c>
      <c r="BO7">
        <v>0</v>
      </c>
      <c r="BP7">
        <v>0</v>
      </c>
      <c r="BQ7">
        <v>0</v>
      </c>
      <c r="BR7">
        <v>3673.71</v>
      </c>
      <c r="BS7">
        <v>3</v>
      </c>
      <c r="BT7">
        <v>8428.1900000000005</v>
      </c>
      <c r="BU7">
        <v>7219.1099999999997</v>
      </c>
      <c r="BV7" t="s">
        <v>657</v>
      </c>
      <c r="BX7">
        <v>44256</v>
      </c>
      <c r="BY7">
        <v>740</v>
      </c>
      <c r="BZ7">
        <v>3</v>
      </c>
      <c r="CA7">
        <v>6125</v>
      </c>
      <c r="CB7">
        <v>38272</v>
      </c>
      <c r="CC7">
        <v>63311.919999999998</v>
      </c>
      <c r="CE7">
        <v>16183.120000000001</v>
      </c>
      <c r="CF7">
        <v>0</v>
      </c>
      <c r="CG7">
        <v>0</v>
      </c>
      <c r="CH7">
        <v>235.81</v>
      </c>
      <c r="CI7">
        <v>0</v>
      </c>
      <c r="CJ7">
        <v>413.10000000000002</v>
      </c>
      <c r="CK7">
        <v>3464.79</v>
      </c>
      <c r="CL7">
        <v>0</v>
      </c>
      <c r="CM7">
        <v>0</v>
      </c>
      <c r="CN7">
        <v>0</v>
      </c>
      <c r="CO7">
        <v>0</v>
      </c>
      <c r="CP7">
        <v>3641.2399999999998</v>
      </c>
      <c r="CQ7">
        <v>3</v>
      </c>
      <c r="CR7">
        <v>8428.1800000000003</v>
      </c>
      <c r="CS7">
        <v>47128.800000000003</v>
      </c>
      <c r="CT7" t="s">
        <v>657</v>
      </c>
      <c r="CV7">
        <v>44287</v>
      </c>
      <c r="CW7">
        <v>714</v>
      </c>
      <c r="CX7">
        <v>3</v>
      </c>
      <c r="CY7">
        <v>6205</v>
      </c>
      <c r="CZ7">
        <v>37232</v>
      </c>
      <c r="DA7">
        <v>70333.399999999994</v>
      </c>
      <c r="DC7">
        <v>47255.580000000002</v>
      </c>
      <c r="DD7">
        <v>0</v>
      </c>
      <c r="DE7">
        <v>0</v>
      </c>
      <c r="DF7">
        <v>-5.54</v>
      </c>
      <c r="DG7">
        <v>0</v>
      </c>
      <c r="DH7">
        <v>0</v>
      </c>
      <c r="DI7">
        <v>3464.79</v>
      </c>
      <c r="DJ7">
        <v>31325.630000000001</v>
      </c>
      <c r="DK7">
        <v>0</v>
      </c>
      <c r="DL7">
        <v>0</v>
      </c>
      <c r="DM7">
        <v>0</v>
      </c>
      <c r="DN7">
        <v>4346.0200000000004</v>
      </c>
      <c r="DO7">
        <v>3</v>
      </c>
      <c r="DP7">
        <v>8124.6800000000003</v>
      </c>
      <c r="DQ7">
        <v>23077.82</v>
      </c>
      <c r="DR7" t="s">
        <v>657</v>
      </c>
      <c r="DT7">
        <v>44317</v>
      </c>
      <c r="DU7">
        <v>688</v>
      </c>
      <c r="DV7">
        <v>3</v>
      </c>
      <c r="DW7">
        <v>6322</v>
      </c>
      <c r="DX7">
        <v>34112</v>
      </c>
      <c r="DY7">
        <v>69193.889999999999</v>
      </c>
      <c r="EA7">
        <v>32548.610000000001</v>
      </c>
      <c r="EB7">
        <v>0</v>
      </c>
      <c r="EC7">
        <v>0</v>
      </c>
      <c r="ED7">
        <v>370.92000000000002</v>
      </c>
      <c r="EE7">
        <v>0</v>
      </c>
      <c r="EF7">
        <v>0</v>
      </c>
      <c r="EG7">
        <v>3464.79</v>
      </c>
      <c r="EH7">
        <v>16465.630000000001</v>
      </c>
      <c r="EI7">
        <v>0</v>
      </c>
      <c r="EJ7">
        <v>0</v>
      </c>
      <c r="EK7">
        <v>0</v>
      </c>
      <c r="EL7">
        <v>4129.29</v>
      </c>
      <c r="EM7">
        <v>3</v>
      </c>
      <c r="EN7">
        <v>8117.9799999999996</v>
      </c>
      <c r="EO7">
        <v>36645.279999999999</v>
      </c>
      <c r="EP7" t="s">
        <v>657</v>
      </c>
      <c r="ER7">
        <v>44348</v>
      </c>
      <c r="ES7">
        <v>44</v>
      </c>
      <c r="ET7">
        <v>3</v>
      </c>
      <c r="EU7">
        <v>336</v>
      </c>
      <c r="EV7">
        <v>2704</v>
      </c>
      <c r="EW7">
        <v>2658.5799999999999</v>
      </c>
      <c r="EY7">
        <v>26873.57</v>
      </c>
      <c r="EZ7">
        <v>0</v>
      </c>
      <c r="FA7">
        <v>0</v>
      </c>
      <c r="FB7">
        <v>153.43000000000001</v>
      </c>
      <c r="FC7">
        <v>0</v>
      </c>
      <c r="FD7">
        <v>0</v>
      </c>
      <c r="FE7">
        <v>3464.79</v>
      </c>
      <c r="FF7">
        <v>0</v>
      </c>
      <c r="FG7">
        <v>0</v>
      </c>
      <c r="FH7">
        <v>0</v>
      </c>
      <c r="FI7">
        <v>0</v>
      </c>
      <c r="FJ7">
        <v>17421.970000000001</v>
      </c>
      <c r="FK7">
        <v>3</v>
      </c>
      <c r="FL7">
        <v>5833.3800000000001</v>
      </c>
      <c r="FM7">
        <v>-24214.990000000002</v>
      </c>
      <c r="FN7" t="s">
        <v>657</v>
      </c>
      <c r="FP7">
        <v>44378</v>
      </c>
      <c r="FQ7">
        <v>254</v>
      </c>
      <c r="FR7">
        <v>3</v>
      </c>
      <c r="FS7">
        <v>1850</v>
      </c>
      <c r="FT7">
        <v>13313.299999999999</v>
      </c>
      <c r="FU7">
        <v>18733.830000000002</v>
      </c>
      <c r="FW7">
        <v>10277.809999999999</v>
      </c>
      <c r="FX7">
        <v>0</v>
      </c>
      <c r="FY7">
        <v>0</v>
      </c>
      <c r="FZ7">
        <v>0</v>
      </c>
      <c r="GA7">
        <v>0</v>
      </c>
      <c r="GB7">
        <v>0</v>
      </c>
      <c r="GC7">
        <v>3464.79</v>
      </c>
      <c r="GD7">
        <v>0</v>
      </c>
      <c r="GE7">
        <v>0</v>
      </c>
      <c r="GF7">
        <v>0</v>
      </c>
      <c r="GG7">
        <v>0</v>
      </c>
      <c r="GH7">
        <v>2219.8099999999999</v>
      </c>
      <c r="GI7">
        <v>3</v>
      </c>
      <c r="GJ7">
        <v>4593.21</v>
      </c>
      <c r="GK7">
        <v>8456.0200000000004</v>
      </c>
      <c r="GL7" t="s">
        <v>657</v>
      </c>
      <c r="GN7">
        <v>44409</v>
      </c>
      <c r="GO7">
        <v>482</v>
      </c>
      <c r="GP7">
        <v>3</v>
      </c>
      <c r="GQ7">
        <v>3278</v>
      </c>
      <c r="GR7">
        <v>25064</v>
      </c>
      <c r="GS7">
        <v>34506.080000000002</v>
      </c>
      <c r="GU7">
        <v>29339.23</v>
      </c>
      <c r="GV7">
        <v>0</v>
      </c>
      <c r="GW7">
        <v>0</v>
      </c>
      <c r="GX7">
        <v>0</v>
      </c>
      <c r="GY7">
        <v>0</v>
      </c>
      <c r="GZ7">
        <v>99.959999999999994</v>
      </c>
      <c r="HA7">
        <v>3464.8699999999999</v>
      </c>
      <c r="HB7">
        <v>22180.23</v>
      </c>
      <c r="HC7">
        <v>0</v>
      </c>
      <c r="HD7">
        <v>0</v>
      </c>
      <c r="HE7">
        <v>0</v>
      </c>
      <c r="HF7">
        <v>2807.77</v>
      </c>
      <c r="HG7">
        <v>3</v>
      </c>
      <c r="HH7">
        <v>786.39999999999998</v>
      </c>
      <c r="HI7">
        <v>5166.8500000000004</v>
      </c>
      <c r="HJ7" t="s">
        <v>657</v>
      </c>
      <c r="HL7">
        <v>44440</v>
      </c>
      <c r="HM7">
        <v>468</v>
      </c>
      <c r="HN7">
        <v>3</v>
      </c>
      <c r="HO7">
        <v>3711</v>
      </c>
      <c r="HP7">
        <v>24336</v>
      </c>
      <c r="HQ7">
        <v>39569.059999999998</v>
      </c>
      <c r="HS7">
        <v>9478.1399999999994</v>
      </c>
      <c r="HT7">
        <v>0</v>
      </c>
      <c r="HU7">
        <v>0</v>
      </c>
      <c r="HV7">
        <v>0</v>
      </c>
      <c r="HW7">
        <v>0</v>
      </c>
      <c r="HX7">
        <v>0</v>
      </c>
      <c r="HY7">
        <v>2642.5300000000002</v>
      </c>
      <c r="HZ7">
        <v>0</v>
      </c>
      <c r="IA7">
        <v>0</v>
      </c>
      <c r="IB7">
        <v>0</v>
      </c>
      <c r="IC7">
        <v>0</v>
      </c>
      <c r="ID7">
        <v>2917.4000000000001</v>
      </c>
      <c r="IE7">
        <v>3</v>
      </c>
      <c r="IF7">
        <v>3918.21</v>
      </c>
      <c r="IG7">
        <v>30090.919999999998</v>
      </c>
      <c r="IH7" t="s">
        <v>657</v>
      </c>
      <c r="IJ7">
        <v>44470</v>
      </c>
      <c r="IK7">
        <v>490</v>
      </c>
      <c r="IL7">
        <v>3</v>
      </c>
      <c r="IM7">
        <v>3430</v>
      </c>
      <c r="IN7">
        <v>25480</v>
      </c>
      <c r="IO7">
        <v>41160</v>
      </c>
      <c r="IP7">
        <v>52</v>
      </c>
      <c r="IQ7">
        <v>28338.130000000001</v>
      </c>
      <c r="IR7">
        <v>2420.5999999999999</v>
      </c>
      <c r="IS7">
        <v>14523.6</v>
      </c>
      <c r="IW7">
        <v>2642.5300000000002</v>
      </c>
      <c r="IX7">
        <v>11172</v>
      </c>
      <c r="IY7">
        <v>0</v>
      </c>
      <c r="IZ7">
        <v>0</v>
      </c>
      <c r="JA7">
        <v>0</v>
      </c>
      <c r="JC7">
        <v>3</v>
      </c>
      <c r="JE7">
        <v>12821.870000000001</v>
      </c>
      <c r="JF7" t="s">
        <v>657</v>
      </c>
      <c r="JH7">
        <v>44501</v>
      </c>
      <c r="JI7">
        <v>472</v>
      </c>
      <c r="JJ7">
        <v>3</v>
      </c>
      <c r="JK7">
        <v>3304</v>
      </c>
      <c r="JL7">
        <v>24544</v>
      </c>
      <c r="JM7">
        <v>39648</v>
      </c>
      <c r="JN7">
        <v>52</v>
      </c>
      <c r="JO7">
        <v>27394.209999999999</v>
      </c>
      <c r="JP7">
        <v>2331.6799999999998</v>
      </c>
      <c r="JQ7">
        <v>13990.08</v>
      </c>
      <c r="JU7">
        <v>2642.5300000000002</v>
      </c>
      <c r="JV7">
        <v>10761.6</v>
      </c>
      <c r="JW7">
        <v>0</v>
      </c>
      <c r="JX7">
        <v>0</v>
      </c>
      <c r="JY7">
        <v>0</v>
      </c>
      <c r="KA7">
        <v>3</v>
      </c>
      <c r="KC7">
        <v>12253.790000000001</v>
      </c>
      <c r="KD7" t="s">
        <v>657</v>
      </c>
      <c r="KF7">
        <v>44531</v>
      </c>
      <c r="KG7">
        <v>494</v>
      </c>
      <c r="KH7">
        <v>3</v>
      </c>
      <c r="KI7">
        <v>3458</v>
      </c>
      <c r="KJ7">
        <v>25688</v>
      </c>
      <c r="KK7">
        <v>41496</v>
      </c>
      <c r="KL7">
        <v>52</v>
      </c>
      <c r="KM7">
        <v>28547.889999999999</v>
      </c>
      <c r="KN7">
        <v>2440.3600000000001</v>
      </c>
      <c r="KO7">
        <v>14642.16</v>
      </c>
      <c r="KS7">
        <v>2642.5300000000002</v>
      </c>
      <c r="KT7">
        <v>11263.200000000001</v>
      </c>
      <c r="KU7">
        <v>0</v>
      </c>
      <c r="KV7">
        <v>0</v>
      </c>
      <c r="KW7">
        <v>0</v>
      </c>
      <c r="KY7">
        <v>3</v>
      </c>
      <c r="LA7">
        <v>12948.110000000001</v>
      </c>
      <c r="LD7" t="s">
        <v>651</v>
      </c>
      <c r="LE7">
        <v>6154</v>
      </c>
      <c r="LF7">
        <v>3</v>
      </c>
      <c r="LG7">
        <v>48433</v>
      </c>
      <c r="LH7">
        <v>317753.29999999999</v>
      </c>
      <c r="LI7">
        <v>543014.25</v>
      </c>
      <c r="LK7">
        <v>317565.16999999998</v>
      </c>
      <c r="LL7">
        <v>7728.6499999999996</v>
      </c>
      <c r="LM7">
        <v>44550</v>
      </c>
      <c r="LN7">
        <v>1179.8800000000001</v>
      </c>
      <c r="LO7">
        <v>0</v>
      </c>
      <c r="LP7">
        <v>513.05999999999995</v>
      </c>
      <c r="LQ7">
        <v>38288.519999999997</v>
      </c>
      <c r="LR7">
        <v>136789.78</v>
      </c>
      <c r="LS7">
        <v>0</v>
      </c>
      <c r="LT7">
        <v>0</v>
      </c>
      <c r="LU7">
        <v>0</v>
      </c>
      <c r="LV7">
        <v>46298.559999999998</v>
      </c>
      <c r="LW7">
        <v>3</v>
      </c>
      <c r="LX7">
        <v>49945.370000000003</v>
      </c>
      <c r="LY7">
        <v>225449.07999999999</v>
      </c>
      <c r="LZ7" t="s">
        <v>657</v>
      </c>
      <c r="MA7" t="s">
        <v>652</v>
      </c>
      <c r="MB7">
        <v>44562</v>
      </c>
      <c r="MC7">
        <v>480</v>
      </c>
      <c r="MD7">
        <v>3</v>
      </c>
      <c r="ME7">
        <v>3360</v>
      </c>
      <c r="MF7">
        <v>24960</v>
      </c>
      <c r="MG7">
        <v>40320</v>
      </c>
      <c r="MH7">
        <v>52</v>
      </c>
      <c r="MI7">
        <v>27813.73</v>
      </c>
      <c r="MJ7">
        <v>2371.1999999999998</v>
      </c>
      <c r="MK7">
        <v>14227.200000000001</v>
      </c>
      <c r="MO7">
        <v>2642.5300000000002</v>
      </c>
      <c r="MP7">
        <v>10944</v>
      </c>
      <c r="MQ7">
        <v>0</v>
      </c>
      <c r="MR7">
        <v>0</v>
      </c>
      <c r="MS7">
        <v>0</v>
      </c>
      <c r="MU7">
        <v>3</v>
      </c>
      <c r="MW7">
        <v>12506.27</v>
      </c>
      <c r="MX7" t="s">
        <v>657</v>
      </c>
      <c r="MZ7">
        <v>44593</v>
      </c>
      <c r="NA7">
        <v>440</v>
      </c>
      <c r="NB7">
        <v>3</v>
      </c>
      <c r="NC7">
        <v>3080</v>
      </c>
      <c r="ND7">
        <v>22880</v>
      </c>
      <c r="NE7">
        <v>36960</v>
      </c>
      <c r="NF7">
        <v>52</v>
      </c>
      <c r="NG7">
        <v>25716.130000000001</v>
      </c>
      <c r="NH7">
        <v>2173.5999999999999</v>
      </c>
      <c r="NI7">
        <v>13041.6</v>
      </c>
      <c r="NM7">
        <v>2642.5300000000002</v>
      </c>
      <c r="NN7">
        <v>10032</v>
      </c>
      <c r="NO7">
        <v>0</v>
      </c>
      <c r="NP7">
        <v>0</v>
      </c>
      <c r="NQ7">
        <v>0</v>
      </c>
      <c r="NS7">
        <v>3</v>
      </c>
      <c r="NU7">
        <v>11243.870000000001</v>
      </c>
      <c r="NV7" t="s">
        <v>657</v>
      </c>
      <c r="NX7">
        <v>44621</v>
      </c>
      <c r="NY7">
        <v>476</v>
      </c>
      <c r="NZ7">
        <v>3</v>
      </c>
      <c r="OA7">
        <v>3332</v>
      </c>
      <c r="OB7">
        <v>24752</v>
      </c>
      <c r="OC7">
        <v>39984</v>
      </c>
      <c r="OD7">
        <v>52</v>
      </c>
      <c r="OE7">
        <v>27603.970000000001</v>
      </c>
      <c r="OF7">
        <v>2351.4400000000001</v>
      </c>
      <c r="OG7">
        <v>14108.639999999999</v>
      </c>
      <c r="OK7">
        <v>2642.5300000000002</v>
      </c>
      <c r="OL7">
        <v>10852.799999999999</v>
      </c>
      <c r="OM7">
        <v>0</v>
      </c>
      <c r="ON7">
        <v>0</v>
      </c>
      <c r="OO7">
        <v>0</v>
      </c>
      <c r="OQ7">
        <v>3</v>
      </c>
      <c r="OS7">
        <v>12380.030000000001</v>
      </c>
      <c r="OT7" t="s">
        <v>657</v>
      </c>
      <c r="OV7">
        <v>44652</v>
      </c>
      <c r="OW7">
        <v>464</v>
      </c>
      <c r="OX7">
        <v>3</v>
      </c>
      <c r="OY7">
        <v>3248</v>
      </c>
      <c r="OZ7">
        <v>24128</v>
      </c>
      <c r="PA7">
        <v>38976</v>
      </c>
      <c r="PB7">
        <v>52</v>
      </c>
      <c r="PC7">
        <v>26974.689999999999</v>
      </c>
      <c r="PD7">
        <v>2292.1599999999999</v>
      </c>
      <c r="PE7">
        <v>13752.959999999999</v>
      </c>
      <c r="PI7">
        <v>2642.5300000000002</v>
      </c>
      <c r="PJ7">
        <v>10579.200000000001</v>
      </c>
      <c r="PK7">
        <v>0</v>
      </c>
      <c r="PL7">
        <v>0</v>
      </c>
      <c r="PM7">
        <v>0</v>
      </c>
      <c r="PO7">
        <v>3</v>
      </c>
      <c r="PQ7">
        <v>12001.309999999999</v>
      </c>
      <c r="PR7" t="s">
        <v>657</v>
      </c>
      <c r="PT7">
        <v>44682</v>
      </c>
      <c r="PU7">
        <v>490</v>
      </c>
      <c r="PV7">
        <v>3</v>
      </c>
      <c r="PW7">
        <v>3430</v>
      </c>
      <c r="PX7">
        <v>25480</v>
      </c>
      <c r="PY7">
        <v>41160</v>
      </c>
      <c r="PZ7">
        <v>52</v>
      </c>
      <c r="QA7">
        <v>28338.130000000001</v>
      </c>
      <c r="QB7">
        <v>2420.5999999999999</v>
      </c>
      <c r="QC7">
        <v>14523.6</v>
      </c>
      <c r="QG7">
        <v>2642.5300000000002</v>
      </c>
      <c r="QH7">
        <v>11172</v>
      </c>
      <c r="QI7">
        <v>0</v>
      </c>
      <c r="QJ7">
        <v>0</v>
      </c>
      <c r="QK7">
        <v>0</v>
      </c>
      <c r="QM7">
        <v>3</v>
      </c>
      <c r="QO7">
        <v>12821.870000000001</v>
      </c>
      <c r="QP7" t="s">
        <v>657</v>
      </c>
      <c r="QR7">
        <v>44713</v>
      </c>
      <c r="QY7">
        <v>0</v>
      </c>
      <c r="RM7">
        <v>0</v>
      </c>
      <c r="RN7" t="s">
        <v>657</v>
      </c>
      <c r="RP7">
        <v>44743</v>
      </c>
      <c r="RW7">
        <v>0</v>
      </c>
      <c r="SK7">
        <v>0</v>
      </c>
      <c r="SL7" t="s">
        <v>657</v>
      </c>
      <c r="SN7">
        <v>44774</v>
      </c>
      <c r="SU7">
        <v>0</v>
      </c>
      <c r="TI7">
        <v>0</v>
      </c>
      <c r="TJ7" t="s">
        <v>657</v>
      </c>
      <c r="TL7">
        <v>44805</v>
      </c>
      <c r="TS7">
        <v>0</v>
      </c>
      <c r="UG7">
        <v>0</v>
      </c>
      <c r="UH7" t="s">
        <v>657</v>
      </c>
      <c r="UJ7">
        <v>44835</v>
      </c>
      <c r="UQ7">
        <v>0</v>
      </c>
      <c r="VE7">
        <v>0</v>
      </c>
      <c r="VF7" t="s">
        <v>657</v>
      </c>
      <c r="VH7">
        <v>44866</v>
      </c>
      <c r="VO7">
        <v>0</v>
      </c>
      <c r="WC7">
        <v>0</v>
      </c>
      <c r="WD7" t="s">
        <v>657</v>
      </c>
      <c r="WF7">
        <v>44896</v>
      </c>
      <c r="WM7">
        <v>0</v>
      </c>
      <c r="XA7">
        <v>0</v>
      </c>
    </row>
    <row r="8" spans="1:625" ht="12.75">
      <c r="A8" s="1">
        <f>HYPERLINK("F:\2022年预算\清新分公司预算底稿\附件3.2022年自营班线、农客（含村村通）、公交业务预算基础数据表 - 副本1008.xlsx#'北站至花都（自营）'!A1","[附件3.2022年自营班线、农客（含村村通）、公交业务预算基础数据表 - 副本1008.xlsx]北站至花都（自营）")</f>
      </c>
      <c r="B8" t="s">
        <v>625</v>
      </c>
      <c r="C8" t="s">
        <v>626</v>
      </c>
      <c r="D8" t="s">
        <v>627</v>
      </c>
      <c r="E8" t="s">
        <v>628</v>
      </c>
      <c r="F8" t="s">
        <v>629</v>
      </c>
      <c r="G8" t="s">
        <v>630</v>
      </c>
      <c r="H8" t="s">
        <v>631</v>
      </c>
      <c r="I8" t="s">
        <v>632</v>
      </c>
      <c r="J8" t="s">
        <v>633</v>
      </c>
      <c r="K8" t="s">
        <v>634</v>
      </c>
      <c r="L8" t="s">
        <v>635</v>
      </c>
      <c r="M8" t="s">
        <v>636</v>
      </c>
      <c r="N8" t="s">
        <v>637</v>
      </c>
      <c r="O8" t="s">
        <v>638</v>
      </c>
      <c r="P8" t="s">
        <v>639</v>
      </c>
      <c r="Q8" t="s">
        <v>640</v>
      </c>
      <c r="R8" t="s">
        <v>641</v>
      </c>
      <c r="S8" t="s">
        <v>642</v>
      </c>
      <c r="T8" t="s">
        <v>643</v>
      </c>
      <c r="U8" t="s">
        <v>644</v>
      </c>
      <c r="V8" t="s">
        <v>645</v>
      </c>
      <c r="W8" t="s">
        <v>646</v>
      </c>
      <c r="X8" t="s">
        <v>647</v>
      </c>
      <c r="Y8" t="s">
        <v>648</v>
      </c>
      <c r="Z8" t="s">
        <v>658</v>
      </c>
      <c r="AA8" t="s">
        <v>650</v>
      </c>
      <c r="AB8">
        <v>44197</v>
      </c>
      <c r="AC8">
        <v>0</v>
      </c>
      <c r="AD8">
        <v>0</v>
      </c>
      <c r="AE8">
        <v>0</v>
      </c>
      <c r="AF8">
        <v>0</v>
      </c>
      <c r="AG8">
        <v>0</v>
      </c>
      <c r="AI8">
        <v>0</v>
      </c>
      <c r="AJ8">
        <v>0</v>
      </c>
      <c r="AU8">
        <v>0</v>
      </c>
      <c r="AW8">
        <v>0</v>
      </c>
      <c r="AX8" t="s">
        <v>658</v>
      </c>
      <c r="AZ8">
        <v>44228</v>
      </c>
      <c r="BA8">
        <v>0</v>
      </c>
      <c r="BB8">
        <v>0</v>
      </c>
      <c r="BC8">
        <v>0</v>
      </c>
      <c r="BD8">
        <v>0</v>
      </c>
      <c r="BE8">
        <v>0</v>
      </c>
      <c r="BG8">
        <v>0</v>
      </c>
      <c r="BH8">
        <v>0</v>
      </c>
      <c r="BS8">
        <v>0</v>
      </c>
      <c r="BU8">
        <v>0</v>
      </c>
      <c r="BV8" t="s">
        <v>658</v>
      </c>
      <c r="BX8">
        <v>44256</v>
      </c>
      <c r="BY8">
        <v>0</v>
      </c>
      <c r="BZ8">
        <v>0</v>
      </c>
      <c r="CA8">
        <v>0</v>
      </c>
      <c r="CB8">
        <v>0</v>
      </c>
      <c r="CC8">
        <v>0</v>
      </c>
      <c r="CE8">
        <v>0</v>
      </c>
      <c r="CF8">
        <v>0</v>
      </c>
      <c r="CQ8">
        <v>0</v>
      </c>
      <c r="CS8">
        <v>0</v>
      </c>
      <c r="CT8" t="s">
        <v>658</v>
      </c>
      <c r="CV8">
        <v>44287</v>
      </c>
      <c r="CW8">
        <v>0</v>
      </c>
      <c r="CX8">
        <v>0</v>
      </c>
      <c r="CY8">
        <v>0</v>
      </c>
      <c r="CZ8">
        <v>0</v>
      </c>
      <c r="DA8">
        <v>0</v>
      </c>
      <c r="DC8">
        <v>0</v>
      </c>
      <c r="DD8">
        <v>0</v>
      </c>
      <c r="DO8">
        <v>0</v>
      </c>
      <c r="DQ8">
        <v>0</v>
      </c>
      <c r="DR8" t="s">
        <v>658</v>
      </c>
      <c r="DT8">
        <v>44317</v>
      </c>
      <c r="DU8">
        <v>0</v>
      </c>
      <c r="DV8">
        <v>0</v>
      </c>
      <c r="DW8">
        <v>0</v>
      </c>
      <c r="DX8">
        <v>0</v>
      </c>
      <c r="DY8">
        <v>0</v>
      </c>
      <c r="EA8">
        <v>0</v>
      </c>
      <c r="EB8">
        <v>0</v>
      </c>
      <c r="EM8">
        <v>0</v>
      </c>
      <c r="EO8">
        <v>0</v>
      </c>
      <c r="EP8" t="s">
        <v>658</v>
      </c>
      <c r="ER8">
        <v>44348</v>
      </c>
      <c r="ES8">
        <v>0</v>
      </c>
      <c r="ET8">
        <v>0</v>
      </c>
      <c r="EU8">
        <v>0</v>
      </c>
      <c r="EV8">
        <v>0</v>
      </c>
      <c r="EW8">
        <v>0</v>
      </c>
      <c r="EY8">
        <v>0</v>
      </c>
      <c r="EZ8">
        <v>0</v>
      </c>
      <c r="FK8">
        <v>0</v>
      </c>
      <c r="FM8">
        <v>0</v>
      </c>
      <c r="FN8" t="s">
        <v>658</v>
      </c>
      <c r="FP8">
        <v>44378</v>
      </c>
      <c r="FQ8">
        <v>0</v>
      </c>
      <c r="FR8">
        <v>0</v>
      </c>
      <c r="FS8">
        <v>0</v>
      </c>
      <c r="FT8">
        <v>0</v>
      </c>
      <c r="FU8">
        <v>0</v>
      </c>
      <c r="FW8">
        <v>0</v>
      </c>
      <c r="FX8">
        <v>0</v>
      </c>
      <c r="GI8">
        <v>0</v>
      </c>
      <c r="GK8">
        <v>0</v>
      </c>
      <c r="GL8" t="s">
        <v>658</v>
      </c>
      <c r="GN8">
        <v>44409</v>
      </c>
      <c r="GO8">
        <v>0</v>
      </c>
      <c r="GP8">
        <v>0</v>
      </c>
      <c r="GQ8">
        <v>0</v>
      </c>
      <c r="GR8">
        <v>0</v>
      </c>
      <c r="GS8">
        <v>0</v>
      </c>
      <c r="GU8">
        <v>0</v>
      </c>
      <c r="GV8">
        <v>0</v>
      </c>
      <c r="HG8">
        <v>0</v>
      </c>
      <c r="HI8">
        <v>0</v>
      </c>
      <c r="HJ8" t="s">
        <v>658</v>
      </c>
      <c r="HL8">
        <v>44440</v>
      </c>
      <c r="HM8">
        <v>0</v>
      </c>
      <c r="HN8">
        <v>0</v>
      </c>
      <c r="HO8">
        <v>0</v>
      </c>
      <c r="HP8">
        <v>0</v>
      </c>
      <c r="HQ8">
        <v>0</v>
      </c>
      <c r="HS8">
        <v>0</v>
      </c>
      <c r="HT8">
        <v>0</v>
      </c>
      <c r="IE8">
        <v>0</v>
      </c>
      <c r="IG8">
        <v>0</v>
      </c>
      <c r="IH8" t="s">
        <v>658</v>
      </c>
      <c r="IJ8">
        <v>44470</v>
      </c>
      <c r="IO8">
        <v>0</v>
      </c>
      <c r="IQ8">
        <v>0</v>
      </c>
      <c r="JE8">
        <v>0</v>
      </c>
      <c r="JF8" t="s">
        <v>658</v>
      </c>
      <c r="JH8">
        <v>44501</v>
      </c>
      <c r="JM8">
        <v>0</v>
      </c>
      <c r="JO8">
        <v>0</v>
      </c>
      <c r="KC8">
        <v>0</v>
      </c>
      <c r="KD8" t="s">
        <v>658</v>
      </c>
      <c r="KF8">
        <v>44531</v>
      </c>
      <c r="KK8">
        <v>0</v>
      </c>
      <c r="KM8">
        <v>0</v>
      </c>
      <c r="LA8">
        <v>0</v>
      </c>
      <c r="LD8" t="s">
        <v>651</v>
      </c>
      <c r="LE8">
        <v>0</v>
      </c>
      <c r="LF8">
        <v>0</v>
      </c>
      <c r="LG8">
        <v>0</v>
      </c>
      <c r="LH8">
        <v>0</v>
      </c>
      <c r="LI8">
        <v>0</v>
      </c>
      <c r="LK8">
        <v>0</v>
      </c>
      <c r="LL8">
        <v>0</v>
      </c>
      <c r="LM8">
        <v>0</v>
      </c>
      <c r="LN8">
        <v>0</v>
      </c>
      <c r="LO8">
        <v>0</v>
      </c>
      <c r="LP8">
        <v>0</v>
      </c>
      <c r="LQ8">
        <v>0</v>
      </c>
      <c r="LR8">
        <v>0</v>
      </c>
      <c r="LS8">
        <v>0</v>
      </c>
      <c r="LT8">
        <v>0</v>
      </c>
      <c r="LU8">
        <v>0</v>
      </c>
      <c r="LV8">
        <v>0</v>
      </c>
      <c r="LX8">
        <v>0</v>
      </c>
      <c r="LY8">
        <v>0</v>
      </c>
      <c r="LZ8" t="s">
        <v>658</v>
      </c>
      <c r="MA8" t="s">
        <v>652</v>
      </c>
      <c r="MB8">
        <v>44562</v>
      </c>
      <c r="MI8">
        <v>0</v>
      </c>
      <c r="MW8">
        <v>0</v>
      </c>
      <c r="MX8" t="s">
        <v>658</v>
      </c>
      <c r="MZ8">
        <v>44593</v>
      </c>
      <c r="NG8">
        <v>0</v>
      </c>
      <c r="NU8">
        <v>0</v>
      </c>
      <c r="NV8" t="s">
        <v>658</v>
      </c>
      <c r="NX8">
        <v>44621</v>
      </c>
      <c r="OE8">
        <v>0</v>
      </c>
      <c r="OS8">
        <v>0</v>
      </c>
      <c r="OT8" t="s">
        <v>658</v>
      </c>
      <c r="OV8">
        <v>44652</v>
      </c>
      <c r="PC8">
        <v>0</v>
      </c>
      <c r="PQ8">
        <v>0</v>
      </c>
      <c r="PR8" t="s">
        <v>658</v>
      </c>
      <c r="PT8">
        <v>44682</v>
      </c>
      <c r="QA8">
        <v>0</v>
      </c>
      <c r="QO8">
        <v>0</v>
      </c>
      <c r="QP8" t="s">
        <v>658</v>
      </c>
      <c r="QR8">
        <v>44713</v>
      </c>
      <c r="QS8">
        <v>452</v>
      </c>
      <c r="QT8">
        <v>2</v>
      </c>
      <c r="QU8">
        <v>3164</v>
      </c>
      <c r="QV8">
        <v>23504</v>
      </c>
      <c r="QW8">
        <v>31640</v>
      </c>
      <c r="QX8">
        <v>52</v>
      </c>
      <c r="QY8">
        <v>42201.160000000003</v>
      </c>
      <c r="QZ8">
        <v>2350.4000000000001</v>
      </c>
      <c r="RA8">
        <v>14102.4</v>
      </c>
      <c r="RF8">
        <v>13560</v>
      </c>
      <c r="RH8">
        <v>14538.76</v>
      </c>
      <c r="RK8">
        <v>2</v>
      </c>
      <c r="RM8">
        <v>-10561.16</v>
      </c>
      <c r="RN8" t="s">
        <v>658</v>
      </c>
      <c r="RP8">
        <v>44743</v>
      </c>
      <c r="RQ8">
        <v>482</v>
      </c>
      <c r="RR8">
        <v>2</v>
      </c>
      <c r="RS8">
        <v>3374</v>
      </c>
      <c r="RT8">
        <v>25064</v>
      </c>
      <c r="RU8">
        <v>33740</v>
      </c>
      <c r="RV8">
        <v>52</v>
      </c>
      <c r="RW8">
        <v>44037.160000000003</v>
      </c>
      <c r="RX8">
        <v>2506.4000000000001</v>
      </c>
      <c r="RY8">
        <v>15038.4</v>
      </c>
      <c r="SD8">
        <v>14460</v>
      </c>
      <c r="SF8">
        <v>14538.76</v>
      </c>
      <c r="SI8">
        <v>2</v>
      </c>
      <c r="SK8">
        <v>-10297.16</v>
      </c>
      <c r="SL8" t="s">
        <v>658</v>
      </c>
      <c r="SN8">
        <v>44774</v>
      </c>
      <c r="SO8">
        <v>478</v>
      </c>
      <c r="SP8">
        <v>2</v>
      </c>
      <c r="SQ8">
        <v>3346</v>
      </c>
      <c r="SR8">
        <v>24856</v>
      </c>
      <c r="SS8">
        <v>33460</v>
      </c>
      <c r="ST8">
        <v>52</v>
      </c>
      <c r="SU8">
        <v>43792.360000000001</v>
      </c>
      <c r="SV8">
        <v>2485.5999999999999</v>
      </c>
      <c r="SW8">
        <v>14913.6</v>
      </c>
      <c r="TB8">
        <v>14340</v>
      </c>
      <c r="TD8">
        <v>14538.76</v>
      </c>
      <c r="TG8">
        <v>2</v>
      </c>
      <c r="TI8">
        <v>-10332.360000000001</v>
      </c>
      <c r="TJ8" t="s">
        <v>658</v>
      </c>
      <c r="TL8">
        <v>44805</v>
      </c>
      <c r="TM8">
        <v>480</v>
      </c>
      <c r="TN8">
        <v>2</v>
      </c>
      <c r="TO8">
        <v>3360</v>
      </c>
      <c r="TP8">
        <v>24960</v>
      </c>
      <c r="TQ8">
        <v>33600</v>
      </c>
      <c r="TR8">
        <v>52</v>
      </c>
      <c r="TS8">
        <v>43914.760000000002</v>
      </c>
      <c r="TT8">
        <v>2496</v>
      </c>
      <c r="TU8">
        <v>14976</v>
      </c>
      <c r="TZ8">
        <v>14400</v>
      </c>
      <c r="UB8">
        <v>14538.76</v>
      </c>
      <c r="UE8">
        <v>2</v>
      </c>
      <c r="UG8">
        <v>-10314.76</v>
      </c>
      <c r="UH8" t="s">
        <v>658</v>
      </c>
      <c r="UJ8">
        <v>44835</v>
      </c>
      <c r="UK8">
        <v>484</v>
      </c>
      <c r="UL8">
        <v>2</v>
      </c>
      <c r="UM8">
        <v>3388</v>
      </c>
      <c r="UN8">
        <v>25168</v>
      </c>
      <c r="UO8">
        <v>33880</v>
      </c>
      <c r="UP8">
        <v>52</v>
      </c>
      <c r="UQ8">
        <v>44159.559999999998</v>
      </c>
      <c r="UR8">
        <v>2516.8000000000002</v>
      </c>
      <c r="US8">
        <v>15100.799999999999</v>
      </c>
      <c r="UX8">
        <v>14520</v>
      </c>
      <c r="UZ8">
        <v>14538.76</v>
      </c>
      <c r="VC8">
        <v>2</v>
      </c>
      <c r="VE8">
        <v>-10279.559999999999</v>
      </c>
      <c r="VF8" t="s">
        <v>658</v>
      </c>
      <c r="VH8">
        <v>44866</v>
      </c>
      <c r="VI8">
        <v>468</v>
      </c>
      <c r="VJ8">
        <v>2</v>
      </c>
      <c r="VK8">
        <v>3276</v>
      </c>
      <c r="VL8">
        <v>24336</v>
      </c>
      <c r="VM8">
        <v>32760</v>
      </c>
      <c r="VN8">
        <v>52</v>
      </c>
      <c r="VO8">
        <v>43180.360000000001</v>
      </c>
      <c r="VP8">
        <v>2433.5999999999999</v>
      </c>
      <c r="VQ8">
        <v>14601.6</v>
      </c>
      <c r="VV8">
        <v>14040</v>
      </c>
      <c r="VX8">
        <v>14538.76</v>
      </c>
      <c r="WA8">
        <v>2</v>
      </c>
      <c r="WC8">
        <v>-10420.360000000001</v>
      </c>
      <c r="WD8" t="s">
        <v>658</v>
      </c>
      <c r="WF8">
        <v>44896</v>
      </c>
      <c r="WG8">
        <v>470</v>
      </c>
      <c r="WH8">
        <v>2</v>
      </c>
      <c r="WI8">
        <v>3290</v>
      </c>
      <c r="WJ8">
        <v>24440</v>
      </c>
      <c r="WK8">
        <v>32900</v>
      </c>
      <c r="WL8">
        <v>52</v>
      </c>
      <c r="WM8">
        <v>43302.760000000002</v>
      </c>
      <c r="WN8">
        <v>2444</v>
      </c>
      <c r="WO8">
        <v>14664</v>
      </c>
      <c r="WT8">
        <v>14100</v>
      </c>
      <c r="WV8">
        <v>14538.76</v>
      </c>
      <c r="WY8">
        <v>2</v>
      </c>
      <c r="XA8">
        <v>-10402.76</v>
      </c>
    </row>
    <row r="9" spans="1:625" ht="12.75">
      <c r="A9" s="1">
        <f>HYPERLINK("F:\2022年预算\清新分公司预算底稿\附件3.2022年自营班线、农客（含村村通）、公交业务预算基础数据表 - 副本1008.xlsx#'清远北站至白湾（自营）'!A1","[附件3.2022年自营班线、农客（含村村通）、公交业务预算基础数据表 - 副本1008.xlsx]清远北站至白湾（自营）")</f>
      </c>
      <c r="B9" t="s">
        <v>625</v>
      </c>
      <c r="C9" t="s">
        <v>626</v>
      </c>
      <c r="D9" t="s">
        <v>627</v>
      </c>
      <c r="E9" t="s">
        <v>628</v>
      </c>
      <c r="F9" t="s">
        <v>629</v>
      </c>
      <c r="G9" t="s">
        <v>630</v>
      </c>
      <c r="H9" t="s">
        <v>631</v>
      </c>
      <c r="I9" t="s">
        <v>632</v>
      </c>
      <c r="J9" t="s">
        <v>633</v>
      </c>
      <c r="K9" t="s">
        <v>634</v>
      </c>
      <c r="L9" t="s">
        <v>635</v>
      </c>
      <c r="M9" t="s">
        <v>636</v>
      </c>
      <c r="N9" t="s">
        <v>637</v>
      </c>
      <c r="O9" t="s">
        <v>638</v>
      </c>
      <c r="P9" t="s">
        <v>639</v>
      </c>
      <c r="Q9" t="s">
        <v>640</v>
      </c>
      <c r="R9" t="s">
        <v>641</v>
      </c>
      <c r="S9" t="s">
        <v>642</v>
      </c>
      <c r="T9" t="s">
        <v>643</v>
      </c>
      <c r="U9" t="s">
        <v>644</v>
      </c>
      <c r="V9" t="s">
        <v>645</v>
      </c>
      <c r="W9" t="s">
        <v>646</v>
      </c>
      <c r="X9" t="s">
        <v>647</v>
      </c>
      <c r="Y9" t="s">
        <v>648</v>
      </c>
      <c r="Z9" t="s">
        <v>659</v>
      </c>
      <c r="AA9" t="s">
        <v>650</v>
      </c>
      <c r="AB9">
        <v>44197</v>
      </c>
      <c r="AC9">
        <v>0</v>
      </c>
      <c r="AD9">
        <v>0</v>
      </c>
      <c r="AE9">
        <v>0</v>
      </c>
      <c r="AF9">
        <v>0</v>
      </c>
      <c r="AG9">
        <v>0</v>
      </c>
      <c r="AI9">
        <v>0</v>
      </c>
      <c r="AJ9">
        <v>0</v>
      </c>
      <c r="AU9">
        <v>0</v>
      </c>
      <c r="AX9" t="s">
        <v>659</v>
      </c>
      <c r="AZ9">
        <v>44228</v>
      </c>
      <c r="BA9">
        <v>0</v>
      </c>
      <c r="BB9">
        <v>0</v>
      </c>
      <c r="BC9">
        <v>0</v>
      </c>
      <c r="BD9">
        <v>0</v>
      </c>
      <c r="BE9">
        <v>0</v>
      </c>
      <c r="BG9">
        <v>0</v>
      </c>
      <c r="BH9">
        <v>0</v>
      </c>
      <c r="BS9">
        <v>0</v>
      </c>
      <c r="BV9" t="s">
        <v>659</v>
      </c>
      <c r="BX9">
        <v>44256</v>
      </c>
      <c r="BY9">
        <v>0</v>
      </c>
      <c r="BZ9">
        <v>0</v>
      </c>
      <c r="CA9">
        <v>0</v>
      </c>
      <c r="CB9">
        <v>0</v>
      </c>
      <c r="CC9">
        <v>0</v>
      </c>
      <c r="CE9">
        <v>0</v>
      </c>
      <c r="CF9">
        <v>0</v>
      </c>
      <c r="CQ9">
        <v>0</v>
      </c>
      <c r="CT9" t="s">
        <v>659</v>
      </c>
      <c r="CV9">
        <v>44287</v>
      </c>
      <c r="CW9">
        <v>0</v>
      </c>
      <c r="CX9">
        <v>0</v>
      </c>
      <c r="CY9">
        <v>0</v>
      </c>
      <c r="CZ9">
        <v>0</v>
      </c>
      <c r="DA9">
        <v>0</v>
      </c>
      <c r="DC9">
        <v>0</v>
      </c>
      <c r="DD9">
        <v>0</v>
      </c>
      <c r="DO9">
        <v>0</v>
      </c>
      <c r="DR9" t="s">
        <v>659</v>
      </c>
      <c r="DT9">
        <v>44317</v>
      </c>
      <c r="DU9">
        <v>0</v>
      </c>
      <c r="DV9">
        <v>0</v>
      </c>
      <c r="DW9">
        <v>0</v>
      </c>
      <c r="DX9">
        <v>0</v>
      </c>
      <c r="DY9">
        <v>0</v>
      </c>
      <c r="EA9">
        <v>0</v>
      </c>
      <c r="EB9">
        <v>0</v>
      </c>
      <c r="EM9">
        <v>0</v>
      </c>
      <c r="EP9" t="s">
        <v>659</v>
      </c>
      <c r="ER9">
        <v>44348</v>
      </c>
      <c r="ES9">
        <v>0</v>
      </c>
      <c r="ET9">
        <v>0</v>
      </c>
      <c r="EU9">
        <v>0</v>
      </c>
      <c r="EV9">
        <v>0</v>
      </c>
      <c r="EW9">
        <v>0</v>
      </c>
      <c r="EY9">
        <v>0</v>
      </c>
      <c r="EZ9">
        <v>0</v>
      </c>
      <c r="FK9">
        <v>0</v>
      </c>
      <c r="FN9" t="s">
        <v>659</v>
      </c>
      <c r="FP9">
        <v>44378</v>
      </c>
      <c r="FQ9">
        <v>0</v>
      </c>
      <c r="FR9">
        <v>0</v>
      </c>
      <c r="FS9">
        <v>0</v>
      </c>
      <c r="FT9">
        <v>0</v>
      </c>
      <c r="FU9">
        <v>0</v>
      </c>
      <c r="FW9">
        <v>0</v>
      </c>
      <c r="FX9">
        <v>0</v>
      </c>
      <c r="GI9">
        <v>0</v>
      </c>
      <c r="GL9" t="s">
        <v>659</v>
      </c>
      <c r="GN9">
        <v>44409</v>
      </c>
      <c r="GO9">
        <v>0</v>
      </c>
      <c r="GP9">
        <v>0</v>
      </c>
      <c r="GQ9">
        <v>0</v>
      </c>
      <c r="GR9">
        <v>0</v>
      </c>
      <c r="GS9">
        <v>0</v>
      </c>
      <c r="GU9">
        <v>0</v>
      </c>
      <c r="GV9">
        <v>0</v>
      </c>
      <c r="HG9">
        <v>0</v>
      </c>
      <c r="HJ9" t="s">
        <v>659</v>
      </c>
      <c r="HL9">
        <v>44440</v>
      </c>
      <c r="HM9">
        <v>0</v>
      </c>
      <c r="HN9">
        <v>0</v>
      </c>
      <c r="HO9">
        <v>0</v>
      </c>
      <c r="HP9">
        <v>0</v>
      </c>
      <c r="HQ9">
        <v>0</v>
      </c>
      <c r="HS9">
        <v>0</v>
      </c>
      <c r="HT9">
        <v>0</v>
      </c>
      <c r="IE9">
        <v>0</v>
      </c>
      <c r="IH9" t="s">
        <v>659</v>
      </c>
      <c r="IJ9">
        <v>44470</v>
      </c>
      <c r="IK9">
        <v>320</v>
      </c>
      <c r="IL9">
        <v>5</v>
      </c>
      <c r="IM9">
        <v>2880</v>
      </c>
      <c r="IN9">
        <v>29760</v>
      </c>
      <c r="IO9">
        <v>69120</v>
      </c>
      <c r="IP9">
        <v>93</v>
      </c>
      <c r="IQ9">
        <v>57247.400000000001</v>
      </c>
      <c r="IR9">
        <v>4761.6000000000004</v>
      </c>
      <c r="IS9">
        <v>28569.599999999999</v>
      </c>
      <c r="IX9">
        <v>16092.799999999999</v>
      </c>
      <c r="IZ9">
        <v>12585</v>
      </c>
      <c r="JC9">
        <v>3</v>
      </c>
      <c r="JE9">
        <v>11872.6</v>
      </c>
      <c r="JF9" t="s">
        <v>659</v>
      </c>
      <c r="JH9">
        <v>44501</v>
      </c>
      <c r="JI9">
        <v>588</v>
      </c>
      <c r="JJ9">
        <v>5</v>
      </c>
      <c r="JK9">
        <v>6468</v>
      </c>
      <c r="JL9">
        <v>54684</v>
      </c>
      <c r="JM9">
        <v>155232</v>
      </c>
      <c r="JN9">
        <v>93</v>
      </c>
      <c r="JO9">
        <v>107237.16</v>
      </c>
      <c r="JP9">
        <v>8749.4400000000005</v>
      </c>
      <c r="JQ9">
        <v>52496.639999999999</v>
      </c>
      <c r="JV9">
        <v>29570.52</v>
      </c>
      <c r="JX9">
        <v>25170</v>
      </c>
      <c r="KA9">
        <v>6</v>
      </c>
      <c r="KC9">
        <v>47994.839999999997</v>
      </c>
      <c r="KD9" t="s">
        <v>659</v>
      </c>
      <c r="KF9">
        <v>44531</v>
      </c>
      <c r="KG9">
        <v>590</v>
      </c>
      <c r="KH9">
        <v>5</v>
      </c>
      <c r="KI9">
        <v>5310</v>
      </c>
      <c r="KJ9">
        <v>54870</v>
      </c>
      <c r="KK9">
        <v>127440</v>
      </c>
      <c r="KL9">
        <v>93</v>
      </c>
      <c r="KM9">
        <v>107516.3</v>
      </c>
      <c r="KN9">
        <v>8779.2000000000007</v>
      </c>
      <c r="KO9">
        <v>52675.199999999997</v>
      </c>
      <c r="KT9">
        <v>29671.099999999999</v>
      </c>
      <c r="KV9">
        <v>25170</v>
      </c>
      <c r="KY9">
        <v>6</v>
      </c>
      <c r="LA9">
        <v>19923.700000000001</v>
      </c>
      <c r="LD9" t="s">
        <v>651</v>
      </c>
      <c r="LE9">
        <v>1498</v>
      </c>
      <c r="LF9">
        <v>5</v>
      </c>
      <c r="LG9">
        <v>14658</v>
      </c>
      <c r="LH9">
        <v>139314</v>
      </c>
      <c r="LI9">
        <v>351792</v>
      </c>
      <c r="LK9">
        <v>272000.85999999999</v>
      </c>
      <c r="LL9">
        <v>22290.240000000002</v>
      </c>
      <c r="LM9">
        <v>133741.44</v>
      </c>
      <c r="LN9">
        <v>0</v>
      </c>
      <c r="LO9">
        <v>0</v>
      </c>
      <c r="LP9">
        <v>0</v>
      </c>
      <c r="LQ9">
        <v>0</v>
      </c>
      <c r="LR9">
        <v>75334.419999999998</v>
      </c>
      <c r="LS9">
        <v>0</v>
      </c>
      <c r="LT9">
        <v>62925</v>
      </c>
      <c r="LU9">
        <v>0</v>
      </c>
      <c r="LV9">
        <v>0</v>
      </c>
      <c r="LX9">
        <v>0</v>
      </c>
      <c r="LY9">
        <v>79791.139999999999</v>
      </c>
      <c r="LZ9" t="s">
        <v>659</v>
      </c>
      <c r="MA9" t="s">
        <v>652</v>
      </c>
      <c r="MB9">
        <v>44562</v>
      </c>
      <c r="MC9">
        <v>600</v>
      </c>
      <c r="MD9">
        <v>5</v>
      </c>
      <c r="ME9">
        <v>6600</v>
      </c>
      <c r="MF9">
        <v>55800</v>
      </c>
      <c r="MG9">
        <v>158400</v>
      </c>
      <c r="MH9">
        <v>93</v>
      </c>
      <c r="MI9">
        <v>108912</v>
      </c>
      <c r="MJ9">
        <v>8928</v>
      </c>
      <c r="MK9">
        <v>53568</v>
      </c>
      <c r="MP9">
        <v>30174</v>
      </c>
      <c r="MR9">
        <v>25170</v>
      </c>
      <c r="MU9">
        <v>6</v>
      </c>
      <c r="MW9">
        <v>49488</v>
      </c>
      <c r="MX9" t="s">
        <v>659</v>
      </c>
      <c r="MZ9">
        <v>44593</v>
      </c>
      <c r="NA9">
        <v>560</v>
      </c>
      <c r="NB9">
        <v>5</v>
      </c>
      <c r="NC9">
        <v>6160</v>
      </c>
      <c r="ND9">
        <v>52080</v>
      </c>
      <c r="NE9">
        <v>147840</v>
      </c>
      <c r="NF9">
        <v>93</v>
      </c>
      <c r="NG9">
        <v>103329.2</v>
      </c>
      <c r="NH9">
        <v>8332.7999999999993</v>
      </c>
      <c r="NI9">
        <v>49996.800000000003</v>
      </c>
      <c r="NN9">
        <v>28162.400000000001</v>
      </c>
      <c r="NP9">
        <v>25170</v>
      </c>
      <c r="NS9">
        <v>6</v>
      </c>
      <c r="NU9">
        <v>44510.800000000003</v>
      </c>
      <c r="NV9" t="s">
        <v>659</v>
      </c>
      <c r="NX9">
        <v>44621</v>
      </c>
      <c r="NY9">
        <v>598</v>
      </c>
      <c r="NZ9">
        <v>5</v>
      </c>
      <c r="OA9">
        <v>5980</v>
      </c>
      <c r="OB9">
        <v>55614</v>
      </c>
      <c r="OC9">
        <v>143520</v>
      </c>
      <c r="OD9">
        <v>93</v>
      </c>
      <c r="OE9">
        <v>108632.86</v>
      </c>
      <c r="OF9">
        <v>8898.2399999999998</v>
      </c>
      <c r="OG9">
        <v>53389.440000000002</v>
      </c>
      <c r="OL9">
        <v>30073.419999999998</v>
      </c>
      <c r="ON9">
        <v>25170</v>
      </c>
      <c r="OQ9">
        <v>6</v>
      </c>
      <c r="OS9">
        <v>34887.139999999999</v>
      </c>
      <c r="OT9" t="s">
        <v>659</v>
      </c>
      <c r="OV9">
        <v>44652</v>
      </c>
      <c r="OW9">
        <v>586</v>
      </c>
      <c r="OX9">
        <v>5</v>
      </c>
      <c r="OY9">
        <v>5860</v>
      </c>
      <c r="OZ9">
        <v>54498</v>
      </c>
      <c r="PA9">
        <v>140640</v>
      </c>
      <c r="PB9">
        <v>93</v>
      </c>
      <c r="PC9">
        <v>106958.02</v>
      </c>
      <c r="PD9">
        <v>8719.6800000000003</v>
      </c>
      <c r="PE9">
        <v>52318.080000000002</v>
      </c>
      <c r="PJ9">
        <v>29469.939999999999</v>
      </c>
      <c r="PL9">
        <v>25170</v>
      </c>
      <c r="PO9">
        <v>6</v>
      </c>
      <c r="PQ9">
        <v>33681.980000000003</v>
      </c>
      <c r="PR9" t="s">
        <v>659</v>
      </c>
      <c r="PT9">
        <v>44682</v>
      </c>
      <c r="PU9">
        <v>604</v>
      </c>
      <c r="PV9">
        <v>5</v>
      </c>
      <c r="PW9">
        <v>6040</v>
      </c>
      <c r="PX9">
        <v>56172</v>
      </c>
      <c r="PY9">
        <v>144960</v>
      </c>
      <c r="PZ9">
        <v>93</v>
      </c>
      <c r="QA9">
        <v>109470.28</v>
      </c>
      <c r="QB9">
        <v>8987.5200000000004</v>
      </c>
      <c r="QC9">
        <v>53925.120000000003</v>
      </c>
      <c r="QH9">
        <v>30375.16</v>
      </c>
      <c r="QJ9">
        <v>25170</v>
      </c>
      <c r="QM9">
        <v>6</v>
      </c>
      <c r="QO9">
        <v>35489.720000000001</v>
      </c>
      <c r="QP9" t="s">
        <v>659</v>
      </c>
      <c r="QR9">
        <v>44713</v>
      </c>
      <c r="QS9">
        <v>592</v>
      </c>
      <c r="QT9">
        <v>5</v>
      </c>
      <c r="QU9">
        <v>5920</v>
      </c>
      <c r="QV9">
        <v>55056</v>
      </c>
      <c r="QW9">
        <v>142080</v>
      </c>
      <c r="QX9">
        <v>93</v>
      </c>
      <c r="QY9">
        <v>107795.44</v>
      </c>
      <c r="QZ9">
        <v>8808.9599999999991</v>
      </c>
      <c r="RA9">
        <v>52853.760000000002</v>
      </c>
      <c r="RF9">
        <v>29771.68</v>
      </c>
      <c r="RH9">
        <v>25170</v>
      </c>
      <c r="RK9">
        <v>6</v>
      </c>
      <c r="RM9">
        <v>34284.559999999998</v>
      </c>
      <c r="RN9" t="s">
        <v>659</v>
      </c>
      <c r="RP9">
        <v>44743</v>
      </c>
      <c r="RQ9">
        <v>608</v>
      </c>
      <c r="RR9">
        <v>5</v>
      </c>
      <c r="RS9">
        <v>6688</v>
      </c>
      <c r="RT9">
        <v>56544</v>
      </c>
      <c r="RU9">
        <v>160512</v>
      </c>
      <c r="RV9">
        <v>93</v>
      </c>
      <c r="RW9">
        <v>110028.56</v>
      </c>
      <c r="RX9">
        <v>9047.0400000000009</v>
      </c>
      <c r="RY9">
        <v>54282.239999999998</v>
      </c>
      <c r="SD9">
        <v>30576.32</v>
      </c>
      <c r="SF9">
        <v>25170</v>
      </c>
      <c r="SI9">
        <v>6</v>
      </c>
      <c r="SK9">
        <v>50483.440000000002</v>
      </c>
      <c r="SL9" t="s">
        <v>659</v>
      </c>
      <c r="SN9">
        <v>44774</v>
      </c>
      <c r="SO9">
        <v>612</v>
      </c>
      <c r="SP9">
        <v>5</v>
      </c>
      <c r="SQ9">
        <v>6732</v>
      </c>
      <c r="SR9">
        <v>56916</v>
      </c>
      <c r="SS9">
        <v>161568</v>
      </c>
      <c r="ST9">
        <v>93</v>
      </c>
      <c r="SU9">
        <v>110586.84</v>
      </c>
      <c r="SV9">
        <v>9106.5599999999995</v>
      </c>
      <c r="SW9">
        <v>54639.360000000001</v>
      </c>
      <c r="TB9">
        <v>30777.48</v>
      </c>
      <c r="TD9">
        <v>25170</v>
      </c>
      <c r="TG9">
        <v>6</v>
      </c>
      <c r="TI9">
        <v>50981.160000000003</v>
      </c>
      <c r="TJ9" t="s">
        <v>659</v>
      </c>
      <c r="TL9">
        <v>44805</v>
      </c>
      <c r="TM9">
        <v>594</v>
      </c>
      <c r="TN9">
        <v>5</v>
      </c>
      <c r="TO9">
        <v>6534</v>
      </c>
      <c r="TP9">
        <v>55242</v>
      </c>
      <c r="TQ9">
        <v>156816</v>
      </c>
      <c r="TR9">
        <v>93</v>
      </c>
      <c r="TS9">
        <v>108074.58</v>
      </c>
      <c r="TT9">
        <v>8838.7199999999993</v>
      </c>
      <c r="TU9">
        <v>53032.32</v>
      </c>
      <c r="TZ9">
        <v>29872.259999999998</v>
      </c>
      <c r="UB9">
        <v>25170</v>
      </c>
      <c r="UE9">
        <v>6</v>
      </c>
      <c r="UG9">
        <v>48741.419999999998</v>
      </c>
      <c r="UH9" t="s">
        <v>659</v>
      </c>
      <c r="UJ9">
        <v>44835</v>
      </c>
      <c r="UK9">
        <v>620</v>
      </c>
      <c r="UL9">
        <v>5</v>
      </c>
      <c r="UM9">
        <v>6820</v>
      </c>
      <c r="UN9">
        <v>57660</v>
      </c>
      <c r="UO9">
        <v>163680</v>
      </c>
      <c r="UP9">
        <v>93</v>
      </c>
      <c r="UQ9">
        <v>111703.39999999999</v>
      </c>
      <c r="UR9">
        <v>9225.6000000000004</v>
      </c>
      <c r="US9">
        <v>55353.599999999999</v>
      </c>
      <c r="UX9">
        <v>31179.799999999999</v>
      </c>
      <c r="UZ9">
        <v>25170</v>
      </c>
      <c r="VC9">
        <v>6</v>
      </c>
      <c r="VE9">
        <v>51976.599999999999</v>
      </c>
      <c r="VF9" t="s">
        <v>659</v>
      </c>
      <c r="VH9">
        <v>44866</v>
      </c>
      <c r="VI9">
        <v>588</v>
      </c>
      <c r="VJ9">
        <v>5</v>
      </c>
      <c r="VK9">
        <v>5880</v>
      </c>
      <c r="VL9">
        <v>54684</v>
      </c>
      <c r="VM9">
        <v>141120</v>
      </c>
      <c r="VN9">
        <v>93</v>
      </c>
      <c r="VO9">
        <v>107237.16</v>
      </c>
      <c r="VP9">
        <v>8749.4400000000005</v>
      </c>
      <c r="VQ9">
        <v>52496.639999999999</v>
      </c>
      <c r="VV9">
        <v>29570.52</v>
      </c>
      <c r="VX9">
        <v>25170</v>
      </c>
      <c r="WA9">
        <v>6</v>
      </c>
      <c r="WC9">
        <v>33882.839999999997</v>
      </c>
      <c r="WD9" t="s">
        <v>659</v>
      </c>
      <c r="WF9">
        <v>44896</v>
      </c>
      <c r="WG9">
        <v>602</v>
      </c>
      <c r="WH9">
        <v>5</v>
      </c>
      <c r="WI9">
        <v>6020</v>
      </c>
      <c r="WJ9">
        <v>55986</v>
      </c>
      <c r="WK9">
        <v>144480</v>
      </c>
      <c r="WL9">
        <v>93</v>
      </c>
      <c r="WM9">
        <v>109191.14</v>
      </c>
      <c r="WN9">
        <v>8957.7600000000002</v>
      </c>
      <c r="WO9">
        <v>53746.559999999998</v>
      </c>
      <c r="WT9">
        <v>30274.580000000002</v>
      </c>
      <c r="WV9">
        <v>25170</v>
      </c>
      <c r="WY9">
        <v>6</v>
      </c>
      <c r="XA9">
        <v>35288.860000000001</v>
      </c>
    </row>
    <row r="10" spans="1:625" ht="12.75">
      <c r="A10" s="1">
        <f>HYPERLINK("F:\2022年预算\清新分公司预算底稿\附件3.2022年自营班线、农客（含村村通）、公交业务预算基础数据表 - 副本1008.xlsx#'机动车'!A1","[附件3.2022年自营班线、农客（含村村通）、公交业务预算基础数据表 - 副本1008.xlsx]机动车")</f>
      </c>
      <c r="B10" t="s">
        <v>625</v>
      </c>
      <c r="C10" t="s">
        <v>626</v>
      </c>
      <c r="D10" t="s">
        <v>627</v>
      </c>
      <c r="E10" t="s">
        <v>628</v>
      </c>
      <c r="F10" t="s">
        <v>629</v>
      </c>
      <c r="G10" t="s">
        <v>630</v>
      </c>
      <c r="H10" t="s">
        <v>631</v>
      </c>
      <c r="I10" t="s">
        <v>632</v>
      </c>
      <c r="J10" t="s">
        <v>633</v>
      </c>
      <c r="K10" t="s">
        <v>634</v>
      </c>
      <c r="L10" t="s">
        <v>635</v>
      </c>
      <c r="M10" t="s">
        <v>636</v>
      </c>
      <c r="N10" t="s">
        <v>637</v>
      </c>
      <c r="O10" t="s">
        <v>638</v>
      </c>
      <c r="P10" t="s">
        <v>639</v>
      </c>
      <c r="Q10" t="s">
        <v>640</v>
      </c>
      <c r="R10" t="s">
        <v>641</v>
      </c>
      <c r="S10" t="s">
        <v>642</v>
      </c>
      <c r="T10" t="s">
        <v>643</v>
      </c>
      <c r="U10" t="s">
        <v>644</v>
      </c>
      <c r="V10" t="s">
        <v>645</v>
      </c>
      <c r="W10" t="s">
        <v>646</v>
      </c>
      <c r="X10" t="s">
        <v>647</v>
      </c>
      <c r="Y10" t="s">
        <v>648</v>
      </c>
      <c r="Z10" t="s">
        <v>660</v>
      </c>
      <c r="AA10" t="s">
        <v>650</v>
      </c>
      <c r="AB10">
        <v>44197</v>
      </c>
      <c r="AC10">
        <v>314</v>
      </c>
      <c r="AD10">
        <v>15</v>
      </c>
      <c r="AE10">
        <v>8441</v>
      </c>
      <c r="AF10">
        <v>41156</v>
      </c>
      <c r="AG10">
        <v>121956.92999999999</v>
      </c>
      <c r="AI10">
        <v>157954.01000000001</v>
      </c>
      <c r="AJ10">
        <v>11380.07</v>
      </c>
      <c r="AK10">
        <v>58038.360000000001</v>
      </c>
      <c r="AL10">
        <v>9616.25</v>
      </c>
      <c r="AM10">
        <v>0</v>
      </c>
      <c r="AN10">
        <v>2649.9499999999998</v>
      </c>
      <c r="AO10">
        <v>2202.0599999999999</v>
      </c>
      <c r="AP10">
        <v>8948.3199999999997</v>
      </c>
      <c r="AQ10">
        <v>0</v>
      </c>
      <c r="AR10">
        <v>25034.299999999999</v>
      </c>
      <c r="AS10">
        <v>0</v>
      </c>
      <c r="AT10">
        <v>3030</v>
      </c>
      <c r="AU10">
        <v>6</v>
      </c>
      <c r="AV10">
        <v>48434.769999999997</v>
      </c>
      <c r="AW10">
        <v>-35997.080000000002</v>
      </c>
      <c r="AX10" t="s">
        <v>660</v>
      </c>
      <c r="AZ10">
        <v>44228</v>
      </c>
      <c r="BA10">
        <v>457</v>
      </c>
      <c r="BB10">
        <v>11</v>
      </c>
      <c r="BC10">
        <v>5419</v>
      </c>
      <c r="BD10">
        <v>20529</v>
      </c>
      <c r="BE10">
        <v>131113.76000000001</v>
      </c>
      <c r="BG10">
        <v>110753.52</v>
      </c>
      <c r="BH10">
        <v>5195.8500000000004</v>
      </c>
      <c r="BI10">
        <v>26498.84</v>
      </c>
      <c r="BJ10">
        <v>15073.219999999999</v>
      </c>
      <c r="BK10">
        <v>0</v>
      </c>
      <c r="BL10">
        <v>900</v>
      </c>
      <c r="BM10">
        <v>8463.7399999999998</v>
      </c>
      <c r="BN10">
        <v>829.10000000000002</v>
      </c>
      <c r="BO10">
        <v>0</v>
      </c>
      <c r="BP10">
        <v>0</v>
      </c>
      <c r="BQ10">
        <v>0</v>
      </c>
      <c r="BR10">
        <v>5600</v>
      </c>
      <c r="BS10">
        <v>6</v>
      </c>
      <c r="BT10">
        <v>53388.620000000003</v>
      </c>
      <c r="BU10">
        <v>20360.240000000002</v>
      </c>
      <c r="BV10" t="s">
        <v>660</v>
      </c>
      <c r="BX10">
        <v>44256</v>
      </c>
      <c r="BY10">
        <v>370</v>
      </c>
      <c r="BZ10">
        <v>11</v>
      </c>
      <c r="CA10">
        <v>5226</v>
      </c>
      <c r="CB10">
        <v>21220</v>
      </c>
      <c r="CC10">
        <v>219879.95000000001</v>
      </c>
      <c r="CE10">
        <v>117777.85000000001</v>
      </c>
      <c r="CF10">
        <v>4159.9300000000003</v>
      </c>
      <c r="CG10">
        <v>24127.599999999999</v>
      </c>
      <c r="CH10">
        <v>30999.57</v>
      </c>
      <c r="CI10">
        <v>0</v>
      </c>
      <c r="CJ10">
        <v>1109.55</v>
      </c>
      <c r="CK10">
        <v>9511.0200000000004</v>
      </c>
      <c r="CL10">
        <v>12276.690000000001</v>
      </c>
      <c r="CM10">
        <v>0</v>
      </c>
      <c r="CN10">
        <v>0</v>
      </c>
      <c r="CO10">
        <v>0</v>
      </c>
      <c r="CP10">
        <v>2610</v>
      </c>
      <c r="CQ10">
        <v>6</v>
      </c>
      <c r="CR10">
        <v>37143.419999999998</v>
      </c>
      <c r="CS10">
        <v>102102.10000000001</v>
      </c>
      <c r="CT10" t="s">
        <v>660</v>
      </c>
      <c r="CV10">
        <v>44287</v>
      </c>
      <c r="CW10">
        <v>421</v>
      </c>
      <c r="CX10">
        <v>11</v>
      </c>
      <c r="CY10">
        <v>5079</v>
      </c>
      <c r="CZ10">
        <v>28782</v>
      </c>
      <c r="DA10">
        <v>68805.570000000007</v>
      </c>
      <c r="DC10">
        <v>87363.210000000006</v>
      </c>
      <c r="DD10">
        <v>6239.1599999999999</v>
      </c>
      <c r="DE10">
        <v>43952.760000000002</v>
      </c>
      <c r="DF10">
        <v>-19289.630000000001</v>
      </c>
      <c r="DG10">
        <v>2360.0100000000002</v>
      </c>
      <c r="DH10">
        <v>9163.2600000000002</v>
      </c>
      <c r="DI10">
        <v>9511.0200000000004</v>
      </c>
      <c r="DJ10">
        <v>3400.8899999999999</v>
      </c>
      <c r="DK10">
        <v>0</v>
      </c>
      <c r="DL10">
        <v>0</v>
      </c>
      <c r="DM10">
        <v>0</v>
      </c>
      <c r="DN10">
        <v>38.990000000000002</v>
      </c>
      <c r="DO10">
        <v>5</v>
      </c>
      <c r="DP10">
        <v>38225.910000000003</v>
      </c>
      <c r="DQ10">
        <v>-18557.639999999999</v>
      </c>
      <c r="DR10" t="s">
        <v>660</v>
      </c>
      <c r="DT10">
        <v>44317</v>
      </c>
      <c r="DU10">
        <v>402</v>
      </c>
      <c r="DV10">
        <v>11</v>
      </c>
      <c r="DW10">
        <v>4547</v>
      </c>
      <c r="DX10">
        <v>22804</v>
      </c>
      <c r="DY10">
        <v>166705.87</v>
      </c>
      <c r="EA10">
        <v>45027.639999999999</v>
      </c>
      <c r="EB10">
        <v>7800.3800000000001</v>
      </c>
      <c r="EC10">
        <v>64675.800000000003</v>
      </c>
      <c r="ED10">
        <v>964.03999999999996</v>
      </c>
      <c r="EE10">
        <v>2360.0100000000002</v>
      </c>
      <c r="EF10">
        <v>1604.03</v>
      </c>
      <c r="EG10">
        <v>11276.26</v>
      </c>
      <c r="EH10">
        <v>-86614.899999999994</v>
      </c>
      <c r="EI10">
        <v>30</v>
      </c>
      <c r="EJ10">
        <v>0</v>
      </c>
      <c r="EK10">
        <v>0</v>
      </c>
      <c r="EL10">
        <v>33.829999999999998</v>
      </c>
      <c r="EM10">
        <v>5</v>
      </c>
      <c r="EN10">
        <v>50698.57</v>
      </c>
      <c r="EO10">
        <v>121678.23</v>
      </c>
      <c r="EP10" t="s">
        <v>660</v>
      </c>
      <c r="ER10">
        <v>44348</v>
      </c>
      <c r="ES10">
        <v>401</v>
      </c>
      <c r="ET10">
        <v>15</v>
      </c>
      <c r="EU10">
        <v>5524</v>
      </c>
      <c r="EV10">
        <v>23445</v>
      </c>
      <c r="EW10">
        <v>86795.440000000002</v>
      </c>
      <c r="EY10">
        <v>95122.080000000002</v>
      </c>
      <c r="EZ10">
        <v>5757.5500000000002</v>
      </c>
      <c r="FA10">
        <v>33969.559999999998</v>
      </c>
      <c r="FB10">
        <v>2170.0900000000001</v>
      </c>
      <c r="FC10">
        <v>0</v>
      </c>
      <c r="FD10">
        <v>4203.8999999999996</v>
      </c>
      <c r="FE10">
        <v>22389.900000000001</v>
      </c>
      <c r="FF10">
        <v>5803.71</v>
      </c>
      <c r="FG10">
        <v>0</v>
      </c>
      <c r="FH10">
        <v>0</v>
      </c>
      <c r="FI10">
        <v>0</v>
      </c>
      <c r="FJ10">
        <v>96.030000000000001</v>
      </c>
      <c r="FK10">
        <v>4</v>
      </c>
      <c r="FL10">
        <v>26488.889999999999</v>
      </c>
      <c r="FM10">
        <v>-8326.6399999999994</v>
      </c>
      <c r="FN10" t="s">
        <v>660</v>
      </c>
      <c r="FP10">
        <v>44378</v>
      </c>
      <c r="FQ10">
        <v>680</v>
      </c>
      <c r="FR10">
        <v>24</v>
      </c>
      <c r="FS10">
        <v>10930</v>
      </c>
      <c r="FT10">
        <v>64436.5</v>
      </c>
      <c r="FU10">
        <v>204381.85999999999</v>
      </c>
      <c r="FW10">
        <v>180350.76000000001</v>
      </c>
      <c r="FX10">
        <v>13239.389999999999</v>
      </c>
      <c r="FY10">
        <v>80019.050000000003</v>
      </c>
      <c r="FZ10">
        <v>340.70999999999998</v>
      </c>
      <c r="GA10">
        <v>2360.0100000000002</v>
      </c>
      <c r="GB10">
        <v>10667.540000000001</v>
      </c>
      <c r="GC10">
        <v>27821.73</v>
      </c>
      <c r="GD10">
        <v>29399.009999999998</v>
      </c>
      <c r="GE10">
        <v>0</v>
      </c>
      <c r="GF10">
        <v>0</v>
      </c>
      <c r="GG10">
        <v>0</v>
      </c>
      <c r="GH10">
        <v>4116.1999999999998</v>
      </c>
      <c r="GI10">
        <v>7</v>
      </c>
      <c r="GJ10">
        <v>25626.509999999998</v>
      </c>
      <c r="GK10">
        <v>24031.099999999999</v>
      </c>
      <c r="GL10" t="s">
        <v>660</v>
      </c>
      <c r="GN10">
        <v>44409</v>
      </c>
      <c r="GO10">
        <v>522</v>
      </c>
      <c r="GP10">
        <v>16</v>
      </c>
      <c r="GQ10">
        <v>14975</v>
      </c>
      <c r="GR10">
        <v>25883.599999999999</v>
      </c>
      <c r="GS10">
        <v>157622.73999999999</v>
      </c>
      <c r="GU10">
        <v>168048.81</v>
      </c>
      <c r="GV10">
        <v>11833.969999999999</v>
      </c>
      <c r="GW10">
        <v>71713.850000000006</v>
      </c>
      <c r="GX10">
        <v>987.29999999999995</v>
      </c>
      <c r="GY10">
        <v>5274.3400000000001</v>
      </c>
      <c r="GZ10">
        <v>19853.619999999999</v>
      </c>
      <c r="HA10">
        <v>15001.4</v>
      </c>
      <c r="HB10">
        <v>-6951.0100000000002</v>
      </c>
      <c r="HC10">
        <v>0</v>
      </c>
      <c r="HD10">
        <v>0</v>
      </c>
      <c r="HE10">
        <v>0</v>
      </c>
      <c r="HF10">
        <v>2634.9400000000001</v>
      </c>
      <c r="HG10">
        <v>6</v>
      </c>
      <c r="HH10">
        <v>59534.370000000003</v>
      </c>
      <c r="HI10">
        <v>-10426.07</v>
      </c>
      <c r="HJ10" t="s">
        <v>660</v>
      </c>
      <c r="HL10">
        <v>44440</v>
      </c>
      <c r="HM10">
        <v>872</v>
      </c>
      <c r="HN10">
        <v>13</v>
      </c>
      <c r="HO10">
        <v>12419</v>
      </c>
      <c r="HP10">
        <v>64209.400000000001</v>
      </c>
      <c r="HQ10">
        <v>253784.20000000001</v>
      </c>
      <c r="HS10">
        <v>180514.17999999999</v>
      </c>
      <c r="HT10">
        <v>11905.860000000001</v>
      </c>
      <c r="HU10">
        <v>72149.509999999995</v>
      </c>
      <c r="HV10">
        <v>128.34999999999999</v>
      </c>
      <c r="HW10">
        <v>685.65999999999997</v>
      </c>
      <c r="HX10">
        <v>16026.719999999999</v>
      </c>
      <c r="HY10">
        <v>11652.700000000001</v>
      </c>
      <c r="HZ10">
        <v>37339.220000000001</v>
      </c>
      <c r="IA10">
        <v>0</v>
      </c>
      <c r="IB10">
        <v>0</v>
      </c>
      <c r="IC10">
        <v>0</v>
      </c>
      <c r="ID10">
        <v>117.08</v>
      </c>
      <c r="IE10">
        <v>6</v>
      </c>
      <c r="IF10">
        <v>42414.940000000002</v>
      </c>
      <c r="IG10">
        <v>73270.020000000004</v>
      </c>
      <c r="IH10" t="s">
        <v>660</v>
      </c>
      <c r="IJ10">
        <v>44470</v>
      </c>
      <c r="IK10">
        <v>402</v>
      </c>
      <c r="IL10">
        <v>8</v>
      </c>
      <c r="IM10">
        <v>5226</v>
      </c>
      <c r="IN10">
        <v>24120</v>
      </c>
      <c r="IO10">
        <v>104520</v>
      </c>
      <c r="IQ10">
        <v>77994.5</v>
      </c>
      <c r="IR10">
        <v>4341.6000000000004</v>
      </c>
      <c r="IS10">
        <v>26049.599999999999</v>
      </c>
      <c r="IX10">
        <v>14472</v>
      </c>
      <c r="IZ10">
        <v>37472.900000000001</v>
      </c>
      <c r="JC10">
        <v>4</v>
      </c>
      <c r="JE10">
        <v>26525.5</v>
      </c>
      <c r="JF10" t="s">
        <v>660</v>
      </c>
      <c r="JH10">
        <v>44501</v>
      </c>
      <c r="JI10">
        <v>308</v>
      </c>
      <c r="JJ10">
        <v>8</v>
      </c>
      <c r="JK10">
        <v>4004</v>
      </c>
      <c r="JL10">
        <v>18480</v>
      </c>
      <c r="JM10">
        <v>80080</v>
      </c>
      <c r="JO10">
        <v>68519.300000000003</v>
      </c>
      <c r="JP10">
        <v>3326.4000000000001</v>
      </c>
      <c r="JQ10">
        <v>19958.400000000001</v>
      </c>
      <c r="JV10">
        <v>11088</v>
      </c>
      <c r="JX10">
        <v>37472.900000000001</v>
      </c>
      <c r="KA10">
        <v>4</v>
      </c>
      <c r="KC10">
        <v>11560.700000000001</v>
      </c>
      <c r="KD10" t="s">
        <v>660</v>
      </c>
      <c r="KF10">
        <v>44531</v>
      </c>
      <c r="KG10">
        <v>362</v>
      </c>
      <c r="KH10">
        <v>8</v>
      </c>
      <c r="KI10">
        <v>4706</v>
      </c>
      <c r="KJ10">
        <v>21720</v>
      </c>
      <c r="KK10">
        <v>94120</v>
      </c>
      <c r="KM10">
        <v>73962.5</v>
      </c>
      <c r="KN10">
        <v>3909.5999999999999</v>
      </c>
      <c r="KO10">
        <v>23457.599999999999</v>
      </c>
      <c r="KT10">
        <v>13032</v>
      </c>
      <c r="KV10">
        <v>37472.900000000001</v>
      </c>
      <c r="KY10">
        <v>4</v>
      </c>
      <c r="LA10">
        <v>20157.5</v>
      </c>
      <c r="LD10" t="s">
        <v>651</v>
      </c>
      <c r="LE10">
        <v>5511</v>
      </c>
      <c r="LF10">
        <v>8</v>
      </c>
      <c r="LG10">
        <v>86496</v>
      </c>
      <c r="LH10">
        <v>376785.5</v>
      </c>
      <c r="LI10">
        <v>1689766.3200000001</v>
      </c>
      <c r="LK10">
        <v>1363388.3600000001</v>
      </c>
      <c r="LL10">
        <v>89089.759999999995</v>
      </c>
      <c r="LM10">
        <v>544610.93000000005</v>
      </c>
      <c r="LN10">
        <v>40989.900000000001</v>
      </c>
      <c r="LO10">
        <v>13040.030000000001</v>
      </c>
      <c r="LP10">
        <v>66178.570000000007</v>
      </c>
      <c r="LQ10">
        <v>117829.83</v>
      </c>
      <c r="LR10">
        <v>43023.029999999999</v>
      </c>
      <c r="LS10">
        <v>30</v>
      </c>
      <c r="LT10">
        <v>137453</v>
      </c>
      <c r="LU10">
        <v>0</v>
      </c>
      <c r="LV10">
        <v>18277.07</v>
      </c>
      <c r="LX10">
        <v>381956</v>
      </c>
      <c r="LY10">
        <v>326377.96000000002</v>
      </c>
      <c r="LZ10" t="s">
        <v>660</v>
      </c>
      <c r="MA10" t="s">
        <v>652</v>
      </c>
      <c r="MB10">
        <v>44562</v>
      </c>
      <c r="MC10">
        <v>360</v>
      </c>
      <c r="MD10">
        <v>4</v>
      </c>
      <c r="ME10">
        <v>4680</v>
      </c>
      <c r="MF10">
        <v>21600</v>
      </c>
      <c r="MG10">
        <v>93600</v>
      </c>
      <c r="MI10">
        <v>59288</v>
      </c>
      <c r="MJ10">
        <v>3888</v>
      </c>
      <c r="MK10">
        <v>23328</v>
      </c>
      <c r="MP10">
        <v>12960</v>
      </c>
      <c r="MR10">
        <v>23000</v>
      </c>
      <c r="MU10">
        <v>3</v>
      </c>
      <c r="MW10">
        <v>34312</v>
      </c>
      <c r="MX10" t="s">
        <v>660</v>
      </c>
      <c r="MZ10">
        <v>44593</v>
      </c>
      <c r="NA10">
        <v>336</v>
      </c>
      <c r="NB10">
        <v>4</v>
      </c>
      <c r="NC10">
        <v>4368</v>
      </c>
      <c r="ND10">
        <v>20160</v>
      </c>
      <c r="NE10">
        <v>87360</v>
      </c>
      <c r="NG10">
        <v>56868.800000000003</v>
      </c>
      <c r="NH10">
        <v>3628.8000000000002</v>
      </c>
      <c r="NI10">
        <v>21772.799999999999</v>
      </c>
      <c r="NN10">
        <v>12096</v>
      </c>
      <c r="NP10">
        <v>23000</v>
      </c>
      <c r="NS10">
        <v>3</v>
      </c>
      <c r="NU10">
        <v>30491.200000000001</v>
      </c>
      <c r="NV10" t="s">
        <v>660</v>
      </c>
      <c r="NX10">
        <v>44621</v>
      </c>
      <c r="NY10">
        <v>360</v>
      </c>
      <c r="NZ10">
        <v>4</v>
      </c>
      <c r="OA10">
        <v>4680</v>
      </c>
      <c r="OB10">
        <v>21600</v>
      </c>
      <c r="OC10">
        <v>93600</v>
      </c>
      <c r="OE10">
        <v>59288</v>
      </c>
      <c r="OF10">
        <v>3888</v>
      </c>
      <c r="OG10">
        <v>23328</v>
      </c>
      <c r="OL10">
        <v>12960</v>
      </c>
      <c r="ON10">
        <v>23000</v>
      </c>
      <c r="OQ10">
        <v>3</v>
      </c>
      <c r="OS10">
        <v>34312</v>
      </c>
      <c r="OT10" t="s">
        <v>660</v>
      </c>
      <c r="OV10">
        <v>44652</v>
      </c>
      <c r="OW10">
        <v>348</v>
      </c>
      <c r="OX10">
        <v>4</v>
      </c>
      <c r="OY10">
        <v>4524</v>
      </c>
      <c r="OZ10">
        <v>20880</v>
      </c>
      <c r="PA10">
        <v>90480</v>
      </c>
      <c r="PC10">
        <v>58078.400000000001</v>
      </c>
      <c r="PD10">
        <v>3758.4000000000001</v>
      </c>
      <c r="PE10">
        <v>22550.400000000001</v>
      </c>
      <c r="PJ10">
        <v>12528</v>
      </c>
      <c r="PL10">
        <v>23000</v>
      </c>
      <c r="PO10">
        <v>3</v>
      </c>
      <c r="PQ10">
        <v>32401.599999999999</v>
      </c>
      <c r="PR10" t="s">
        <v>660</v>
      </c>
      <c r="PT10">
        <v>44682</v>
      </c>
      <c r="PU10">
        <v>372</v>
      </c>
      <c r="PV10">
        <v>4</v>
      </c>
      <c r="PW10">
        <v>4836</v>
      </c>
      <c r="PX10">
        <v>22320</v>
      </c>
      <c r="PY10">
        <v>96720</v>
      </c>
      <c r="QA10">
        <v>60497.599999999999</v>
      </c>
      <c r="QB10">
        <v>4017.5999999999999</v>
      </c>
      <c r="QC10">
        <v>24105.599999999999</v>
      </c>
      <c r="QH10">
        <v>13392</v>
      </c>
      <c r="QJ10">
        <v>23000</v>
      </c>
      <c r="QM10">
        <v>3</v>
      </c>
      <c r="QO10">
        <v>36222.400000000001</v>
      </c>
      <c r="QP10" t="s">
        <v>660</v>
      </c>
      <c r="QR10">
        <v>44713</v>
      </c>
      <c r="QS10">
        <v>360</v>
      </c>
      <c r="QT10">
        <v>4</v>
      </c>
      <c r="QU10">
        <v>4680</v>
      </c>
      <c r="QV10">
        <v>21600</v>
      </c>
      <c r="QW10">
        <v>93600</v>
      </c>
      <c r="QY10">
        <v>59288</v>
      </c>
      <c r="QZ10">
        <v>3888</v>
      </c>
      <c r="RA10">
        <v>23328</v>
      </c>
      <c r="RF10">
        <v>12960</v>
      </c>
      <c r="RH10">
        <v>23000</v>
      </c>
      <c r="RK10">
        <v>3</v>
      </c>
      <c r="RM10">
        <v>34312</v>
      </c>
      <c r="RN10" t="s">
        <v>660</v>
      </c>
      <c r="RP10">
        <v>44743</v>
      </c>
      <c r="RQ10">
        <v>360</v>
      </c>
      <c r="RR10">
        <v>4</v>
      </c>
      <c r="RS10">
        <v>4680</v>
      </c>
      <c r="RT10">
        <v>21600</v>
      </c>
      <c r="RU10">
        <v>93600</v>
      </c>
      <c r="RW10">
        <v>59288</v>
      </c>
      <c r="RX10">
        <v>3888</v>
      </c>
      <c r="RY10">
        <v>23328</v>
      </c>
      <c r="SD10">
        <v>12960</v>
      </c>
      <c r="SF10">
        <v>23000</v>
      </c>
      <c r="SI10">
        <v>3</v>
      </c>
      <c r="SK10">
        <v>34312</v>
      </c>
      <c r="SL10" t="s">
        <v>660</v>
      </c>
      <c r="SN10">
        <v>44774</v>
      </c>
      <c r="SO10">
        <v>372</v>
      </c>
      <c r="SP10">
        <v>4</v>
      </c>
      <c r="SQ10">
        <v>4836</v>
      </c>
      <c r="SR10">
        <v>22320</v>
      </c>
      <c r="SS10">
        <v>96720</v>
      </c>
      <c r="SU10">
        <v>60497.599999999999</v>
      </c>
      <c r="SV10">
        <v>4017.5999999999999</v>
      </c>
      <c r="SW10">
        <v>24105.599999999999</v>
      </c>
      <c r="TB10">
        <v>13392</v>
      </c>
      <c r="TD10">
        <v>23000</v>
      </c>
      <c r="TG10">
        <v>3</v>
      </c>
      <c r="TI10">
        <v>36222.400000000001</v>
      </c>
      <c r="TJ10" t="s">
        <v>660</v>
      </c>
      <c r="TL10">
        <v>44805</v>
      </c>
      <c r="TM10">
        <v>348</v>
      </c>
      <c r="TN10">
        <v>4</v>
      </c>
      <c r="TO10">
        <v>4524</v>
      </c>
      <c r="TP10">
        <v>20880</v>
      </c>
      <c r="TQ10">
        <v>90480</v>
      </c>
      <c r="TS10">
        <v>58078.400000000001</v>
      </c>
      <c r="TT10">
        <v>3758.4000000000001</v>
      </c>
      <c r="TU10">
        <v>22550.400000000001</v>
      </c>
      <c r="TZ10">
        <v>12528</v>
      </c>
      <c r="UB10">
        <v>23000</v>
      </c>
      <c r="UE10">
        <v>3</v>
      </c>
      <c r="UG10">
        <v>32401.599999999999</v>
      </c>
      <c r="UH10" t="s">
        <v>660</v>
      </c>
      <c r="UJ10">
        <v>44835</v>
      </c>
      <c r="UK10">
        <v>372</v>
      </c>
      <c r="UL10">
        <v>4</v>
      </c>
      <c r="UM10">
        <v>4836</v>
      </c>
      <c r="UN10">
        <v>22320</v>
      </c>
      <c r="UO10">
        <v>96720</v>
      </c>
      <c r="UQ10">
        <v>60497.599999999999</v>
      </c>
      <c r="UR10">
        <v>4017.5999999999999</v>
      </c>
      <c r="US10">
        <v>24105.599999999999</v>
      </c>
      <c r="UX10">
        <v>13392</v>
      </c>
      <c r="UZ10">
        <v>23000</v>
      </c>
      <c r="VC10">
        <v>3</v>
      </c>
      <c r="VE10">
        <v>36222.400000000001</v>
      </c>
      <c r="VF10" t="s">
        <v>660</v>
      </c>
      <c r="VH10">
        <v>44866</v>
      </c>
      <c r="VI10">
        <v>348</v>
      </c>
      <c r="VJ10">
        <v>4</v>
      </c>
      <c r="VK10">
        <v>4524</v>
      </c>
      <c r="VL10">
        <v>20880</v>
      </c>
      <c r="VM10">
        <v>90480</v>
      </c>
      <c r="VO10">
        <v>58078.400000000001</v>
      </c>
      <c r="VP10">
        <v>3758.4000000000001</v>
      </c>
      <c r="VQ10">
        <v>22550.400000000001</v>
      </c>
      <c r="VV10">
        <v>12528</v>
      </c>
      <c r="VX10">
        <v>23000</v>
      </c>
      <c r="WA10">
        <v>3</v>
      </c>
      <c r="WC10">
        <v>32401.599999999999</v>
      </c>
      <c r="WD10" t="s">
        <v>660</v>
      </c>
      <c r="WF10">
        <v>44896</v>
      </c>
      <c r="WG10">
        <v>372</v>
      </c>
      <c r="WH10">
        <v>4</v>
      </c>
      <c r="WI10">
        <v>4836</v>
      </c>
      <c r="WJ10">
        <v>22320</v>
      </c>
      <c r="WK10">
        <v>96720</v>
      </c>
      <c r="WM10">
        <v>60497.599999999999</v>
      </c>
      <c r="WN10">
        <v>4017.5999999999999</v>
      </c>
      <c r="WO10">
        <v>24105.599999999999</v>
      </c>
      <c r="WT10">
        <v>13392</v>
      </c>
      <c r="WV10">
        <v>23000</v>
      </c>
      <c r="WY10">
        <v>3</v>
      </c>
      <c r="XA10">
        <v>36222.400000000001</v>
      </c>
    </row>
    <row r="11" spans="1:625" ht="12.75">
      <c r="A11" s="1">
        <f>HYPERLINK("F:\2022年预算\清新分公司预算底稿\附件3.2022年自营班线、农客（含村村通）、公交业务预算基础数据表 - 副本1008.xlsx#'客运包车'!A1","[附件3.2022年自营班线、农客（含村村通）、公交业务预算基础数据表 - 副本1008.xlsx]客运包车")</f>
      </c>
      <c r="B11" t="s">
        <v>625</v>
      </c>
      <c r="C11" t="s">
        <v>626</v>
      </c>
      <c r="D11" t="s">
        <v>627</v>
      </c>
      <c r="E11" t="s">
        <v>628</v>
      </c>
      <c r="F11" t="s">
        <v>629</v>
      </c>
      <c r="G11" t="s">
        <v>630</v>
      </c>
      <c r="H11" t="s">
        <v>631</v>
      </c>
      <c r="I11" t="s">
        <v>632</v>
      </c>
      <c r="J11" t="s">
        <v>633</v>
      </c>
      <c r="K11" t="s">
        <v>634</v>
      </c>
      <c r="L11" t="s">
        <v>635</v>
      </c>
      <c r="M11" t="s">
        <v>636</v>
      </c>
      <c r="N11" t="s">
        <v>637</v>
      </c>
      <c r="O11" t="s">
        <v>638</v>
      </c>
      <c r="P11" t="s">
        <v>639</v>
      </c>
      <c r="Q11" t="s">
        <v>640</v>
      </c>
      <c r="R11" t="s">
        <v>641</v>
      </c>
      <c r="S11" t="s">
        <v>642</v>
      </c>
      <c r="T11" t="s">
        <v>643</v>
      </c>
      <c r="U11" t="s">
        <v>644</v>
      </c>
      <c r="V11" t="s">
        <v>645</v>
      </c>
      <c r="W11" t="s">
        <v>646</v>
      </c>
      <c r="X11" t="s">
        <v>647</v>
      </c>
      <c r="Y11" t="s">
        <v>648</v>
      </c>
      <c r="Z11" t="s">
        <v>661</v>
      </c>
      <c r="AA11" t="s">
        <v>650</v>
      </c>
      <c r="AB11">
        <v>44197</v>
      </c>
      <c r="AC11">
        <v>268</v>
      </c>
      <c r="AD11">
        <v>5</v>
      </c>
      <c r="AE11">
        <v>4883</v>
      </c>
      <c r="AF11">
        <v>25615</v>
      </c>
      <c r="AG11">
        <v>125236.56</v>
      </c>
      <c r="AI11">
        <v>143251.12</v>
      </c>
      <c r="AJ11">
        <v>910.25</v>
      </c>
      <c r="AK11">
        <v>4642.2799999999997</v>
      </c>
      <c r="AL11">
        <v>2651.79</v>
      </c>
      <c r="AM11">
        <v>0</v>
      </c>
      <c r="AN11">
        <v>14535.129999999999</v>
      </c>
      <c r="AO11">
        <v>5796.8599999999997</v>
      </c>
      <c r="AP11">
        <v>23907.84</v>
      </c>
      <c r="AQ11">
        <v>0</v>
      </c>
      <c r="AR11">
        <v>42629.190000000002</v>
      </c>
      <c r="AS11">
        <v>0</v>
      </c>
      <c r="AT11">
        <v>471.75999999999999</v>
      </c>
      <c r="AU11">
        <v>5</v>
      </c>
      <c r="AV11">
        <v>48616.269999999997</v>
      </c>
      <c r="AW11">
        <v>-18014.560000000001</v>
      </c>
      <c r="AX11" t="s">
        <v>661</v>
      </c>
      <c r="AZ11">
        <v>44228</v>
      </c>
      <c r="BA11">
        <v>330</v>
      </c>
      <c r="BB11">
        <v>10</v>
      </c>
      <c r="BC11">
        <v>9827</v>
      </c>
      <c r="BD11">
        <v>32917</v>
      </c>
      <c r="BE11">
        <v>193328.94</v>
      </c>
      <c r="BG11">
        <v>123182.32000000001</v>
      </c>
      <c r="BH11">
        <v>5672.9399999999996</v>
      </c>
      <c r="BI11">
        <v>28932</v>
      </c>
      <c r="BJ11">
        <v>3894.6199999999999</v>
      </c>
      <c r="BK11">
        <v>7919.9899999999998</v>
      </c>
      <c r="BL11">
        <v>2057.4000000000001</v>
      </c>
      <c r="BM11">
        <v>10231.299999999999</v>
      </c>
      <c r="BN11">
        <v>18210.5</v>
      </c>
      <c r="BO11">
        <v>0</v>
      </c>
      <c r="BP11">
        <v>0</v>
      </c>
      <c r="BQ11">
        <v>0</v>
      </c>
      <c r="BR11">
        <v>17070</v>
      </c>
      <c r="BS11">
        <v>5</v>
      </c>
      <c r="BT11">
        <v>34866.510000000002</v>
      </c>
      <c r="BU11">
        <v>70146.619999999995</v>
      </c>
      <c r="BV11" t="s">
        <v>661</v>
      </c>
      <c r="BX11">
        <v>44256</v>
      </c>
      <c r="BY11">
        <v>424</v>
      </c>
      <c r="BZ11">
        <v>10</v>
      </c>
      <c r="CA11">
        <v>4054</v>
      </c>
      <c r="CB11">
        <v>48447</v>
      </c>
      <c r="CC11">
        <v>149440.62</v>
      </c>
      <c r="CE11">
        <v>143182.29999999999</v>
      </c>
      <c r="CF11">
        <v>7588.1099999999997</v>
      </c>
      <c r="CG11">
        <v>44011.029999999999</v>
      </c>
      <c r="CH11">
        <v>14098.73</v>
      </c>
      <c r="CI11">
        <v>0</v>
      </c>
      <c r="CJ11">
        <v>15766.08</v>
      </c>
      <c r="CK11">
        <v>10231.299999999999</v>
      </c>
      <c r="CL11">
        <v>4665.5799999999999</v>
      </c>
      <c r="CM11">
        <v>0</v>
      </c>
      <c r="CN11">
        <v>0</v>
      </c>
      <c r="CO11">
        <v>0</v>
      </c>
      <c r="CP11">
        <v>18683</v>
      </c>
      <c r="CQ11">
        <v>5</v>
      </c>
      <c r="CR11">
        <v>35726.580000000002</v>
      </c>
      <c r="CS11">
        <v>6258.3200000000097</v>
      </c>
      <c r="CT11" t="s">
        <v>661</v>
      </c>
      <c r="CV11">
        <v>44287</v>
      </c>
      <c r="CW11">
        <v>324</v>
      </c>
      <c r="CX11">
        <v>10</v>
      </c>
      <c r="CY11">
        <v>5946</v>
      </c>
      <c r="CZ11">
        <v>47399</v>
      </c>
      <c r="DA11">
        <v>165714.28</v>
      </c>
      <c r="DC11">
        <v>156581.48000000001</v>
      </c>
      <c r="DD11">
        <v>10715.389999999999</v>
      </c>
      <c r="DE11">
        <v>65189.669999999998</v>
      </c>
      <c r="DF11">
        <v>-8421.4599999999991</v>
      </c>
      <c r="DG11">
        <v>0</v>
      </c>
      <c r="DH11">
        <v>4068.3000000000002</v>
      </c>
      <c r="DI11">
        <v>10231.299999999999</v>
      </c>
      <c r="DJ11">
        <v>21328.09</v>
      </c>
      <c r="DK11">
        <v>35</v>
      </c>
      <c r="DL11">
        <v>0</v>
      </c>
      <c r="DM11">
        <v>0</v>
      </c>
      <c r="DN11">
        <v>21584.5</v>
      </c>
      <c r="DO11">
        <v>5</v>
      </c>
      <c r="DP11">
        <v>42566.080000000002</v>
      </c>
      <c r="DQ11">
        <v>9132.8000000000193</v>
      </c>
      <c r="DR11" t="s">
        <v>661</v>
      </c>
      <c r="DT11">
        <v>44317</v>
      </c>
      <c r="DU11">
        <v>226</v>
      </c>
      <c r="DV11">
        <v>10</v>
      </c>
      <c r="DW11">
        <v>4921</v>
      </c>
      <c r="DX11">
        <v>27115</v>
      </c>
      <c r="DY11">
        <v>170765.28</v>
      </c>
      <c r="EA11">
        <v>165879.45999999999</v>
      </c>
      <c r="EB11">
        <v>7826.9700000000003</v>
      </c>
      <c r="EC11">
        <v>46179.129999999997</v>
      </c>
      <c r="ED11">
        <v>2697.8800000000001</v>
      </c>
      <c r="EE11">
        <v>0</v>
      </c>
      <c r="EF11">
        <v>14540.379999999999</v>
      </c>
      <c r="EG11">
        <v>10231.299999999999</v>
      </c>
      <c r="EH11">
        <v>30872.82</v>
      </c>
      <c r="EI11">
        <v>30</v>
      </c>
      <c r="EJ11">
        <v>0</v>
      </c>
      <c r="EK11">
        <v>0</v>
      </c>
      <c r="EL11">
        <v>9873</v>
      </c>
      <c r="EM11">
        <v>5</v>
      </c>
      <c r="EN11">
        <v>51454.949999999997</v>
      </c>
      <c r="EO11">
        <v>4885.8199999999797</v>
      </c>
      <c r="EP11" t="s">
        <v>661</v>
      </c>
      <c r="ER11">
        <v>44348</v>
      </c>
      <c r="ES11">
        <v>138</v>
      </c>
      <c r="ET11">
        <v>10</v>
      </c>
      <c r="EU11">
        <v>2221</v>
      </c>
      <c r="EV11">
        <v>6228</v>
      </c>
      <c r="EW11">
        <v>63550.32</v>
      </c>
      <c r="EY11">
        <v>12414.1</v>
      </c>
      <c r="EZ11">
        <v>2390.02</v>
      </c>
      <c r="FA11">
        <v>14101.139999999999</v>
      </c>
      <c r="FB11">
        <v>2166.0500000000002</v>
      </c>
      <c r="FC11">
        <v>0</v>
      </c>
      <c r="FD11">
        <v>1725.73</v>
      </c>
      <c r="FE11">
        <v>9994.1900000000005</v>
      </c>
      <c r="FF11">
        <v>-73618.110000000001</v>
      </c>
      <c r="FG11">
        <v>0</v>
      </c>
      <c r="FH11">
        <v>0</v>
      </c>
      <c r="FI11">
        <v>0</v>
      </c>
      <c r="FJ11">
        <v>2211.9099999999999</v>
      </c>
      <c r="FK11">
        <v>5</v>
      </c>
      <c r="FL11">
        <v>55833.190000000002</v>
      </c>
      <c r="FM11">
        <v>51136.220000000001</v>
      </c>
      <c r="FN11" t="s">
        <v>661</v>
      </c>
      <c r="FP11">
        <v>44378</v>
      </c>
      <c r="FQ11">
        <v>292</v>
      </c>
      <c r="FR11">
        <v>10</v>
      </c>
      <c r="FS11">
        <v>5810</v>
      </c>
      <c r="FT11">
        <v>16922</v>
      </c>
      <c r="FU11">
        <v>105177.89999999999</v>
      </c>
      <c r="FW11">
        <v>84424.449999999997</v>
      </c>
      <c r="FX11">
        <v>6212.9300000000003</v>
      </c>
      <c r="FY11">
        <v>37753.68</v>
      </c>
      <c r="FZ11">
        <v>1382.8099999999999</v>
      </c>
      <c r="GA11">
        <v>0</v>
      </c>
      <c r="GB11">
        <v>3245.7199999999998</v>
      </c>
      <c r="GC11">
        <v>9994.1900000000005</v>
      </c>
      <c r="GD11">
        <v>6298.4899999999998</v>
      </c>
      <c r="GE11">
        <v>0</v>
      </c>
      <c r="GF11">
        <v>0</v>
      </c>
      <c r="GG11">
        <v>0</v>
      </c>
      <c r="GH11">
        <v>2577.8499999999999</v>
      </c>
      <c r="GI11">
        <v>5</v>
      </c>
      <c r="GJ11">
        <v>23171.709999999999</v>
      </c>
      <c r="GK11">
        <v>20753.450000000001</v>
      </c>
      <c r="GL11" t="s">
        <v>661</v>
      </c>
      <c r="GN11">
        <v>44409</v>
      </c>
      <c r="GO11">
        <v>217</v>
      </c>
      <c r="GP11">
        <v>10</v>
      </c>
      <c r="GQ11">
        <v>6233</v>
      </c>
      <c r="GR11">
        <v>15055.299999999999</v>
      </c>
      <c r="GS11">
        <v>132603.60000000001</v>
      </c>
      <c r="GU11">
        <v>58025.349999999999</v>
      </c>
      <c r="GV11">
        <v>3241.5</v>
      </c>
      <c r="GW11">
        <v>19643.490000000002</v>
      </c>
      <c r="GX11">
        <v>89.840000000000003</v>
      </c>
      <c r="GY11">
        <v>0</v>
      </c>
      <c r="GZ11">
        <v>6391.0799999999999</v>
      </c>
      <c r="HA11">
        <v>9994.1599999999999</v>
      </c>
      <c r="HB11">
        <v>-30247.5</v>
      </c>
      <c r="HC11">
        <v>0</v>
      </c>
      <c r="HD11">
        <v>0</v>
      </c>
      <c r="HE11">
        <v>0</v>
      </c>
      <c r="HF11">
        <v>2004.6800000000001</v>
      </c>
      <c r="HG11">
        <v>5</v>
      </c>
      <c r="HH11">
        <v>50149.599999999999</v>
      </c>
      <c r="HI11">
        <v>74578.25</v>
      </c>
      <c r="HJ11" t="s">
        <v>661</v>
      </c>
      <c r="HL11">
        <v>44440</v>
      </c>
      <c r="HM11">
        <v>332</v>
      </c>
      <c r="HN11">
        <v>10</v>
      </c>
      <c r="HO11">
        <v>11484</v>
      </c>
      <c r="HP11">
        <v>28759.200000000001</v>
      </c>
      <c r="HQ11">
        <v>216892.70999999999</v>
      </c>
      <c r="HS11">
        <v>120658.32000000001</v>
      </c>
      <c r="HT11">
        <v>8717.5</v>
      </c>
      <c r="HU11">
        <v>52828.059999999998</v>
      </c>
      <c r="HV11">
        <v>87.670000000000002</v>
      </c>
      <c r="HW11">
        <v>0</v>
      </c>
      <c r="HX11">
        <v>6251.7200000000003</v>
      </c>
      <c r="HY11">
        <v>10476.24</v>
      </c>
      <c r="HZ11">
        <v>16526.18</v>
      </c>
      <c r="IA11">
        <v>0</v>
      </c>
      <c r="IB11">
        <v>0</v>
      </c>
      <c r="IC11">
        <v>0</v>
      </c>
      <c r="ID11">
        <v>13.99</v>
      </c>
      <c r="IE11">
        <v>5</v>
      </c>
      <c r="IF11">
        <v>34474.459999999999</v>
      </c>
      <c r="IG11">
        <v>96234.389999999999</v>
      </c>
      <c r="IH11" t="s">
        <v>661</v>
      </c>
      <c r="IJ11">
        <v>44470</v>
      </c>
      <c r="IK11">
        <v>1200</v>
      </c>
      <c r="IL11">
        <v>10</v>
      </c>
      <c r="IM11">
        <v>30000</v>
      </c>
      <c r="IN11">
        <v>60000</v>
      </c>
      <c r="IO11">
        <v>240000</v>
      </c>
      <c r="IQ11">
        <v>85200</v>
      </c>
      <c r="IR11">
        <v>10200</v>
      </c>
      <c r="IS11">
        <v>61200</v>
      </c>
      <c r="IX11">
        <v>24000</v>
      </c>
      <c r="JC11">
        <v>5</v>
      </c>
      <c r="JE11">
        <v>154800</v>
      </c>
      <c r="JF11" t="s">
        <v>661</v>
      </c>
      <c r="JH11">
        <v>44501</v>
      </c>
      <c r="JI11">
        <v>1200</v>
      </c>
      <c r="JJ11">
        <v>10</v>
      </c>
      <c r="JK11">
        <v>30000</v>
      </c>
      <c r="JL11">
        <v>60000</v>
      </c>
      <c r="JM11">
        <v>240000</v>
      </c>
      <c r="JO11">
        <v>85200</v>
      </c>
      <c r="JP11">
        <v>10200</v>
      </c>
      <c r="JQ11">
        <v>61200</v>
      </c>
      <c r="JV11">
        <v>24000</v>
      </c>
      <c r="KA11">
        <v>5</v>
      </c>
      <c r="KC11">
        <v>154800</v>
      </c>
      <c r="KD11" t="s">
        <v>661</v>
      </c>
      <c r="KF11">
        <v>44531</v>
      </c>
      <c r="KG11">
        <v>1200</v>
      </c>
      <c r="KH11">
        <v>10</v>
      </c>
      <c r="KI11">
        <v>30000</v>
      </c>
      <c r="KJ11">
        <v>60000</v>
      </c>
      <c r="KK11">
        <v>240000</v>
      </c>
      <c r="KM11">
        <v>85200</v>
      </c>
      <c r="KN11">
        <v>10200</v>
      </c>
      <c r="KO11">
        <v>61200</v>
      </c>
      <c r="KT11">
        <v>24000</v>
      </c>
      <c r="KY11">
        <v>5</v>
      </c>
      <c r="LA11">
        <v>154800</v>
      </c>
      <c r="LD11" t="s">
        <v>651</v>
      </c>
      <c r="LE11">
        <v>6151</v>
      </c>
      <c r="LF11">
        <v>10</v>
      </c>
      <c r="LG11">
        <v>145379</v>
      </c>
      <c r="LH11">
        <v>428457.5</v>
      </c>
      <c r="LI11">
        <v>2042710.21</v>
      </c>
      <c r="LK11">
        <v>1263198.8999999999</v>
      </c>
      <c r="LL11">
        <v>83875.610000000001</v>
      </c>
      <c r="LM11">
        <v>496880.47999999998</v>
      </c>
      <c r="LN11">
        <v>18647.93</v>
      </c>
      <c r="LO11">
        <v>7919.9899999999998</v>
      </c>
      <c r="LP11">
        <v>68581.539999999994</v>
      </c>
      <c r="LQ11">
        <v>87180.839999999997</v>
      </c>
      <c r="LR11">
        <v>89943.889999999999</v>
      </c>
      <c r="LS11">
        <v>65</v>
      </c>
      <c r="LT11">
        <v>42629.190000000002</v>
      </c>
      <c r="LU11">
        <v>0</v>
      </c>
      <c r="LV11">
        <v>74490.690000000002</v>
      </c>
      <c r="LX11">
        <v>376859.34999999998</v>
      </c>
      <c r="LY11">
        <v>779511.31000000006</v>
      </c>
      <c r="LZ11" t="s">
        <v>661</v>
      </c>
      <c r="MA11" t="s">
        <v>652</v>
      </c>
      <c r="MB11">
        <v>44562</v>
      </c>
      <c r="MC11">
        <v>1320</v>
      </c>
      <c r="MD11">
        <v>13</v>
      </c>
      <c r="ME11">
        <v>33000</v>
      </c>
      <c r="MF11">
        <v>66000</v>
      </c>
      <c r="MG11">
        <v>303600</v>
      </c>
      <c r="MI11">
        <v>93720</v>
      </c>
      <c r="MJ11">
        <v>11220</v>
      </c>
      <c r="MK11">
        <v>67320</v>
      </c>
      <c r="MP11">
        <v>26400</v>
      </c>
      <c r="MU11">
        <v>6</v>
      </c>
      <c r="MW11">
        <v>209880</v>
      </c>
      <c r="MX11" t="s">
        <v>661</v>
      </c>
      <c r="MZ11">
        <v>44593</v>
      </c>
      <c r="NA11">
        <v>1320</v>
      </c>
      <c r="NB11">
        <v>13</v>
      </c>
      <c r="NC11">
        <v>33000</v>
      </c>
      <c r="ND11">
        <v>66000</v>
      </c>
      <c r="NE11">
        <v>303600</v>
      </c>
      <c r="NG11">
        <v>93720</v>
      </c>
      <c r="NH11">
        <v>11220</v>
      </c>
      <c r="NI11">
        <v>67320</v>
      </c>
      <c r="NN11">
        <v>26400</v>
      </c>
      <c r="NS11">
        <v>6</v>
      </c>
      <c r="NU11">
        <v>209880</v>
      </c>
      <c r="NV11" t="s">
        <v>661</v>
      </c>
      <c r="NX11">
        <v>44621</v>
      </c>
      <c r="NY11">
        <v>1320</v>
      </c>
      <c r="NZ11">
        <v>13</v>
      </c>
      <c r="OA11">
        <v>33000</v>
      </c>
      <c r="OB11">
        <v>66000</v>
      </c>
      <c r="OC11">
        <v>303600</v>
      </c>
      <c r="OE11">
        <v>93720</v>
      </c>
      <c r="OF11">
        <v>11220</v>
      </c>
      <c r="OG11">
        <v>67320</v>
      </c>
      <c r="OL11">
        <v>26400</v>
      </c>
      <c r="OQ11">
        <v>6</v>
      </c>
      <c r="OS11">
        <v>209880</v>
      </c>
      <c r="OT11" t="s">
        <v>661</v>
      </c>
      <c r="OV11">
        <v>44652</v>
      </c>
      <c r="OW11">
        <v>1320</v>
      </c>
      <c r="OX11">
        <v>13</v>
      </c>
      <c r="OY11">
        <v>33000</v>
      </c>
      <c r="OZ11">
        <v>66000</v>
      </c>
      <c r="PA11">
        <v>303600</v>
      </c>
      <c r="PC11">
        <v>93720</v>
      </c>
      <c r="PD11">
        <v>11220</v>
      </c>
      <c r="PE11">
        <v>67320</v>
      </c>
      <c r="PJ11">
        <v>26400</v>
      </c>
      <c r="PO11">
        <v>6</v>
      </c>
      <c r="PQ11">
        <v>209880</v>
      </c>
      <c r="PR11" t="s">
        <v>661</v>
      </c>
      <c r="PT11">
        <v>44682</v>
      </c>
      <c r="PU11">
        <v>1320</v>
      </c>
      <c r="PV11">
        <v>13</v>
      </c>
      <c r="PW11">
        <v>33000</v>
      </c>
      <c r="PX11">
        <v>66000</v>
      </c>
      <c r="PY11">
        <v>303600</v>
      </c>
      <c r="QA11">
        <v>93720</v>
      </c>
      <c r="QB11">
        <v>11220</v>
      </c>
      <c r="QC11">
        <v>67320</v>
      </c>
      <c r="QH11">
        <v>26400</v>
      </c>
      <c r="QM11">
        <v>6</v>
      </c>
      <c r="QO11">
        <v>209880</v>
      </c>
      <c r="QP11" t="s">
        <v>661</v>
      </c>
      <c r="QR11">
        <v>44713</v>
      </c>
      <c r="QS11">
        <v>1320</v>
      </c>
      <c r="QT11">
        <v>13</v>
      </c>
      <c r="QU11">
        <v>33000</v>
      </c>
      <c r="QV11">
        <v>66000</v>
      </c>
      <c r="QW11">
        <v>303600</v>
      </c>
      <c r="QY11">
        <v>93720</v>
      </c>
      <c r="QZ11">
        <v>11220</v>
      </c>
      <c r="RA11">
        <v>67320</v>
      </c>
      <c r="RF11">
        <v>26400</v>
      </c>
      <c r="RK11">
        <v>6</v>
      </c>
      <c r="RM11">
        <v>209880</v>
      </c>
      <c r="RN11" t="s">
        <v>661</v>
      </c>
      <c r="RP11">
        <v>44743</v>
      </c>
      <c r="RQ11">
        <v>1320</v>
      </c>
      <c r="RR11">
        <v>13</v>
      </c>
      <c r="RS11">
        <v>33000</v>
      </c>
      <c r="RT11">
        <v>66000</v>
      </c>
      <c r="RU11">
        <v>303600</v>
      </c>
      <c r="RW11">
        <v>93720</v>
      </c>
      <c r="RX11">
        <v>11220</v>
      </c>
      <c r="RY11">
        <v>67320</v>
      </c>
      <c r="SD11">
        <v>26400</v>
      </c>
      <c r="SI11">
        <v>6</v>
      </c>
      <c r="SK11">
        <v>209880</v>
      </c>
      <c r="SL11" t="s">
        <v>661</v>
      </c>
      <c r="SN11">
        <v>44774</v>
      </c>
      <c r="SO11">
        <v>1320</v>
      </c>
      <c r="SP11">
        <v>13</v>
      </c>
      <c r="SQ11">
        <v>33000</v>
      </c>
      <c r="SR11">
        <v>66000</v>
      </c>
      <c r="SS11">
        <v>303600</v>
      </c>
      <c r="SU11">
        <v>93720</v>
      </c>
      <c r="SV11">
        <v>11220</v>
      </c>
      <c r="SW11">
        <v>67320</v>
      </c>
      <c r="TB11">
        <v>26400</v>
      </c>
      <c r="TG11">
        <v>6</v>
      </c>
      <c r="TI11">
        <v>209880</v>
      </c>
      <c r="TJ11" t="s">
        <v>661</v>
      </c>
      <c r="TL11">
        <v>44805</v>
      </c>
      <c r="TM11">
        <v>1320</v>
      </c>
      <c r="TN11">
        <v>13</v>
      </c>
      <c r="TO11">
        <v>33000</v>
      </c>
      <c r="TP11">
        <v>66000</v>
      </c>
      <c r="TQ11">
        <v>303600</v>
      </c>
      <c r="TS11">
        <v>93720</v>
      </c>
      <c r="TT11">
        <v>11220</v>
      </c>
      <c r="TU11">
        <v>67320</v>
      </c>
      <c r="TZ11">
        <v>26400</v>
      </c>
      <c r="UE11">
        <v>6</v>
      </c>
      <c r="UG11">
        <v>209880</v>
      </c>
      <c r="UH11" t="s">
        <v>661</v>
      </c>
      <c r="UJ11">
        <v>44835</v>
      </c>
      <c r="UK11">
        <v>1320</v>
      </c>
      <c r="UL11">
        <v>13</v>
      </c>
      <c r="UM11">
        <v>33000</v>
      </c>
      <c r="UN11">
        <v>66000</v>
      </c>
      <c r="UO11">
        <v>303600</v>
      </c>
      <c r="UQ11">
        <v>93720</v>
      </c>
      <c r="UR11">
        <v>11220</v>
      </c>
      <c r="US11">
        <v>67320</v>
      </c>
      <c r="UX11">
        <v>26400</v>
      </c>
      <c r="VC11">
        <v>6</v>
      </c>
      <c r="VE11">
        <v>209880</v>
      </c>
      <c r="VF11" t="s">
        <v>661</v>
      </c>
      <c r="VH11">
        <v>44866</v>
      </c>
      <c r="VI11">
        <v>1320</v>
      </c>
      <c r="VJ11">
        <v>13</v>
      </c>
      <c r="VK11">
        <v>33000</v>
      </c>
      <c r="VL11">
        <v>66000</v>
      </c>
      <c r="VM11">
        <v>303600</v>
      </c>
      <c r="VO11">
        <v>93720</v>
      </c>
      <c r="VP11">
        <v>11220</v>
      </c>
      <c r="VQ11">
        <v>67320</v>
      </c>
      <c r="VV11">
        <v>26400</v>
      </c>
      <c r="WA11">
        <v>6</v>
      </c>
      <c r="WC11">
        <v>209880</v>
      </c>
      <c r="WD11" t="s">
        <v>661</v>
      </c>
      <c r="WF11">
        <v>44896</v>
      </c>
      <c r="WG11">
        <v>1320</v>
      </c>
      <c r="WH11">
        <v>13</v>
      </c>
      <c r="WI11">
        <v>33000</v>
      </c>
      <c r="WJ11">
        <v>66000</v>
      </c>
      <c r="WK11">
        <v>303600</v>
      </c>
      <c r="WM11">
        <v>93720</v>
      </c>
      <c r="WN11">
        <v>11220</v>
      </c>
      <c r="WO11">
        <v>67320</v>
      </c>
      <c r="WT11">
        <v>26400</v>
      </c>
      <c r="WY11">
        <v>6</v>
      </c>
      <c r="XA11">
        <v>209880</v>
      </c>
    </row>
    <row r="12" spans="1:625" ht="12.75">
      <c r="A12" s="1">
        <f>HYPERLINK("F:\2022年预算\清新分公司预算底稿\附件3.2022年自营班线、农客（含村村通）、公交业务预算基础数据表 - 副本1008.xlsx#'清远北站至七拱'!A1","[附件3.2022年自营班线、农客（含村村通）、公交业务预算基础数据表 - 副本1008.xlsx]清远北站至七拱")</f>
      </c>
      <c r="B12" t="s">
        <v>625</v>
      </c>
      <c r="C12" t="s">
        <v>626</v>
      </c>
      <c r="D12" t="s">
        <v>627</v>
      </c>
      <c r="E12" t="s">
        <v>628</v>
      </c>
      <c r="F12" t="s">
        <v>629</v>
      </c>
      <c r="G12" t="s">
        <v>630</v>
      </c>
      <c r="H12" t="s">
        <v>631</v>
      </c>
      <c r="I12" t="s">
        <v>632</v>
      </c>
      <c r="J12" t="s">
        <v>633</v>
      </c>
      <c r="K12" t="s">
        <v>634</v>
      </c>
      <c r="L12" t="s">
        <v>635</v>
      </c>
      <c r="M12" t="s">
        <v>636</v>
      </c>
      <c r="N12" t="s">
        <v>637</v>
      </c>
      <c r="O12" t="s">
        <v>638</v>
      </c>
      <c r="P12" t="s">
        <v>639</v>
      </c>
      <c r="Q12" t="s">
        <v>640</v>
      </c>
      <c r="R12" t="s">
        <v>641</v>
      </c>
      <c r="S12" t="s">
        <v>642</v>
      </c>
      <c r="T12" t="s">
        <v>643</v>
      </c>
      <c r="U12" t="s">
        <v>644</v>
      </c>
      <c r="V12" t="s">
        <v>645</v>
      </c>
      <c r="W12" t="s">
        <v>646</v>
      </c>
      <c r="X12" t="s">
        <v>647</v>
      </c>
      <c r="Y12" t="s">
        <v>648</v>
      </c>
      <c r="Z12" t="s">
        <v>662</v>
      </c>
      <c r="AA12" t="s">
        <v>650</v>
      </c>
      <c r="AB12">
        <v>44197</v>
      </c>
      <c r="AC12">
        <v>90</v>
      </c>
      <c r="AD12">
        <v>1</v>
      </c>
      <c r="AE12">
        <v>945</v>
      </c>
      <c r="AF12">
        <v>10580</v>
      </c>
      <c r="AG12">
        <v>31625.57</v>
      </c>
      <c r="AI12">
        <v>40384.580000000002</v>
      </c>
      <c r="AJ12">
        <v>2030.52</v>
      </c>
      <c r="AK12">
        <v>10355.620000000001</v>
      </c>
      <c r="AL12">
        <v>5591.4099999999999</v>
      </c>
      <c r="AM12">
        <v>0</v>
      </c>
      <c r="AN12">
        <v>1183</v>
      </c>
      <c r="AO12">
        <v>713.94000000000005</v>
      </c>
      <c r="AP12">
        <v>9852.7099999999991</v>
      </c>
      <c r="AQ12">
        <v>0</v>
      </c>
      <c r="AR12">
        <v>6149.1899999999996</v>
      </c>
      <c r="AS12">
        <v>0</v>
      </c>
      <c r="AT12">
        <v>7</v>
      </c>
      <c r="AU12">
        <v>1</v>
      </c>
      <c r="AV12">
        <v>6531.71</v>
      </c>
      <c r="AW12">
        <v>-8759.0099999999893</v>
      </c>
      <c r="AX12" t="s">
        <v>662</v>
      </c>
      <c r="AZ12">
        <v>44228</v>
      </c>
      <c r="BA12">
        <v>92</v>
      </c>
      <c r="BB12">
        <v>1</v>
      </c>
      <c r="BC12">
        <v>1131</v>
      </c>
      <c r="BD12">
        <v>10120</v>
      </c>
      <c r="BE12">
        <v>43744.82</v>
      </c>
      <c r="BG12">
        <v>41028.809999999998</v>
      </c>
      <c r="BH12">
        <v>2222.46</v>
      </c>
      <c r="BI12">
        <v>11334.549999999999</v>
      </c>
      <c r="BJ12">
        <v>5821.3999999999996</v>
      </c>
      <c r="BK12">
        <v>0</v>
      </c>
      <c r="BL12">
        <v>1450.5</v>
      </c>
      <c r="BM12">
        <v>713.94000000000005</v>
      </c>
      <c r="BN12">
        <v>6567.2700000000004</v>
      </c>
      <c r="BO12">
        <v>0</v>
      </c>
      <c r="BP12">
        <v>6149.1800000000003</v>
      </c>
      <c r="BQ12">
        <v>0</v>
      </c>
      <c r="BR12">
        <v>720.49000000000001</v>
      </c>
      <c r="BS12">
        <v>1</v>
      </c>
      <c r="BT12">
        <v>8271.4799999999996</v>
      </c>
      <c r="BU12">
        <v>2716.0100000000002</v>
      </c>
      <c r="BV12" t="s">
        <v>662</v>
      </c>
      <c r="BX12">
        <v>44256</v>
      </c>
      <c r="BY12">
        <v>124</v>
      </c>
      <c r="BZ12">
        <v>1</v>
      </c>
      <c r="CA12">
        <v>1418</v>
      </c>
      <c r="CB12">
        <v>14260</v>
      </c>
      <c r="CC12">
        <v>48820.970000000001</v>
      </c>
      <c r="CE12">
        <v>53812.32</v>
      </c>
      <c r="CF12">
        <v>2848.1599999999999</v>
      </c>
      <c r="CG12">
        <v>16519.330000000002</v>
      </c>
      <c r="CH12">
        <v>6530.3900000000003</v>
      </c>
      <c r="CI12">
        <v>2360.0100000000002</v>
      </c>
      <c r="CJ12">
        <v>5804</v>
      </c>
      <c r="CK12">
        <v>713.94000000000005</v>
      </c>
      <c r="CL12">
        <v>8928.7399999999998</v>
      </c>
      <c r="CM12">
        <v>0</v>
      </c>
      <c r="CN12">
        <v>6149.1899999999996</v>
      </c>
      <c r="CO12">
        <v>0</v>
      </c>
      <c r="CP12">
        <v>36.390000000000001</v>
      </c>
      <c r="CQ12">
        <v>1</v>
      </c>
      <c r="CR12">
        <v>6770.3299999999999</v>
      </c>
      <c r="CS12">
        <v>-4991.3500000000104</v>
      </c>
      <c r="CT12" t="s">
        <v>662</v>
      </c>
      <c r="CV12">
        <v>44287</v>
      </c>
      <c r="CW12">
        <v>104</v>
      </c>
      <c r="CX12">
        <v>1</v>
      </c>
      <c r="CY12">
        <v>2959</v>
      </c>
      <c r="CZ12">
        <v>15936</v>
      </c>
      <c r="DA12">
        <v>43906.25</v>
      </c>
      <c r="DC12">
        <v>22415.669999999998</v>
      </c>
      <c r="DD12">
        <v>2570.5799999999999</v>
      </c>
      <c r="DE12">
        <v>15166.42</v>
      </c>
      <c r="DF12">
        <v>-10029.84</v>
      </c>
      <c r="DG12">
        <v>0</v>
      </c>
      <c r="DH12">
        <v>994.64999999999998</v>
      </c>
      <c r="DI12">
        <v>713.94000000000005</v>
      </c>
      <c r="DJ12">
        <v>2258.6999999999998</v>
      </c>
      <c r="DK12">
        <v>0</v>
      </c>
      <c r="DL12">
        <v>6149.1800000000003</v>
      </c>
      <c r="DM12">
        <v>0</v>
      </c>
      <c r="DN12">
        <v>22.09</v>
      </c>
      <c r="DO12">
        <v>1</v>
      </c>
      <c r="DP12">
        <v>7140.5299999999997</v>
      </c>
      <c r="DQ12">
        <v>21490.580000000002</v>
      </c>
      <c r="DR12" t="s">
        <v>662</v>
      </c>
      <c r="DT12">
        <v>44317</v>
      </c>
      <c r="DU12">
        <v>124</v>
      </c>
      <c r="DV12">
        <v>1</v>
      </c>
      <c r="DW12">
        <v>1435</v>
      </c>
      <c r="DX12">
        <v>13800</v>
      </c>
      <c r="DY12">
        <v>50613.529999999999</v>
      </c>
      <c r="EA12">
        <v>43539.720000000001</v>
      </c>
      <c r="EB12">
        <v>2969.6199999999999</v>
      </c>
      <c r="EC12">
        <v>17520.759999999998</v>
      </c>
      <c r="ED12">
        <v>120.01000000000001</v>
      </c>
      <c r="EE12">
        <v>0</v>
      </c>
      <c r="EF12">
        <v>966.75</v>
      </c>
      <c r="EG12">
        <v>713.94000000000005</v>
      </c>
      <c r="EH12">
        <v>10026.66</v>
      </c>
      <c r="EI12">
        <v>0</v>
      </c>
      <c r="EJ12">
        <v>6149.1899999999996</v>
      </c>
      <c r="EK12">
        <v>0</v>
      </c>
      <c r="EL12">
        <v>543.86000000000001</v>
      </c>
      <c r="EM12">
        <v>1</v>
      </c>
      <c r="EN12">
        <v>7498.5500000000002</v>
      </c>
      <c r="EO12">
        <v>7073.8100000000004</v>
      </c>
      <c r="EP12" t="s">
        <v>662</v>
      </c>
      <c r="ER12">
        <v>44348</v>
      </c>
      <c r="ES12">
        <v>128</v>
      </c>
      <c r="ET12">
        <v>1</v>
      </c>
      <c r="EU12">
        <v>892</v>
      </c>
      <c r="EV12">
        <v>13800</v>
      </c>
      <c r="EW12">
        <v>29593.57</v>
      </c>
      <c r="EY12">
        <v>37990.650000000001</v>
      </c>
      <c r="EZ12">
        <v>2696.0900000000001</v>
      </c>
      <c r="FA12">
        <v>15906.93</v>
      </c>
      <c r="FB12">
        <v>524.99000000000001</v>
      </c>
      <c r="FC12">
        <v>0</v>
      </c>
      <c r="FD12">
        <v>1069.5</v>
      </c>
      <c r="FE12">
        <v>713.94000000000005</v>
      </c>
      <c r="FF12">
        <v>6089.2600000000002</v>
      </c>
      <c r="FG12">
        <v>0</v>
      </c>
      <c r="FH12">
        <v>6149.1800000000003</v>
      </c>
      <c r="FI12">
        <v>0</v>
      </c>
      <c r="FJ12">
        <v>38.649999999999999</v>
      </c>
      <c r="FK12">
        <v>1</v>
      </c>
      <c r="FL12">
        <v>7498.1999999999998</v>
      </c>
      <c r="FM12">
        <v>-8397.0799999999999</v>
      </c>
      <c r="FN12" t="s">
        <v>662</v>
      </c>
      <c r="FP12">
        <v>44378</v>
      </c>
      <c r="FQ12">
        <v>114</v>
      </c>
      <c r="FR12">
        <v>1</v>
      </c>
      <c r="FS12">
        <v>1548</v>
      </c>
      <c r="FT12">
        <v>13570</v>
      </c>
      <c r="FU12">
        <v>50819.720000000001</v>
      </c>
      <c r="FW12">
        <v>41740.300000000003</v>
      </c>
      <c r="FX12">
        <v>2850.04</v>
      </c>
      <c r="FY12">
        <v>16815.240000000002</v>
      </c>
      <c r="FZ12">
        <v>0</v>
      </c>
      <c r="GA12">
        <v>0</v>
      </c>
      <c r="GB12">
        <v>69</v>
      </c>
      <c r="GC12">
        <v>713.94000000000005</v>
      </c>
      <c r="GD12">
        <v>9360.0699999999997</v>
      </c>
      <c r="GE12">
        <v>0</v>
      </c>
      <c r="GF12">
        <v>6149.1899999999996</v>
      </c>
      <c r="GG12">
        <v>0</v>
      </c>
      <c r="GH12">
        <v>40.090000000000003</v>
      </c>
      <c r="GI12">
        <v>2</v>
      </c>
      <c r="GJ12">
        <v>8592.7700000000004</v>
      </c>
      <c r="GK12">
        <v>9079.4200000000001</v>
      </c>
      <c r="GL12" t="s">
        <v>662</v>
      </c>
      <c r="GN12">
        <v>44409</v>
      </c>
      <c r="GO12">
        <v>122</v>
      </c>
      <c r="GP12">
        <v>1</v>
      </c>
      <c r="GQ12">
        <v>1607</v>
      </c>
      <c r="GR12">
        <v>14030</v>
      </c>
      <c r="GS12">
        <v>40753.919999999998</v>
      </c>
      <c r="GU12">
        <v>34949.220000000001</v>
      </c>
      <c r="GV12">
        <v>1802.5599999999999</v>
      </c>
      <c r="GW12">
        <v>10923.51</v>
      </c>
      <c r="GX12">
        <v>0</v>
      </c>
      <c r="GY12">
        <v>0</v>
      </c>
      <c r="GZ12">
        <v>0</v>
      </c>
      <c r="HA12">
        <v>713.94000000000005</v>
      </c>
      <c r="HB12">
        <v>5408</v>
      </c>
      <c r="HC12">
        <v>0</v>
      </c>
      <c r="HD12">
        <v>7321.7600000000002</v>
      </c>
      <c r="HE12">
        <v>0</v>
      </c>
      <c r="HF12">
        <v>95.5</v>
      </c>
      <c r="HG12">
        <v>1</v>
      </c>
      <c r="HH12">
        <v>10486.51</v>
      </c>
      <c r="HI12">
        <v>5804.6999999999998</v>
      </c>
      <c r="HJ12" t="s">
        <v>662</v>
      </c>
      <c r="HL12">
        <v>44440</v>
      </c>
      <c r="HM12">
        <v>108</v>
      </c>
      <c r="HN12">
        <v>1</v>
      </c>
      <c r="HO12">
        <v>1347</v>
      </c>
      <c r="HP12">
        <v>12420</v>
      </c>
      <c r="HQ12">
        <v>49109.379999999997</v>
      </c>
      <c r="HS12">
        <v>42194.029999999999</v>
      </c>
      <c r="HT12">
        <v>2435</v>
      </c>
      <c r="HU12">
        <v>14756.1</v>
      </c>
      <c r="HV12">
        <v>0</v>
      </c>
      <c r="HW12">
        <v>0</v>
      </c>
      <c r="HX12">
        <v>2722</v>
      </c>
      <c r="HY12">
        <v>1364.8</v>
      </c>
      <c r="HZ12">
        <v>9003.3700000000008</v>
      </c>
      <c r="IA12">
        <v>0</v>
      </c>
      <c r="IB12">
        <v>7321.7700000000004</v>
      </c>
      <c r="IC12">
        <v>0</v>
      </c>
      <c r="ID12">
        <v>64.170000000000002</v>
      </c>
      <c r="IE12">
        <v>1</v>
      </c>
      <c r="IF12">
        <v>6961.8199999999997</v>
      </c>
      <c r="IG12">
        <v>6915.3500000000104</v>
      </c>
      <c r="IH12" t="s">
        <v>662</v>
      </c>
      <c r="IJ12">
        <v>44470</v>
      </c>
      <c r="IK12">
        <v>120</v>
      </c>
      <c r="IL12">
        <v>1</v>
      </c>
      <c r="IM12">
        <v>1260</v>
      </c>
      <c r="IN12">
        <v>13800</v>
      </c>
      <c r="IO12">
        <v>37800</v>
      </c>
      <c r="IP12">
        <v>115</v>
      </c>
      <c r="IQ12">
        <v>30473.360000000001</v>
      </c>
      <c r="IR12">
        <v>2346</v>
      </c>
      <c r="IS12">
        <v>14076</v>
      </c>
      <c r="IX12">
        <v>9075.6000000000004</v>
      </c>
      <c r="IZ12">
        <v>7321.7600000000002</v>
      </c>
      <c r="JC12">
        <v>1</v>
      </c>
      <c r="JE12">
        <v>7326.6400000000003</v>
      </c>
      <c r="JF12" t="s">
        <v>662</v>
      </c>
      <c r="JH12">
        <v>44501</v>
      </c>
      <c r="JI12">
        <v>118</v>
      </c>
      <c r="JJ12">
        <v>1</v>
      </c>
      <c r="JK12">
        <v>1239</v>
      </c>
      <c r="JL12">
        <v>13570</v>
      </c>
      <c r="JM12">
        <v>37170</v>
      </c>
      <c r="JN12">
        <v>115</v>
      </c>
      <c r="JO12">
        <v>30087.5</v>
      </c>
      <c r="JP12">
        <v>2306.9000000000001</v>
      </c>
      <c r="JQ12">
        <v>13841.4</v>
      </c>
      <c r="JV12">
        <v>8924.3400000000001</v>
      </c>
      <c r="JX12">
        <v>7321.7600000000002</v>
      </c>
      <c r="KA12">
        <v>1</v>
      </c>
      <c r="KC12">
        <v>7082.5</v>
      </c>
      <c r="KD12" t="s">
        <v>662</v>
      </c>
      <c r="KF12">
        <v>44531</v>
      </c>
      <c r="KG12">
        <v>116</v>
      </c>
      <c r="KH12">
        <v>1</v>
      </c>
      <c r="KI12">
        <v>1218</v>
      </c>
      <c r="KJ12">
        <v>13340</v>
      </c>
      <c r="KK12">
        <v>36540</v>
      </c>
      <c r="KL12">
        <v>115</v>
      </c>
      <c r="KM12">
        <v>29701.639999999999</v>
      </c>
      <c r="KN12">
        <v>2267.8000000000002</v>
      </c>
      <c r="KO12">
        <v>13606.799999999999</v>
      </c>
      <c r="KT12">
        <v>8773.0799999999999</v>
      </c>
      <c r="KV12">
        <v>7321.7600000000002</v>
      </c>
      <c r="KY12">
        <v>1</v>
      </c>
      <c r="LA12">
        <v>6838.3599999999997</v>
      </c>
      <c r="LD12" t="s">
        <v>651</v>
      </c>
      <c r="LE12">
        <v>1360</v>
      </c>
      <c r="LF12">
        <v>1</v>
      </c>
      <c r="LG12">
        <v>16999</v>
      </c>
      <c r="LH12">
        <v>159226</v>
      </c>
      <c r="LI12">
        <v>500497.72999999998</v>
      </c>
      <c r="LK12">
        <v>448317.79999999999</v>
      </c>
      <c r="LL12">
        <v>29345.73</v>
      </c>
      <c r="LM12">
        <v>170822.66</v>
      </c>
      <c r="LN12">
        <v>8558.3600000000006</v>
      </c>
      <c r="LO12">
        <v>2360.0100000000002</v>
      </c>
      <c r="LP12">
        <v>14259.4</v>
      </c>
      <c r="LQ12">
        <v>7076.3199999999997</v>
      </c>
      <c r="LR12">
        <v>94267.800000000003</v>
      </c>
      <c r="LS12">
        <v>0</v>
      </c>
      <c r="LT12">
        <v>79653.110000000001</v>
      </c>
      <c r="LU12">
        <v>0</v>
      </c>
      <c r="LV12">
        <v>1568.24</v>
      </c>
      <c r="LX12">
        <v>69751.899999999994</v>
      </c>
      <c r="LY12">
        <v>52179.930000000102</v>
      </c>
      <c r="LZ12" t="s">
        <v>662</v>
      </c>
      <c r="MA12" t="s">
        <v>652</v>
      </c>
      <c r="MB12">
        <v>44562</v>
      </c>
      <c r="MC12">
        <v>122</v>
      </c>
      <c r="MD12">
        <v>1</v>
      </c>
      <c r="ME12">
        <v>1281</v>
      </c>
      <c r="MF12">
        <v>14030</v>
      </c>
      <c r="MG12">
        <v>38430</v>
      </c>
      <c r="MH12">
        <v>115</v>
      </c>
      <c r="MI12">
        <v>30859.220000000001</v>
      </c>
      <c r="MJ12">
        <v>2385.0999999999999</v>
      </c>
      <c r="MK12">
        <v>14310.6</v>
      </c>
      <c r="MP12">
        <v>9226.8600000000006</v>
      </c>
      <c r="MR12">
        <v>7321.7600000000002</v>
      </c>
      <c r="MU12">
        <v>1</v>
      </c>
      <c r="MW12">
        <v>7570.7799999999997</v>
      </c>
      <c r="MX12" t="s">
        <v>662</v>
      </c>
      <c r="MZ12">
        <v>44593</v>
      </c>
      <c r="NA12">
        <v>112</v>
      </c>
      <c r="NB12">
        <v>1</v>
      </c>
      <c r="NC12">
        <v>1176</v>
      </c>
      <c r="ND12">
        <v>12880</v>
      </c>
      <c r="NE12">
        <v>35280</v>
      </c>
      <c r="NF12">
        <v>115</v>
      </c>
      <c r="NG12">
        <v>28929.919999999998</v>
      </c>
      <c r="NH12">
        <v>2189.5999999999999</v>
      </c>
      <c r="NI12">
        <v>13137.6</v>
      </c>
      <c r="NN12">
        <v>8470.5599999999995</v>
      </c>
      <c r="NP12">
        <v>7321.7600000000002</v>
      </c>
      <c r="NS12">
        <v>1</v>
      </c>
      <c r="NU12">
        <v>6350.0799999999899</v>
      </c>
      <c r="NV12" t="s">
        <v>662</v>
      </c>
      <c r="NX12">
        <v>44621</v>
      </c>
      <c r="NY12">
        <v>124</v>
      </c>
      <c r="NZ12">
        <v>1</v>
      </c>
      <c r="OA12">
        <v>1302</v>
      </c>
      <c r="OB12">
        <v>14260</v>
      </c>
      <c r="OC12">
        <v>39060</v>
      </c>
      <c r="OD12">
        <v>115</v>
      </c>
      <c r="OE12">
        <v>31245.080000000002</v>
      </c>
      <c r="OF12">
        <v>2424.1999999999998</v>
      </c>
      <c r="OG12">
        <v>14545.200000000001</v>
      </c>
      <c r="OL12">
        <v>9378.1200000000008</v>
      </c>
      <c r="ON12">
        <v>7321.7600000000002</v>
      </c>
      <c r="OQ12">
        <v>1</v>
      </c>
      <c r="OS12">
        <v>7814.9200000000001</v>
      </c>
      <c r="OT12" t="s">
        <v>662</v>
      </c>
      <c r="OV12">
        <v>44652</v>
      </c>
      <c r="OW12">
        <v>118</v>
      </c>
      <c r="OX12">
        <v>1</v>
      </c>
      <c r="OY12">
        <v>1239</v>
      </c>
      <c r="OZ12">
        <v>13570</v>
      </c>
      <c r="PA12">
        <v>37170</v>
      </c>
      <c r="PB12">
        <v>115</v>
      </c>
      <c r="PC12">
        <v>30087.5</v>
      </c>
      <c r="PD12">
        <v>2306.9000000000001</v>
      </c>
      <c r="PE12">
        <v>13841.4</v>
      </c>
      <c r="PJ12">
        <v>8924.3400000000001</v>
      </c>
      <c r="PL12">
        <v>7321.7600000000002</v>
      </c>
      <c r="PO12">
        <v>1</v>
      </c>
      <c r="PQ12">
        <v>7082.5</v>
      </c>
      <c r="PR12" t="s">
        <v>662</v>
      </c>
      <c r="PT12">
        <v>44682</v>
      </c>
      <c r="PU12">
        <v>124</v>
      </c>
      <c r="PV12">
        <v>1</v>
      </c>
      <c r="PW12">
        <v>1302</v>
      </c>
      <c r="PX12">
        <v>14260</v>
      </c>
      <c r="PY12">
        <v>39060</v>
      </c>
      <c r="PZ12">
        <v>115</v>
      </c>
      <c r="QA12">
        <v>31245.080000000002</v>
      </c>
      <c r="QB12">
        <v>2424.1999999999998</v>
      </c>
      <c r="QC12">
        <v>14545.200000000001</v>
      </c>
      <c r="QH12">
        <v>9378.1200000000008</v>
      </c>
      <c r="QJ12">
        <v>7321.7600000000002</v>
      </c>
      <c r="QM12">
        <v>1</v>
      </c>
      <c r="QO12">
        <v>7814.9200000000001</v>
      </c>
      <c r="QP12" t="s">
        <v>662</v>
      </c>
      <c r="QR12">
        <v>44713</v>
      </c>
      <c r="QS12">
        <v>120</v>
      </c>
      <c r="QT12">
        <v>1</v>
      </c>
      <c r="QU12">
        <v>1260</v>
      </c>
      <c r="QV12">
        <v>13800</v>
      </c>
      <c r="QW12">
        <v>37800</v>
      </c>
      <c r="QX12">
        <v>115</v>
      </c>
      <c r="QY12">
        <v>30473.360000000001</v>
      </c>
      <c r="QZ12">
        <v>2346</v>
      </c>
      <c r="RA12">
        <v>14076</v>
      </c>
      <c r="RF12">
        <v>9075.6000000000004</v>
      </c>
      <c r="RH12">
        <v>7321.7600000000002</v>
      </c>
      <c r="RK12">
        <v>1</v>
      </c>
      <c r="RM12">
        <v>7326.6400000000003</v>
      </c>
      <c r="RN12" t="s">
        <v>662</v>
      </c>
      <c r="RP12">
        <v>44743</v>
      </c>
      <c r="RQ12">
        <v>122</v>
      </c>
      <c r="RR12">
        <v>1</v>
      </c>
      <c r="RS12">
        <v>1281</v>
      </c>
      <c r="RT12">
        <v>14030</v>
      </c>
      <c r="RU12">
        <v>38430</v>
      </c>
      <c r="RV12">
        <v>115</v>
      </c>
      <c r="RW12">
        <v>30859.220000000001</v>
      </c>
      <c r="RX12">
        <v>2385.0999999999999</v>
      </c>
      <c r="RY12">
        <v>14310.6</v>
      </c>
      <c r="SD12">
        <v>9226.8600000000006</v>
      </c>
      <c r="SF12">
        <v>7321.7600000000002</v>
      </c>
      <c r="SI12">
        <v>1</v>
      </c>
      <c r="SK12">
        <v>7570.7799999999997</v>
      </c>
      <c r="SL12" t="s">
        <v>662</v>
      </c>
      <c r="SN12">
        <v>44774</v>
      </c>
      <c r="SO12">
        <v>124</v>
      </c>
      <c r="SP12">
        <v>1</v>
      </c>
      <c r="SQ12">
        <v>1302</v>
      </c>
      <c r="SR12">
        <v>14260</v>
      </c>
      <c r="SS12">
        <v>39060</v>
      </c>
      <c r="ST12">
        <v>115</v>
      </c>
      <c r="SU12">
        <v>31245.080000000002</v>
      </c>
      <c r="SV12">
        <v>2424.1999999999998</v>
      </c>
      <c r="SW12">
        <v>14545.200000000001</v>
      </c>
      <c r="TB12">
        <v>9378.1200000000008</v>
      </c>
      <c r="TD12">
        <v>7321.7600000000002</v>
      </c>
      <c r="TG12">
        <v>1</v>
      </c>
      <c r="TI12">
        <v>7814.9200000000001</v>
      </c>
      <c r="TJ12" t="s">
        <v>662</v>
      </c>
      <c r="TL12">
        <v>44805</v>
      </c>
      <c r="TM12">
        <v>116</v>
      </c>
      <c r="TN12">
        <v>1</v>
      </c>
      <c r="TO12">
        <v>1218</v>
      </c>
      <c r="TP12">
        <v>13340</v>
      </c>
      <c r="TQ12">
        <v>36540</v>
      </c>
      <c r="TR12">
        <v>115</v>
      </c>
      <c r="TS12">
        <v>29701.639999999999</v>
      </c>
      <c r="TT12">
        <v>2267.8000000000002</v>
      </c>
      <c r="TU12">
        <v>13606.799999999999</v>
      </c>
      <c r="TZ12">
        <v>8773.0799999999999</v>
      </c>
      <c r="UB12">
        <v>7321.7600000000002</v>
      </c>
      <c r="UE12">
        <v>1</v>
      </c>
      <c r="UG12">
        <v>6838.3599999999997</v>
      </c>
      <c r="UH12" t="s">
        <v>662</v>
      </c>
      <c r="UJ12">
        <v>44835</v>
      </c>
      <c r="UK12">
        <v>124</v>
      </c>
      <c r="UL12">
        <v>1</v>
      </c>
      <c r="UM12">
        <v>1302</v>
      </c>
      <c r="UN12">
        <v>14260</v>
      </c>
      <c r="UO12">
        <v>39060</v>
      </c>
      <c r="UP12">
        <v>115</v>
      </c>
      <c r="UQ12">
        <v>31245.080000000002</v>
      </c>
      <c r="UR12">
        <v>2424.1999999999998</v>
      </c>
      <c r="US12">
        <v>14545.200000000001</v>
      </c>
      <c r="UX12">
        <v>9378.1200000000008</v>
      </c>
      <c r="UZ12">
        <v>7321.7600000000002</v>
      </c>
      <c r="VC12">
        <v>1</v>
      </c>
      <c r="VE12">
        <v>7814.9200000000001</v>
      </c>
      <c r="VF12" t="s">
        <v>662</v>
      </c>
      <c r="VH12">
        <v>44866</v>
      </c>
      <c r="VI12">
        <v>116</v>
      </c>
      <c r="VJ12">
        <v>1</v>
      </c>
      <c r="VK12">
        <v>1218</v>
      </c>
      <c r="VL12">
        <v>13340</v>
      </c>
      <c r="VM12">
        <v>36540</v>
      </c>
      <c r="VN12">
        <v>115</v>
      </c>
      <c r="VO12">
        <v>29701.639999999999</v>
      </c>
      <c r="VP12">
        <v>2267.8000000000002</v>
      </c>
      <c r="VQ12">
        <v>13606.799999999999</v>
      </c>
      <c r="VV12">
        <v>8773.0799999999999</v>
      </c>
      <c r="VX12">
        <v>7321.7600000000002</v>
      </c>
      <c r="WA12">
        <v>1</v>
      </c>
      <c r="WC12">
        <v>6838.3599999999997</v>
      </c>
      <c r="WD12" t="s">
        <v>662</v>
      </c>
      <c r="WF12">
        <v>44896</v>
      </c>
      <c r="WG12">
        <v>120</v>
      </c>
      <c r="WH12">
        <v>1</v>
      </c>
      <c r="WI12">
        <v>1260</v>
      </c>
      <c r="WJ12">
        <v>13800</v>
      </c>
      <c r="WK12">
        <v>37800</v>
      </c>
      <c r="WL12">
        <v>115</v>
      </c>
      <c r="WM12">
        <v>30473.360000000001</v>
      </c>
      <c r="WN12">
        <v>2346</v>
      </c>
      <c r="WO12">
        <v>14076</v>
      </c>
      <c r="WT12">
        <v>9075.6000000000004</v>
      </c>
      <c r="WV12">
        <v>7321.7600000000002</v>
      </c>
      <c r="WY12">
        <v>1</v>
      </c>
      <c r="XA12">
        <v>7326.6400000000003</v>
      </c>
    </row>
    <row r="13" spans="1:625" ht="12.75">
      <c r="A13" s="1">
        <f>HYPERLINK("F:\2022年预算\清新分公司预算底稿\附件3.2022年自营班线、农客（含村村通）、公交业务预算基础数据表 - 副本1008.xlsx#'清远北站至石潭'!A1","[附件3.2022年自营班线、农客（含村村通）、公交业务预算基础数据表 - 副本1008.xlsx]清远北站至石潭")</f>
      </c>
      <c r="B13" t="s">
        <v>625</v>
      </c>
      <c r="C13" t="s">
        <v>626</v>
      </c>
      <c r="D13" t="s">
        <v>627</v>
      </c>
      <c r="E13" t="s">
        <v>628</v>
      </c>
      <c r="F13" t="s">
        <v>629</v>
      </c>
      <c r="G13" t="s">
        <v>630</v>
      </c>
      <c r="H13" t="s">
        <v>631</v>
      </c>
      <c r="I13" t="s">
        <v>632</v>
      </c>
      <c r="J13" t="s">
        <v>633</v>
      </c>
      <c r="K13" t="s">
        <v>634</v>
      </c>
      <c r="L13" t="s">
        <v>635</v>
      </c>
      <c r="M13" t="s">
        <v>636</v>
      </c>
      <c r="N13" t="s">
        <v>637</v>
      </c>
      <c r="O13" t="s">
        <v>638</v>
      </c>
      <c r="P13" t="s">
        <v>639</v>
      </c>
      <c r="Q13" t="s">
        <v>640</v>
      </c>
      <c r="R13" t="s">
        <v>641</v>
      </c>
      <c r="S13" t="s">
        <v>642</v>
      </c>
      <c r="T13" t="s">
        <v>643</v>
      </c>
      <c r="U13" t="s">
        <v>644</v>
      </c>
      <c r="V13" t="s">
        <v>645</v>
      </c>
      <c r="W13" t="s">
        <v>646</v>
      </c>
      <c r="X13" t="s">
        <v>647</v>
      </c>
      <c r="Y13" t="s">
        <v>648</v>
      </c>
      <c r="Z13" t="s">
        <v>663</v>
      </c>
      <c r="AA13" t="s">
        <v>650</v>
      </c>
      <c r="AB13">
        <v>44197</v>
      </c>
      <c r="AC13">
        <v>69</v>
      </c>
      <c r="AD13">
        <v>1</v>
      </c>
      <c r="AE13">
        <v>1092</v>
      </c>
      <c r="AF13">
        <v>4649</v>
      </c>
      <c r="AG13">
        <v>20314.59</v>
      </c>
      <c r="AI13">
        <v>9789.9799999999996</v>
      </c>
      <c r="AJ13">
        <v>1232.8699999999999</v>
      </c>
      <c r="AK13">
        <v>6287.6400000000003</v>
      </c>
      <c r="AL13">
        <v>28</v>
      </c>
      <c r="AM13">
        <v>0</v>
      </c>
      <c r="AN13">
        <v>0</v>
      </c>
      <c r="AO13">
        <v>0</v>
      </c>
      <c r="AP13">
        <v>2670.6900000000001</v>
      </c>
      <c r="AQ13">
        <v>0</v>
      </c>
      <c r="AR13">
        <v>0</v>
      </c>
      <c r="AS13">
        <v>0</v>
      </c>
      <c r="AT13">
        <v>803.64999999999998</v>
      </c>
      <c r="AU13">
        <v>0</v>
      </c>
      <c r="AV13">
        <v>0</v>
      </c>
      <c r="AW13">
        <v>10524.610000000001</v>
      </c>
      <c r="AX13" t="s">
        <v>663</v>
      </c>
      <c r="AZ13">
        <v>44228</v>
      </c>
      <c r="BA13">
        <v>2386</v>
      </c>
      <c r="BB13">
        <v>1</v>
      </c>
      <c r="BC13">
        <v>212</v>
      </c>
      <c r="BD13">
        <v>1065</v>
      </c>
      <c r="BE13">
        <v>4659.79</v>
      </c>
      <c r="BG13">
        <v>5702.5200000000004</v>
      </c>
      <c r="BH13">
        <v>453.56999999999999</v>
      </c>
      <c r="BI13">
        <v>2313.21</v>
      </c>
      <c r="BJ13">
        <v>28</v>
      </c>
      <c r="BK13">
        <v>0</v>
      </c>
      <c r="BL13">
        <v>0</v>
      </c>
      <c r="BM13">
        <v>715.34000000000003</v>
      </c>
      <c r="BN13">
        <v>1923.95</v>
      </c>
      <c r="BO13">
        <v>0</v>
      </c>
      <c r="BP13">
        <v>0</v>
      </c>
      <c r="BQ13">
        <v>0</v>
      </c>
      <c r="BR13">
        <v>722.01999999999998</v>
      </c>
      <c r="BS13">
        <v>0</v>
      </c>
      <c r="BT13">
        <v>0</v>
      </c>
      <c r="BU13">
        <v>-1042.73</v>
      </c>
      <c r="BV13" t="s">
        <v>663</v>
      </c>
      <c r="BX13">
        <v>44256</v>
      </c>
      <c r="BY13">
        <v>0</v>
      </c>
      <c r="BZ13">
        <v>1</v>
      </c>
      <c r="CA13">
        <v>809</v>
      </c>
      <c r="CB13">
        <v>4044</v>
      </c>
      <c r="CC13">
        <v>12897.68</v>
      </c>
      <c r="CE13">
        <v>7002.3699999999999</v>
      </c>
      <c r="CF13">
        <v>736.96000000000004</v>
      </c>
      <c r="CG13">
        <v>4274.3699999999999</v>
      </c>
      <c r="CH13">
        <v>28</v>
      </c>
      <c r="CI13">
        <v>0</v>
      </c>
      <c r="CJ13">
        <v>0</v>
      </c>
      <c r="CK13">
        <v>0</v>
      </c>
      <c r="CL13">
        <v>2000</v>
      </c>
      <c r="CM13">
        <v>0</v>
      </c>
      <c r="CN13">
        <v>0</v>
      </c>
      <c r="CO13">
        <v>0</v>
      </c>
      <c r="CP13">
        <v>700</v>
      </c>
      <c r="CQ13">
        <v>0</v>
      </c>
      <c r="CR13">
        <v>0</v>
      </c>
      <c r="CS13">
        <v>5895.3100000000004</v>
      </c>
      <c r="CT13" t="s">
        <v>663</v>
      </c>
      <c r="CV13">
        <v>44287</v>
      </c>
      <c r="CW13">
        <v>0</v>
      </c>
      <c r="CX13">
        <v>0</v>
      </c>
      <c r="CY13">
        <v>0</v>
      </c>
      <c r="CZ13">
        <v>0</v>
      </c>
      <c r="DA13">
        <v>137.86000000000001</v>
      </c>
      <c r="DC13">
        <v>-49.560000000000002</v>
      </c>
      <c r="DD13">
        <v>0</v>
      </c>
      <c r="DE13">
        <v>0</v>
      </c>
      <c r="DF13">
        <v>-49.560000000000002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187.41999999999999</v>
      </c>
      <c r="DR13" t="s">
        <v>663</v>
      </c>
      <c r="DT13">
        <v>44317</v>
      </c>
      <c r="DU13">
        <v>0</v>
      </c>
      <c r="DV13">
        <v>0</v>
      </c>
      <c r="DW13">
        <v>0</v>
      </c>
      <c r="DX13">
        <v>0</v>
      </c>
      <c r="DY13">
        <v>0</v>
      </c>
      <c r="EA13">
        <v>1373.8099999999999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1373.8099999999999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-1373.8099999999999</v>
      </c>
      <c r="EP13" t="s">
        <v>663</v>
      </c>
      <c r="ER13">
        <v>44348</v>
      </c>
      <c r="ES13">
        <v>0</v>
      </c>
      <c r="ET13">
        <v>0</v>
      </c>
      <c r="EU13">
        <v>0</v>
      </c>
      <c r="EV13">
        <v>0</v>
      </c>
      <c r="EW13">
        <v>0</v>
      </c>
      <c r="EY13">
        <v>-6700.2399999999998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-6700.2399999999998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6700.2399999999998</v>
      </c>
      <c r="FN13" t="s">
        <v>663</v>
      </c>
      <c r="FP13">
        <v>44378</v>
      </c>
      <c r="FQ13">
        <v>2504</v>
      </c>
      <c r="FR13">
        <v>26</v>
      </c>
      <c r="FS13">
        <v>40499</v>
      </c>
      <c r="FT13">
        <v>170638</v>
      </c>
      <c r="FU13">
        <v>840329.03000000003</v>
      </c>
      <c r="FW13">
        <v>512376.59000000003</v>
      </c>
      <c r="FX13">
        <v>33867.769999999997</v>
      </c>
      <c r="FY13">
        <v>199819.87</v>
      </c>
      <c r="FZ13">
        <v>2665.6199999999999</v>
      </c>
      <c r="GA13">
        <v>3560</v>
      </c>
      <c r="GB13">
        <v>33168.199999999997</v>
      </c>
      <c r="GC13">
        <v>18582.369999999999</v>
      </c>
      <c r="GD13">
        <v>98428.350000000006</v>
      </c>
      <c r="GE13">
        <v>0</v>
      </c>
      <c r="GF13">
        <v>0</v>
      </c>
      <c r="GG13">
        <v>0</v>
      </c>
      <c r="GH13">
        <v>5103.1300000000001</v>
      </c>
      <c r="GI13">
        <v>20</v>
      </c>
      <c r="GJ13">
        <v>151049.04999999999</v>
      </c>
      <c r="GK13">
        <v>327952.44</v>
      </c>
      <c r="GL13" t="s">
        <v>663</v>
      </c>
      <c r="GN13">
        <v>44409</v>
      </c>
      <c r="GO13">
        <v>2534</v>
      </c>
      <c r="GP13">
        <v>29</v>
      </c>
      <c r="GQ13">
        <v>37949</v>
      </c>
      <c r="GR13">
        <v>177256</v>
      </c>
      <c r="GS13">
        <v>940478.47999999998</v>
      </c>
      <c r="GU13">
        <v>558745.69999999995</v>
      </c>
      <c r="GV13">
        <v>38617.610000000001</v>
      </c>
      <c r="GW13">
        <v>234022.70999999999</v>
      </c>
      <c r="GX13">
        <v>3287.25</v>
      </c>
      <c r="GY13">
        <v>0</v>
      </c>
      <c r="GZ13">
        <v>53971.93</v>
      </c>
      <c r="HA13">
        <v>20887.950000000001</v>
      </c>
      <c r="HB13">
        <v>86892.529999999999</v>
      </c>
      <c r="HC13">
        <v>0</v>
      </c>
      <c r="HD13">
        <v>0</v>
      </c>
      <c r="HE13">
        <v>0</v>
      </c>
      <c r="HF13">
        <v>7444.25</v>
      </c>
      <c r="HG13">
        <v>23</v>
      </c>
      <c r="HH13">
        <v>152239.07999999999</v>
      </c>
      <c r="HI13">
        <v>381732.78000000003</v>
      </c>
      <c r="HJ13" t="s">
        <v>663</v>
      </c>
      <c r="HL13">
        <v>44440</v>
      </c>
      <c r="HM13">
        <v>3025</v>
      </c>
      <c r="HN13">
        <v>31</v>
      </c>
      <c r="HO13">
        <v>48777</v>
      </c>
      <c r="HP13">
        <v>208654.20000000001</v>
      </c>
      <c r="HQ13">
        <v>1082953.45</v>
      </c>
      <c r="HS13">
        <v>630436.91000000003</v>
      </c>
      <c r="HT13">
        <v>41953.900000000001</v>
      </c>
      <c r="HU13">
        <v>254240.64000000001</v>
      </c>
      <c r="HV13">
        <v>1175.71</v>
      </c>
      <c r="HW13">
        <v>0</v>
      </c>
      <c r="HX13">
        <v>53381.830000000002</v>
      </c>
      <c r="HY13">
        <v>23206.599999999999</v>
      </c>
      <c r="HZ13">
        <v>124032.55</v>
      </c>
      <c r="IA13">
        <v>0</v>
      </c>
      <c r="IB13">
        <v>0</v>
      </c>
      <c r="IC13">
        <v>0</v>
      </c>
      <c r="ID13">
        <v>7501.1899999999996</v>
      </c>
      <c r="IE13">
        <v>22</v>
      </c>
      <c r="IF13">
        <v>166898.39000000001</v>
      </c>
      <c r="IG13">
        <v>452516.53999999998</v>
      </c>
      <c r="IH13" t="s">
        <v>663</v>
      </c>
      <c r="IJ13">
        <v>44470</v>
      </c>
      <c r="IK13">
        <v>2412</v>
      </c>
      <c r="IL13">
        <v>30</v>
      </c>
      <c r="IM13">
        <v>38592</v>
      </c>
      <c r="IN13">
        <v>168840</v>
      </c>
      <c r="IO13">
        <v>868320</v>
      </c>
      <c r="IP13">
        <v>70</v>
      </c>
      <c r="IQ13">
        <v>367814.64000000001</v>
      </c>
      <c r="IR13">
        <v>32079.599999999999</v>
      </c>
      <c r="IS13">
        <v>192477.60000000001</v>
      </c>
      <c r="IX13">
        <v>96238.800000000003</v>
      </c>
      <c r="IZ13">
        <v>79098.240000000005</v>
      </c>
      <c r="JC13">
        <v>22</v>
      </c>
      <c r="JE13">
        <v>500505.35999999999</v>
      </c>
      <c r="JF13" t="s">
        <v>663</v>
      </c>
      <c r="JH13">
        <v>44501</v>
      </c>
      <c r="JI13">
        <v>2324</v>
      </c>
      <c r="JJ13">
        <v>30</v>
      </c>
      <c r="JK13">
        <v>32536</v>
      </c>
      <c r="JL13">
        <v>162680</v>
      </c>
      <c r="JM13">
        <v>732060</v>
      </c>
      <c r="JN13">
        <v>70</v>
      </c>
      <c r="JO13">
        <v>357281.03999999998</v>
      </c>
      <c r="JP13">
        <v>30909.200000000001</v>
      </c>
      <c r="JQ13">
        <v>185455.20000000001</v>
      </c>
      <c r="JV13">
        <v>92727.600000000006</v>
      </c>
      <c r="JX13">
        <v>79098.240000000005</v>
      </c>
      <c r="KA13">
        <v>22</v>
      </c>
      <c r="KC13">
        <v>374778.96000000002</v>
      </c>
      <c r="KD13" t="s">
        <v>663</v>
      </c>
      <c r="KF13">
        <v>44531</v>
      </c>
      <c r="KG13">
        <v>2400</v>
      </c>
      <c r="KH13">
        <v>30</v>
      </c>
      <c r="KI13">
        <v>31200</v>
      </c>
      <c r="KJ13">
        <v>168000</v>
      </c>
      <c r="KK13">
        <v>702000</v>
      </c>
      <c r="KL13">
        <v>70</v>
      </c>
      <c r="KM13">
        <v>366378.23999999999</v>
      </c>
      <c r="KN13">
        <v>31920</v>
      </c>
      <c r="KO13">
        <v>191520</v>
      </c>
      <c r="KT13">
        <v>95760</v>
      </c>
      <c r="KV13">
        <v>79098.240000000005</v>
      </c>
      <c r="KY13">
        <v>22</v>
      </c>
      <c r="LA13">
        <v>335621.76000000001</v>
      </c>
      <c r="LD13" t="s">
        <v>651</v>
      </c>
      <c r="LE13">
        <v>17654</v>
      </c>
      <c r="LF13">
        <v>30</v>
      </c>
      <c r="LG13">
        <v>231666</v>
      </c>
      <c r="LH13">
        <v>1065826.2</v>
      </c>
      <c r="LI13">
        <v>5204150.8799999999</v>
      </c>
      <c r="LK13">
        <v>2810152</v>
      </c>
      <c r="LL13">
        <v>211771.48000000001</v>
      </c>
      <c r="LM13">
        <v>1270411.24</v>
      </c>
      <c r="LN13">
        <v>7163.0200000000004</v>
      </c>
      <c r="LO13">
        <v>3560</v>
      </c>
      <c r="LP13">
        <v>140521.95999999999</v>
      </c>
      <c r="LQ13">
        <v>64766.07</v>
      </c>
      <c r="LR13">
        <v>593974.22999999998</v>
      </c>
      <c r="LS13">
        <v>0</v>
      </c>
      <c r="LT13">
        <v>237294.72</v>
      </c>
      <c r="LU13">
        <v>0</v>
      </c>
      <c r="LV13">
        <v>22274.240000000002</v>
      </c>
      <c r="LW13">
        <v>22</v>
      </c>
      <c r="LX13">
        <v>470186.52000000002</v>
      </c>
      <c r="LY13">
        <v>2393998.8799999999</v>
      </c>
      <c r="LZ13" t="s">
        <v>663</v>
      </c>
      <c r="MA13" t="s">
        <v>652</v>
      </c>
      <c r="MB13">
        <v>44562</v>
      </c>
      <c r="MC13">
        <v>2420</v>
      </c>
      <c r="MD13">
        <v>30</v>
      </c>
      <c r="ME13">
        <v>38720</v>
      </c>
      <c r="MF13">
        <v>169400</v>
      </c>
      <c r="MG13">
        <v>871200</v>
      </c>
      <c r="MH13">
        <v>70</v>
      </c>
      <c r="MI13">
        <v>359674</v>
      </c>
      <c r="MJ13">
        <v>32186</v>
      </c>
      <c r="MK13">
        <v>193116</v>
      </c>
      <c r="MP13">
        <v>96558</v>
      </c>
      <c r="MR13">
        <v>70000</v>
      </c>
      <c r="MU13">
        <v>22</v>
      </c>
      <c r="MW13">
        <v>511526</v>
      </c>
      <c r="MX13" t="s">
        <v>663</v>
      </c>
      <c r="MZ13">
        <v>44593</v>
      </c>
      <c r="NA13">
        <v>2240</v>
      </c>
      <c r="NB13">
        <v>30</v>
      </c>
      <c r="NC13">
        <v>35840</v>
      </c>
      <c r="ND13">
        <v>156800</v>
      </c>
      <c r="NE13">
        <v>806400</v>
      </c>
      <c r="NF13">
        <v>70</v>
      </c>
      <c r="NG13">
        <v>338128</v>
      </c>
      <c r="NH13">
        <v>29792</v>
      </c>
      <c r="NI13">
        <v>178752</v>
      </c>
      <c r="NN13">
        <v>89376</v>
      </c>
      <c r="NP13">
        <v>70000</v>
      </c>
      <c r="NS13">
        <v>22</v>
      </c>
      <c r="NU13">
        <v>468272</v>
      </c>
      <c r="NV13" t="s">
        <v>663</v>
      </c>
      <c r="NX13">
        <v>44621</v>
      </c>
      <c r="NY13">
        <v>2368</v>
      </c>
      <c r="NZ13">
        <v>30</v>
      </c>
      <c r="OA13">
        <v>33152</v>
      </c>
      <c r="OB13">
        <v>165760</v>
      </c>
      <c r="OC13">
        <v>745920</v>
      </c>
      <c r="OD13">
        <v>70</v>
      </c>
      <c r="OE13">
        <v>353449.59999999998</v>
      </c>
      <c r="OF13">
        <v>31494.400000000001</v>
      </c>
      <c r="OG13">
        <v>188966.39999999999</v>
      </c>
      <c r="OL13">
        <v>94483.199999999997</v>
      </c>
      <c r="ON13">
        <v>70000</v>
      </c>
      <c r="OQ13">
        <v>22</v>
      </c>
      <c r="OS13">
        <v>392470.40000000002</v>
      </c>
      <c r="OT13" t="s">
        <v>663</v>
      </c>
      <c r="OV13">
        <v>44652</v>
      </c>
      <c r="OW13">
        <v>2384</v>
      </c>
      <c r="OX13">
        <v>30</v>
      </c>
      <c r="OY13">
        <v>33376</v>
      </c>
      <c r="OZ13">
        <v>166880</v>
      </c>
      <c r="PA13">
        <v>750960</v>
      </c>
      <c r="PB13">
        <v>70</v>
      </c>
      <c r="PC13">
        <v>355364.79999999999</v>
      </c>
      <c r="PD13">
        <v>31707.200000000001</v>
      </c>
      <c r="PE13">
        <v>190243.20000000001</v>
      </c>
      <c r="PJ13">
        <v>95121.600000000006</v>
      </c>
      <c r="PL13">
        <v>70000</v>
      </c>
      <c r="PO13">
        <v>22</v>
      </c>
      <c r="PQ13">
        <v>395595.20000000001</v>
      </c>
      <c r="PR13" t="s">
        <v>663</v>
      </c>
      <c r="PT13">
        <v>44682</v>
      </c>
      <c r="PU13">
        <v>2406</v>
      </c>
      <c r="PV13">
        <v>30</v>
      </c>
      <c r="PW13">
        <v>34887</v>
      </c>
      <c r="PX13">
        <v>168420</v>
      </c>
      <c r="PY13">
        <v>784957.5</v>
      </c>
      <c r="PZ13">
        <v>70</v>
      </c>
      <c r="QA13">
        <v>357998.20000000001</v>
      </c>
      <c r="QB13">
        <v>31999.799999999999</v>
      </c>
      <c r="QC13">
        <v>191998.79999999999</v>
      </c>
      <c r="QH13">
        <v>95999.399999999994</v>
      </c>
      <c r="QJ13">
        <v>70000</v>
      </c>
      <c r="QM13">
        <v>22</v>
      </c>
      <c r="QO13">
        <v>426959.29999999999</v>
      </c>
      <c r="QP13" t="s">
        <v>663</v>
      </c>
      <c r="QR13">
        <v>44713</v>
      </c>
      <c r="QS13">
        <v>2378</v>
      </c>
      <c r="QT13">
        <v>30</v>
      </c>
      <c r="QU13">
        <v>34481</v>
      </c>
      <c r="QV13">
        <v>166460</v>
      </c>
      <c r="QW13">
        <v>775822.5</v>
      </c>
      <c r="QX13">
        <v>70</v>
      </c>
      <c r="QY13">
        <v>354646.59999999998</v>
      </c>
      <c r="QZ13">
        <v>31627.400000000001</v>
      </c>
      <c r="RA13">
        <v>189764.39999999999</v>
      </c>
      <c r="RF13">
        <v>94882.199999999997</v>
      </c>
      <c r="RH13">
        <v>70000</v>
      </c>
      <c r="RK13">
        <v>22</v>
      </c>
      <c r="RM13">
        <v>421175.90000000002</v>
      </c>
      <c r="RN13" t="s">
        <v>663</v>
      </c>
      <c r="RP13">
        <v>44743</v>
      </c>
      <c r="RQ13">
        <v>2412</v>
      </c>
      <c r="RR13">
        <v>30</v>
      </c>
      <c r="RS13">
        <v>34974</v>
      </c>
      <c r="RT13">
        <v>168840</v>
      </c>
      <c r="RU13">
        <v>786915</v>
      </c>
      <c r="RV13">
        <v>70</v>
      </c>
      <c r="RW13">
        <v>358716.40000000002</v>
      </c>
      <c r="RX13">
        <v>32079.599999999999</v>
      </c>
      <c r="RY13">
        <v>192477.60000000001</v>
      </c>
      <c r="SD13">
        <v>96238.800000000003</v>
      </c>
      <c r="SF13">
        <v>70000</v>
      </c>
      <c r="SI13">
        <v>22</v>
      </c>
      <c r="SK13">
        <v>428198.59999999998</v>
      </c>
      <c r="SL13" t="s">
        <v>663</v>
      </c>
      <c r="SN13">
        <v>44774</v>
      </c>
      <c r="SO13">
        <v>2420</v>
      </c>
      <c r="SP13">
        <v>30</v>
      </c>
      <c r="SQ13">
        <v>36300</v>
      </c>
      <c r="SR13">
        <v>169400</v>
      </c>
      <c r="SS13">
        <v>816750</v>
      </c>
      <c r="ST13">
        <v>70</v>
      </c>
      <c r="SU13">
        <v>359674</v>
      </c>
      <c r="SV13">
        <v>32186</v>
      </c>
      <c r="SW13">
        <v>193116</v>
      </c>
      <c r="TB13">
        <v>96558</v>
      </c>
      <c r="TD13">
        <v>70000</v>
      </c>
      <c r="TG13">
        <v>22</v>
      </c>
      <c r="TI13">
        <v>457076</v>
      </c>
      <c r="TJ13" t="s">
        <v>663</v>
      </c>
      <c r="TL13">
        <v>44805</v>
      </c>
      <c r="TM13">
        <v>2386</v>
      </c>
      <c r="TN13">
        <v>30</v>
      </c>
      <c r="TO13">
        <v>36983</v>
      </c>
      <c r="TP13">
        <v>167020</v>
      </c>
      <c r="TQ13">
        <v>832117.5</v>
      </c>
      <c r="TR13">
        <v>70</v>
      </c>
      <c r="TS13">
        <v>355604.20000000001</v>
      </c>
      <c r="TT13">
        <v>31733.799999999999</v>
      </c>
      <c r="TU13">
        <v>190402.79999999999</v>
      </c>
      <c r="TZ13">
        <v>95201.399999999994</v>
      </c>
      <c r="UB13">
        <v>70000</v>
      </c>
      <c r="UE13">
        <v>22</v>
      </c>
      <c r="UG13">
        <v>476513.29999999999</v>
      </c>
      <c r="UH13" t="s">
        <v>663</v>
      </c>
      <c r="UJ13">
        <v>44835</v>
      </c>
      <c r="UK13">
        <v>2412</v>
      </c>
      <c r="UL13">
        <v>30</v>
      </c>
      <c r="UM13">
        <v>33768</v>
      </c>
      <c r="UN13">
        <v>168840</v>
      </c>
      <c r="UO13">
        <v>759780</v>
      </c>
      <c r="UP13">
        <v>70</v>
      </c>
      <c r="UQ13">
        <v>358716.40000000002</v>
      </c>
      <c r="UR13">
        <v>32079.599999999999</v>
      </c>
      <c r="US13">
        <v>192477.60000000001</v>
      </c>
      <c r="UX13">
        <v>96238.800000000003</v>
      </c>
      <c r="UZ13">
        <v>70000</v>
      </c>
      <c r="VC13">
        <v>22</v>
      </c>
      <c r="VE13">
        <v>401063.59999999998</v>
      </c>
      <c r="VF13" t="s">
        <v>663</v>
      </c>
      <c r="VH13">
        <v>44866</v>
      </c>
      <c r="VI13">
        <v>2364</v>
      </c>
      <c r="VJ13">
        <v>30</v>
      </c>
      <c r="VK13">
        <v>30732</v>
      </c>
      <c r="VL13">
        <v>165480</v>
      </c>
      <c r="VM13">
        <v>691470</v>
      </c>
      <c r="VN13">
        <v>70</v>
      </c>
      <c r="VO13">
        <v>352970.79999999999</v>
      </c>
      <c r="VP13">
        <v>31441.200000000001</v>
      </c>
      <c r="VQ13">
        <v>188647.20000000001</v>
      </c>
      <c r="VV13">
        <v>94323.600000000006</v>
      </c>
      <c r="VX13">
        <v>70000</v>
      </c>
      <c r="WA13">
        <v>22</v>
      </c>
      <c r="WC13">
        <v>338499.20000000001</v>
      </c>
      <c r="WD13" t="s">
        <v>663</v>
      </c>
      <c r="WF13">
        <v>44896</v>
      </c>
      <c r="WG13">
        <v>2402</v>
      </c>
      <c r="WH13">
        <v>30</v>
      </c>
      <c r="WI13">
        <v>32427</v>
      </c>
      <c r="WJ13">
        <v>168140</v>
      </c>
      <c r="WK13">
        <v>729607.5</v>
      </c>
      <c r="WL13">
        <v>70</v>
      </c>
      <c r="WM13">
        <v>357519.40000000002</v>
      </c>
      <c r="WN13">
        <v>31946.599999999999</v>
      </c>
      <c r="WO13">
        <v>191679.60000000001</v>
      </c>
      <c r="WT13">
        <v>95839.800000000003</v>
      </c>
      <c r="WV13">
        <v>70000</v>
      </c>
      <c r="WY13">
        <v>22</v>
      </c>
      <c r="XA13">
        <v>372088.09999999998</v>
      </c>
    </row>
    <row r="14" spans="1:625" ht="12.75">
      <c r="A14" s="1">
        <f>HYPERLINK("F:\2022年预算\清新分公司预算底稿\附件3.2022年自营班线、农客（含村村通）、公交业务预算基础数据表 - 副本1008.xlsx#'清远北站至桃源'!A1","[附件3.2022年自营班线、农客（含村村通）、公交业务预算基础数据表 - 副本1008.xlsx]清远北站至桃源")</f>
      </c>
      <c r="B14" t="s">
        <v>625</v>
      </c>
      <c r="C14" t="s">
        <v>626</v>
      </c>
      <c r="D14" t="s">
        <v>627</v>
      </c>
      <c r="E14" t="s">
        <v>628</v>
      </c>
      <c r="F14" t="s">
        <v>629</v>
      </c>
      <c r="G14" t="s">
        <v>630</v>
      </c>
      <c r="H14" t="s">
        <v>631</v>
      </c>
      <c r="I14" t="s">
        <v>632</v>
      </c>
      <c r="J14" t="s">
        <v>633</v>
      </c>
      <c r="K14" t="s">
        <v>634</v>
      </c>
      <c r="L14" t="s">
        <v>635</v>
      </c>
      <c r="M14" t="s">
        <v>636</v>
      </c>
      <c r="N14" t="s">
        <v>637</v>
      </c>
      <c r="O14" t="s">
        <v>638</v>
      </c>
      <c r="P14" t="s">
        <v>639</v>
      </c>
      <c r="Q14" t="s">
        <v>640</v>
      </c>
      <c r="R14" t="s">
        <v>641</v>
      </c>
      <c r="S14" t="s">
        <v>642</v>
      </c>
      <c r="T14" t="s">
        <v>643</v>
      </c>
      <c r="U14" t="s">
        <v>644</v>
      </c>
      <c r="V14" t="s">
        <v>645</v>
      </c>
      <c r="W14" t="s">
        <v>646</v>
      </c>
      <c r="X14" t="s">
        <v>647</v>
      </c>
      <c r="Y14" t="s">
        <v>648</v>
      </c>
      <c r="Z14" t="s">
        <v>664</v>
      </c>
      <c r="AA14" t="s">
        <v>650</v>
      </c>
      <c r="AB14">
        <v>44197</v>
      </c>
      <c r="AC14">
        <v>0</v>
      </c>
      <c r="AD14">
        <v>0</v>
      </c>
      <c r="AE14">
        <v>0</v>
      </c>
      <c r="AF14">
        <v>0</v>
      </c>
      <c r="AG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 t="s">
        <v>664</v>
      </c>
      <c r="AZ14">
        <v>44228</v>
      </c>
      <c r="BA14">
        <v>0</v>
      </c>
      <c r="BB14">
        <v>0</v>
      </c>
      <c r="BC14">
        <v>0</v>
      </c>
      <c r="BD14">
        <v>0</v>
      </c>
      <c r="BE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 t="s">
        <v>664</v>
      </c>
      <c r="BX14">
        <v>44256</v>
      </c>
      <c r="BY14">
        <v>0</v>
      </c>
      <c r="BZ14">
        <v>0</v>
      </c>
      <c r="CA14">
        <v>0</v>
      </c>
      <c r="CB14">
        <v>0</v>
      </c>
      <c r="CC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 t="s">
        <v>664</v>
      </c>
      <c r="CV14">
        <v>44287</v>
      </c>
      <c r="CW14">
        <v>0</v>
      </c>
      <c r="CX14">
        <v>0</v>
      </c>
      <c r="CY14">
        <v>0</v>
      </c>
      <c r="CZ14">
        <v>0</v>
      </c>
      <c r="DA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 t="s">
        <v>664</v>
      </c>
      <c r="DT14">
        <v>44317</v>
      </c>
      <c r="DU14">
        <v>0</v>
      </c>
      <c r="DV14">
        <v>0</v>
      </c>
      <c r="DW14">
        <v>0</v>
      </c>
      <c r="DX14">
        <v>0</v>
      </c>
      <c r="DY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 t="s">
        <v>664</v>
      </c>
      <c r="ER14">
        <v>44348</v>
      </c>
      <c r="ES14">
        <v>0</v>
      </c>
      <c r="ET14">
        <v>0</v>
      </c>
      <c r="EU14">
        <v>0</v>
      </c>
      <c r="EV14">
        <v>0</v>
      </c>
      <c r="EW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 t="s">
        <v>664</v>
      </c>
      <c r="FP14">
        <v>44378</v>
      </c>
      <c r="FQ14">
        <v>36</v>
      </c>
      <c r="FR14">
        <v>1</v>
      </c>
      <c r="FS14">
        <v>389</v>
      </c>
      <c r="FT14">
        <v>3420</v>
      </c>
      <c r="FU14">
        <v>9939.1499999999996</v>
      </c>
      <c r="FW14">
        <v>19822.91</v>
      </c>
      <c r="FX14">
        <v>749.38999999999999</v>
      </c>
      <c r="FY14">
        <v>4421.3999999999996</v>
      </c>
      <c r="FZ14">
        <v>0</v>
      </c>
      <c r="GA14">
        <v>0</v>
      </c>
      <c r="GB14">
        <v>717.63999999999999</v>
      </c>
      <c r="GC14">
        <v>582.25</v>
      </c>
      <c r="GD14">
        <v>2182.0799999999999</v>
      </c>
      <c r="GE14">
        <v>0</v>
      </c>
      <c r="GF14">
        <v>0</v>
      </c>
      <c r="GG14">
        <v>0</v>
      </c>
      <c r="GH14">
        <v>40.780000000000001</v>
      </c>
      <c r="GI14">
        <v>2</v>
      </c>
      <c r="GJ14">
        <v>11878.76</v>
      </c>
      <c r="GK14">
        <v>-9883.7600000000002</v>
      </c>
      <c r="GL14" t="s">
        <v>664</v>
      </c>
      <c r="GN14">
        <v>44409</v>
      </c>
      <c r="GO14">
        <v>124</v>
      </c>
      <c r="GP14">
        <v>1</v>
      </c>
      <c r="GQ14">
        <v>1425</v>
      </c>
      <c r="GR14">
        <v>11780</v>
      </c>
      <c r="GS14">
        <v>21488.939999999999</v>
      </c>
      <c r="GU14">
        <v>24346.290000000001</v>
      </c>
      <c r="GV14">
        <v>1111.6600000000001</v>
      </c>
      <c r="GW14">
        <v>6736.6599999999999</v>
      </c>
      <c r="GX14">
        <v>44.240000000000002</v>
      </c>
      <c r="GY14">
        <v>0</v>
      </c>
      <c r="GZ14">
        <v>1511.5999999999999</v>
      </c>
      <c r="HA14">
        <v>582.25</v>
      </c>
      <c r="HB14">
        <v>1967.7</v>
      </c>
      <c r="HC14">
        <v>0</v>
      </c>
      <c r="HD14">
        <v>2845.0500000000002</v>
      </c>
      <c r="HE14">
        <v>0</v>
      </c>
      <c r="HF14">
        <v>77.099999999999994</v>
      </c>
      <c r="HG14">
        <v>1</v>
      </c>
      <c r="HH14">
        <v>10581.690000000001</v>
      </c>
      <c r="HI14">
        <v>-2857.3499999999999</v>
      </c>
      <c r="HJ14" t="s">
        <v>664</v>
      </c>
      <c r="HL14">
        <v>44440</v>
      </c>
      <c r="HM14">
        <v>56</v>
      </c>
      <c r="HN14">
        <v>1</v>
      </c>
      <c r="HO14">
        <v>703</v>
      </c>
      <c r="HP14">
        <v>5320</v>
      </c>
      <c r="HQ14">
        <v>20570.48</v>
      </c>
      <c r="HS14">
        <v>17671.740000000002</v>
      </c>
      <c r="HT14">
        <v>954.52999999999997</v>
      </c>
      <c r="HU14">
        <v>5784.4499999999998</v>
      </c>
      <c r="HV14">
        <v>0</v>
      </c>
      <c r="HW14">
        <v>0</v>
      </c>
      <c r="HX14">
        <v>1407.5899999999999</v>
      </c>
      <c r="HY14">
        <v>582.25</v>
      </c>
      <c r="HZ14">
        <v>2515.8000000000002</v>
      </c>
      <c r="IA14">
        <v>0</v>
      </c>
      <c r="IB14">
        <v>2845.0500000000002</v>
      </c>
      <c r="IC14">
        <v>0</v>
      </c>
      <c r="ID14">
        <v>121.65000000000001</v>
      </c>
      <c r="IE14">
        <v>1</v>
      </c>
      <c r="IF14">
        <v>4414.9499999999998</v>
      </c>
      <c r="IG14">
        <v>2898.7399999999998</v>
      </c>
      <c r="IH14" t="s">
        <v>664</v>
      </c>
      <c r="IJ14">
        <v>44470</v>
      </c>
      <c r="IK14">
        <v>124</v>
      </c>
      <c r="IL14">
        <v>1</v>
      </c>
      <c r="IM14">
        <v>1116</v>
      </c>
      <c r="IN14">
        <v>11780</v>
      </c>
      <c r="IO14">
        <v>25668</v>
      </c>
      <c r="IQ14">
        <v>14372.09</v>
      </c>
      <c r="IR14">
        <v>1295.8</v>
      </c>
      <c r="IS14">
        <v>7774.8000000000002</v>
      </c>
      <c r="IX14">
        <v>3752.2399999999998</v>
      </c>
      <c r="IZ14">
        <v>2845.0500000000002</v>
      </c>
      <c r="JC14">
        <v>1</v>
      </c>
      <c r="JE14">
        <v>11295.91</v>
      </c>
      <c r="JF14" t="s">
        <v>664</v>
      </c>
      <c r="JH14">
        <v>44501</v>
      </c>
      <c r="JI14">
        <v>116</v>
      </c>
      <c r="JJ14">
        <v>1</v>
      </c>
      <c r="JK14">
        <v>1044</v>
      </c>
      <c r="JL14">
        <v>11020</v>
      </c>
      <c r="JM14">
        <v>24012</v>
      </c>
      <c r="JO14">
        <v>13628.41</v>
      </c>
      <c r="JP14">
        <v>1212.2</v>
      </c>
      <c r="JQ14">
        <v>7273.1999999999998</v>
      </c>
      <c r="JV14">
        <v>3510.1599999999999</v>
      </c>
      <c r="JX14">
        <v>2845.0500000000002</v>
      </c>
      <c r="KA14">
        <v>1</v>
      </c>
      <c r="KC14">
        <v>10383.59</v>
      </c>
      <c r="KD14" t="s">
        <v>664</v>
      </c>
      <c r="KF14">
        <v>44531</v>
      </c>
      <c r="KG14">
        <v>120</v>
      </c>
      <c r="KH14">
        <v>1</v>
      </c>
      <c r="KI14">
        <v>1080</v>
      </c>
      <c r="KJ14">
        <v>11400</v>
      </c>
      <c r="KK14">
        <v>24840</v>
      </c>
      <c r="KM14">
        <v>14000.25</v>
      </c>
      <c r="KN14">
        <v>1254</v>
      </c>
      <c r="KO14">
        <v>7524</v>
      </c>
      <c r="KT14">
        <v>3631.1999999999998</v>
      </c>
      <c r="KV14">
        <v>2845.0500000000002</v>
      </c>
      <c r="KY14">
        <v>1</v>
      </c>
      <c r="LA14">
        <v>10839.75</v>
      </c>
      <c r="LD14" t="s">
        <v>651</v>
      </c>
      <c r="LE14">
        <v>576</v>
      </c>
      <c r="LF14">
        <v>1</v>
      </c>
      <c r="LG14">
        <v>5757</v>
      </c>
      <c r="LH14">
        <v>54720</v>
      </c>
      <c r="LI14">
        <v>126518.57000000001</v>
      </c>
      <c r="LK14">
        <v>103841.69</v>
      </c>
      <c r="LL14">
        <v>6577.5799999999999</v>
      </c>
      <c r="LM14">
        <v>39514.510000000002</v>
      </c>
      <c r="LN14">
        <v>44.240000000000002</v>
      </c>
      <c r="LO14">
        <v>0</v>
      </c>
      <c r="LP14">
        <v>3636.8299999999999</v>
      </c>
      <c r="LQ14">
        <v>1746.75</v>
      </c>
      <c r="LR14">
        <v>17559.18</v>
      </c>
      <c r="LS14">
        <v>0</v>
      </c>
      <c r="LT14">
        <v>14225.25</v>
      </c>
      <c r="LU14">
        <v>0</v>
      </c>
      <c r="LV14">
        <v>239.53</v>
      </c>
      <c r="LW14">
        <v>1</v>
      </c>
      <c r="LX14">
        <v>26875.400000000001</v>
      </c>
      <c r="LY14">
        <v>22676.880000000001</v>
      </c>
      <c r="LZ14" t="s">
        <v>664</v>
      </c>
      <c r="MA14" t="s">
        <v>652</v>
      </c>
      <c r="MB14">
        <v>44562</v>
      </c>
      <c r="MC14">
        <v>122</v>
      </c>
      <c r="MD14">
        <v>1</v>
      </c>
      <c r="ME14">
        <v>1098</v>
      </c>
      <c r="MF14">
        <v>11590</v>
      </c>
      <c r="MG14">
        <v>25254</v>
      </c>
      <c r="MI14">
        <v>14186.17</v>
      </c>
      <c r="MJ14">
        <v>1274.9000000000001</v>
      </c>
      <c r="MK14">
        <v>7649.3999999999996</v>
      </c>
      <c r="MP14">
        <v>3691.7199999999998</v>
      </c>
      <c r="MR14">
        <v>2845.0500000000002</v>
      </c>
      <c r="MU14">
        <v>1</v>
      </c>
      <c r="MW14">
        <v>11067.83</v>
      </c>
      <c r="MX14" t="s">
        <v>664</v>
      </c>
      <c r="MZ14">
        <v>44593</v>
      </c>
      <c r="NA14">
        <v>112</v>
      </c>
      <c r="NB14">
        <v>1</v>
      </c>
      <c r="NC14">
        <v>1008</v>
      </c>
      <c r="ND14">
        <v>10640</v>
      </c>
      <c r="NE14">
        <v>23184</v>
      </c>
      <c r="NG14">
        <v>13256.57</v>
      </c>
      <c r="NH14">
        <v>1170.4000000000001</v>
      </c>
      <c r="NI14">
        <v>7022.3999999999996</v>
      </c>
      <c r="NN14">
        <v>3389.1199999999999</v>
      </c>
      <c r="NP14">
        <v>2845.0500000000002</v>
      </c>
      <c r="NS14">
        <v>1</v>
      </c>
      <c r="NU14">
        <v>9927.4300000000003</v>
      </c>
      <c r="NV14" t="s">
        <v>664</v>
      </c>
      <c r="NX14">
        <v>44621</v>
      </c>
      <c r="NY14">
        <v>124</v>
      </c>
      <c r="NZ14">
        <v>1</v>
      </c>
      <c r="OA14">
        <v>1116</v>
      </c>
      <c r="OB14">
        <v>11780</v>
      </c>
      <c r="OC14">
        <v>25668</v>
      </c>
      <c r="OE14">
        <v>14372.09</v>
      </c>
      <c r="OF14">
        <v>1295.8</v>
      </c>
      <c r="OG14">
        <v>7774.8000000000002</v>
      </c>
      <c r="OL14">
        <v>3752.2399999999998</v>
      </c>
      <c r="ON14">
        <v>2845.0500000000002</v>
      </c>
      <c r="OQ14">
        <v>1</v>
      </c>
      <c r="OS14">
        <v>11295.91</v>
      </c>
      <c r="OT14" t="s">
        <v>664</v>
      </c>
      <c r="OV14">
        <v>44652</v>
      </c>
      <c r="OW14">
        <v>114</v>
      </c>
      <c r="OX14">
        <v>1</v>
      </c>
      <c r="OY14">
        <v>1026</v>
      </c>
      <c r="OZ14">
        <v>10830</v>
      </c>
      <c r="PA14">
        <v>23598</v>
      </c>
      <c r="PC14">
        <v>13442.49</v>
      </c>
      <c r="PD14">
        <v>1191.3</v>
      </c>
      <c r="PE14">
        <v>7147.8000000000002</v>
      </c>
      <c r="PJ14">
        <v>3449.6399999999999</v>
      </c>
      <c r="PL14">
        <v>2845.0500000000002</v>
      </c>
      <c r="PO14">
        <v>1</v>
      </c>
      <c r="PQ14">
        <v>10155.51</v>
      </c>
      <c r="PR14" t="s">
        <v>664</v>
      </c>
      <c r="PT14">
        <v>44682</v>
      </c>
      <c r="PU14">
        <v>124</v>
      </c>
      <c r="PV14">
        <v>1</v>
      </c>
      <c r="PW14">
        <v>1116</v>
      </c>
      <c r="PX14">
        <v>11780</v>
      </c>
      <c r="PY14">
        <v>25668</v>
      </c>
      <c r="QA14">
        <v>14372.09</v>
      </c>
      <c r="QB14">
        <v>1295.8</v>
      </c>
      <c r="QC14">
        <v>7774.8000000000002</v>
      </c>
      <c r="QH14">
        <v>3752.2399999999998</v>
      </c>
      <c r="QJ14">
        <v>2845.0500000000002</v>
      </c>
      <c r="QM14">
        <v>1</v>
      </c>
      <c r="QO14">
        <v>11295.91</v>
      </c>
      <c r="QP14" t="s">
        <v>664</v>
      </c>
      <c r="QR14">
        <v>44713</v>
      </c>
      <c r="QS14">
        <v>116</v>
      </c>
      <c r="QT14">
        <v>1</v>
      </c>
      <c r="QU14">
        <v>1044</v>
      </c>
      <c r="QV14">
        <v>11020</v>
      </c>
      <c r="QW14">
        <v>24012</v>
      </c>
      <c r="QY14">
        <v>13628.41</v>
      </c>
      <c r="QZ14">
        <v>1212.2</v>
      </c>
      <c r="RA14">
        <v>7273.1999999999998</v>
      </c>
      <c r="RF14">
        <v>3510.1599999999999</v>
      </c>
      <c r="RH14">
        <v>2845.0500000000002</v>
      </c>
      <c r="RK14">
        <v>1</v>
      </c>
      <c r="RM14">
        <v>10383.59</v>
      </c>
      <c r="RN14" t="s">
        <v>664</v>
      </c>
      <c r="RP14">
        <v>44743</v>
      </c>
      <c r="RQ14">
        <v>118</v>
      </c>
      <c r="RR14">
        <v>1</v>
      </c>
      <c r="RS14">
        <v>1062</v>
      </c>
      <c r="RT14">
        <v>11210</v>
      </c>
      <c r="RU14">
        <v>24426</v>
      </c>
      <c r="RW14">
        <v>13814.33</v>
      </c>
      <c r="RX14">
        <v>1233.0999999999999</v>
      </c>
      <c r="RY14">
        <v>7398.6000000000004</v>
      </c>
      <c r="SD14">
        <v>3570.6799999999998</v>
      </c>
      <c r="SF14">
        <v>2845.0500000000002</v>
      </c>
      <c r="SI14">
        <v>1</v>
      </c>
      <c r="SK14">
        <v>10611.67</v>
      </c>
      <c r="SL14" t="s">
        <v>664</v>
      </c>
      <c r="SN14">
        <v>44774</v>
      </c>
      <c r="SO14">
        <v>120</v>
      </c>
      <c r="SP14">
        <v>1</v>
      </c>
      <c r="SQ14">
        <v>1080</v>
      </c>
      <c r="SR14">
        <v>11400</v>
      </c>
      <c r="SS14">
        <v>24840</v>
      </c>
      <c r="SU14">
        <v>14000.25</v>
      </c>
      <c r="SV14">
        <v>1254</v>
      </c>
      <c r="SW14">
        <v>7524</v>
      </c>
      <c r="TB14">
        <v>3631.1999999999998</v>
      </c>
      <c r="TD14">
        <v>2845.0500000000002</v>
      </c>
      <c r="TG14">
        <v>1</v>
      </c>
      <c r="TI14">
        <v>10839.75</v>
      </c>
      <c r="TJ14" t="s">
        <v>664</v>
      </c>
      <c r="TL14">
        <v>44805</v>
      </c>
      <c r="TM14">
        <v>116</v>
      </c>
      <c r="TN14">
        <v>1</v>
      </c>
      <c r="TO14">
        <v>1044</v>
      </c>
      <c r="TP14">
        <v>11020</v>
      </c>
      <c r="TQ14">
        <v>24012</v>
      </c>
      <c r="TS14">
        <v>13628.41</v>
      </c>
      <c r="TT14">
        <v>1212.2</v>
      </c>
      <c r="TU14">
        <v>7273.1999999999998</v>
      </c>
      <c r="TZ14">
        <v>3510.1599999999999</v>
      </c>
      <c r="UB14">
        <v>2845.0500000000002</v>
      </c>
      <c r="UE14">
        <v>1</v>
      </c>
      <c r="UG14">
        <v>10383.59</v>
      </c>
      <c r="UH14" t="s">
        <v>664</v>
      </c>
      <c r="UJ14">
        <v>44835</v>
      </c>
      <c r="UK14">
        <v>124</v>
      </c>
      <c r="UL14">
        <v>1</v>
      </c>
      <c r="UM14">
        <v>1116</v>
      </c>
      <c r="UN14">
        <v>11780</v>
      </c>
      <c r="UO14">
        <v>25668</v>
      </c>
      <c r="UQ14">
        <v>14372.09</v>
      </c>
      <c r="UR14">
        <v>1295.8</v>
      </c>
      <c r="US14">
        <v>7774.8000000000002</v>
      </c>
      <c r="UX14">
        <v>3752.2399999999998</v>
      </c>
      <c r="UZ14">
        <v>2845.0500000000002</v>
      </c>
      <c r="VC14">
        <v>1</v>
      </c>
      <c r="VE14">
        <v>11295.91</v>
      </c>
      <c r="VF14" t="s">
        <v>664</v>
      </c>
      <c r="VH14">
        <v>44866</v>
      </c>
      <c r="VI14">
        <v>118</v>
      </c>
      <c r="VJ14">
        <v>1</v>
      </c>
      <c r="VK14">
        <v>1062</v>
      </c>
      <c r="VL14">
        <v>11210</v>
      </c>
      <c r="VM14">
        <v>24426</v>
      </c>
      <c r="VO14">
        <v>13814.33</v>
      </c>
      <c r="VP14">
        <v>1233.0999999999999</v>
      </c>
      <c r="VQ14">
        <v>7398.6000000000004</v>
      </c>
      <c r="VV14">
        <v>3570.6799999999998</v>
      </c>
      <c r="VX14">
        <v>2845.0500000000002</v>
      </c>
      <c r="WA14">
        <v>1</v>
      </c>
      <c r="WC14">
        <v>10611.67</v>
      </c>
      <c r="WD14" t="s">
        <v>664</v>
      </c>
      <c r="WF14">
        <v>44896</v>
      </c>
      <c r="WG14">
        <v>124</v>
      </c>
      <c r="WH14">
        <v>1</v>
      </c>
      <c r="WI14">
        <v>1116</v>
      </c>
      <c r="WJ14">
        <v>11780</v>
      </c>
      <c r="WK14">
        <v>25668</v>
      </c>
      <c r="WM14">
        <v>14372.09</v>
      </c>
      <c r="WN14">
        <v>1295.8</v>
      </c>
      <c r="WO14">
        <v>7774.8000000000002</v>
      </c>
      <c r="WT14">
        <v>3752.2399999999998</v>
      </c>
      <c r="WV14">
        <v>2845.0500000000002</v>
      </c>
      <c r="WY14">
        <v>1</v>
      </c>
      <c r="XA14">
        <v>11295.91</v>
      </c>
    </row>
    <row r="15" spans="1:625" ht="12.75">
      <c r="A15" s="1">
        <f>HYPERLINK("F:\2022年预算\清新分公司预算底稿\附件3.2022年自营班线、农客（含村村通）、公交业务预算基础数据表 - 副本1008.xlsx#'清远北站至英德银英'!A1","[附件3.2022年自营班线、农客（含村村通）、公交业务预算基础数据表 - 副本1008.xlsx]清远北站至英德银英")</f>
      </c>
      <c r="B15" t="s">
        <v>625</v>
      </c>
      <c r="C15" t="s">
        <v>626</v>
      </c>
      <c r="D15" t="s">
        <v>627</v>
      </c>
      <c r="E15" t="s">
        <v>628</v>
      </c>
      <c r="F15" t="s">
        <v>629</v>
      </c>
      <c r="G15" t="s">
        <v>630</v>
      </c>
      <c r="H15" t="s">
        <v>631</v>
      </c>
      <c r="I15" t="s">
        <v>632</v>
      </c>
      <c r="J15" t="s">
        <v>633</v>
      </c>
      <c r="K15" t="s">
        <v>634</v>
      </c>
      <c r="L15" t="s">
        <v>635</v>
      </c>
      <c r="M15" t="s">
        <v>636</v>
      </c>
      <c r="N15" t="s">
        <v>637</v>
      </c>
      <c r="O15" t="s">
        <v>638</v>
      </c>
      <c r="P15" t="s">
        <v>639</v>
      </c>
      <c r="Q15" t="s">
        <v>640</v>
      </c>
      <c r="R15" t="s">
        <v>641</v>
      </c>
      <c r="S15" t="s">
        <v>642</v>
      </c>
      <c r="T15" t="s">
        <v>643</v>
      </c>
      <c r="U15" t="s">
        <v>644</v>
      </c>
      <c r="V15" t="s">
        <v>645</v>
      </c>
      <c r="W15" t="s">
        <v>646</v>
      </c>
      <c r="X15" t="s">
        <v>647</v>
      </c>
      <c r="Y15" t="s">
        <v>648</v>
      </c>
      <c r="Z15" t="s">
        <v>665</v>
      </c>
      <c r="AA15" t="s">
        <v>650</v>
      </c>
      <c r="AB15">
        <v>44197</v>
      </c>
      <c r="AC15">
        <v>330</v>
      </c>
      <c r="AD15">
        <v>4</v>
      </c>
      <c r="AE15">
        <v>1008</v>
      </c>
      <c r="AF15">
        <v>7136</v>
      </c>
      <c r="AG15">
        <v>78083.279999999999</v>
      </c>
      <c r="AH15">
        <v>77.463571428571399</v>
      </c>
      <c r="AI15">
        <v>38435.699999999997</v>
      </c>
      <c r="AJ15">
        <v>1208.3800000000001</v>
      </c>
      <c r="AK15">
        <v>6162.7399999999998</v>
      </c>
      <c r="AL15">
        <v>1173.97</v>
      </c>
      <c r="AM15">
        <v>0</v>
      </c>
      <c r="AN15">
        <v>3478.8099999999999</v>
      </c>
      <c r="AO15">
        <v>3838.0999999999999</v>
      </c>
      <c r="AP15">
        <v>55.840000000000003</v>
      </c>
      <c r="AQ15">
        <v>0</v>
      </c>
      <c r="AR15">
        <v>0</v>
      </c>
      <c r="AS15">
        <v>0</v>
      </c>
      <c r="AT15">
        <v>2037.1500000000001</v>
      </c>
      <c r="AU15">
        <v>3</v>
      </c>
      <c r="AV15">
        <v>21689.09</v>
      </c>
      <c r="AW15">
        <v>39647.580000000002</v>
      </c>
      <c r="AX15" t="s">
        <v>665</v>
      </c>
      <c r="AZ15">
        <v>44228</v>
      </c>
      <c r="BA15">
        <v>316</v>
      </c>
      <c r="BB15">
        <v>3</v>
      </c>
      <c r="BC15">
        <v>4869</v>
      </c>
      <c r="BD15">
        <v>34344</v>
      </c>
      <c r="BE15">
        <v>88787.429999999993</v>
      </c>
      <c r="BG15">
        <v>67704.25</v>
      </c>
      <c r="BH15">
        <v>6626.7200000000003</v>
      </c>
      <c r="BI15">
        <v>33796.269999999997</v>
      </c>
      <c r="BJ15">
        <v>1599</v>
      </c>
      <c r="BK15">
        <v>0</v>
      </c>
      <c r="BL15">
        <v>2867.4000000000001</v>
      </c>
      <c r="BM15">
        <v>3838.0999999999999</v>
      </c>
      <c r="BN15">
        <v>1631.8900000000001</v>
      </c>
      <c r="BO15">
        <v>0</v>
      </c>
      <c r="BP15">
        <v>0</v>
      </c>
      <c r="BQ15">
        <v>0</v>
      </c>
      <c r="BR15">
        <v>2193.73</v>
      </c>
      <c r="BS15">
        <v>3</v>
      </c>
      <c r="BT15">
        <v>21777.860000000001</v>
      </c>
      <c r="BU15">
        <v>21083.18</v>
      </c>
      <c r="BV15" t="s">
        <v>665</v>
      </c>
      <c r="BX15">
        <v>44256</v>
      </c>
      <c r="BY15">
        <v>358</v>
      </c>
      <c r="BZ15">
        <v>3</v>
      </c>
      <c r="CA15">
        <v>5064</v>
      </c>
      <c r="CB15">
        <v>38664</v>
      </c>
      <c r="CC15">
        <v>95974.429999999993</v>
      </c>
      <c r="CE15">
        <v>71679.309999999998</v>
      </c>
      <c r="CF15">
        <v>7757.8900000000003</v>
      </c>
      <c r="CG15">
        <v>44995.760000000002</v>
      </c>
      <c r="CH15">
        <v>2063</v>
      </c>
      <c r="CI15">
        <v>0</v>
      </c>
      <c r="CJ15">
        <v>2997</v>
      </c>
      <c r="CK15">
        <v>3838.0999999999999</v>
      </c>
      <c r="CL15">
        <v>358.07999999999998</v>
      </c>
      <c r="CM15">
        <v>0</v>
      </c>
      <c r="CN15">
        <v>0</v>
      </c>
      <c r="CO15">
        <v>0</v>
      </c>
      <c r="CP15">
        <v>29.449999999999999</v>
      </c>
      <c r="CQ15">
        <v>3</v>
      </c>
      <c r="CR15">
        <v>17397.919999999998</v>
      </c>
      <c r="CS15">
        <v>24295.119999999999</v>
      </c>
      <c r="CT15" t="s">
        <v>665</v>
      </c>
      <c r="CV15">
        <v>44287</v>
      </c>
      <c r="CW15">
        <v>332</v>
      </c>
      <c r="CX15">
        <v>3</v>
      </c>
      <c r="CY15">
        <v>5194</v>
      </c>
      <c r="CZ15">
        <v>37726</v>
      </c>
      <c r="DA15">
        <v>100885.64999999999</v>
      </c>
      <c r="DC15">
        <v>73423.600000000006</v>
      </c>
      <c r="DD15">
        <v>7710.7399999999998</v>
      </c>
      <c r="DE15">
        <v>45493.370000000003</v>
      </c>
      <c r="DF15">
        <v>-1695.98</v>
      </c>
      <c r="DG15">
        <v>0</v>
      </c>
      <c r="DH15">
        <v>2925</v>
      </c>
      <c r="DI15">
        <v>3838.0999999999999</v>
      </c>
      <c r="DJ15">
        <v>2847.6799999999998</v>
      </c>
      <c r="DK15">
        <v>0</v>
      </c>
      <c r="DL15">
        <v>0</v>
      </c>
      <c r="DM15">
        <v>0</v>
      </c>
      <c r="DN15">
        <v>12.369999999999999</v>
      </c>
      <c r="DO15">
        <v>3</v>
      </c>
      <c r="DP15">
        <v>20003.060000000001</v>
      </c>
      <c r="DQ15">
        <v>27462.049999999999</v>
      </c>
      <c r="DR15" t="s">
        <v>665</v>
      </c>
      <c r="DT15">
        <v>44317</v>
      </c>
      <c r="DU15">
        <v>344</v>
      </c>
      <c r="DV15">
        <v>3</v>
      </c>
      <c r="DW15">
        <v>5182</v>
      </c>
      <c r="DX15">
        <v>35336</v>
      </c>
      <c r="DY15">
        <v>102323.67999999999</v>
      </c>
      <c r="EA15">
        <v>78361.710000000006</v>
      </c>
      <c r="EB15">
        <v>7662.1499999999996</v>
      </c>
      <c r="EC15">
        <v>45206.690000000002</v>
      </c>
      <c r="ED15">
        <v>2876.9899999999998</v>
      </c>
      <c r="EE15">
        <v>0</v>
      </c>
      <c r="EF15">
        <v>2468.8499999999999</v>
      </c>
      <c r="EG15">
        <v>3838.0999999999999</v>
      </c>
      <c r="EH15">
        <v>1550.25</v>
      </c>
      <c r="EI15">
        <v>0</v>
      </c>
      <c r="EJ15">
        <v>0</v>
      </c>
      <c r="EK15">
        <v>0</v>
      </c>
      <c r="EL15">
        <v>6.4900000000000002</v>
      </c>
      <c r="EM15">
        <v>3</v>
      </c>
      <c r="EN15">
        <v>22414.34</v>
      </c>
      <c r="EO15">
        <v>23961.970000000001</v>
      </c>
      <c r="EP15" t="s">
        <v>665</v>
      </c>
      <c r="ER15">
        <v>44348</v>
      </c>
      <c r="ES15">
        <v>280</v>
      </c>
      <c r="ET15">
        <v>3</v>
      </c>
      <c r="EU15">
        <v>4005</v>
      </c>
      <c r="EV15">
        <v>30024</v>
      </c>
      <c r="EW15">
        <v>79296.160000000003</v>
      </c>
      <c r="EY15">
        <v>73583.259999999995</v>
      </c>
      <c r="EZ15">
        <v>6604.8699999999999</v>
      </c>
      <c r="FA15">
        <v>38968.730000000003</v>
      </c>
      <c r="FB15">
        <v>3750</v>
      </c>
      <c r="FC15">
        <v>0</v>
      </c>
      <c r="FD15">
        <v>2619</v>
      </c>
      <c r="FE15">
        <v>3838.0999999999999</v>
      </c>
      <c r="FF15">
        <v>427.50999999999999</v>
      </c>
      <c r="FG15">
        <v>0</v>
      </c>
      <c r="FH15">
        <v>0</v>
      </c>
      <c r="FI15">
        <v>0</v>
      </c>
      <c r="FJ15">
        <v>14.31</v>
      </c>
      <c r="FK15">
        <v>3</v>
      </c>
      <c r="FL15">
        <v>23965.610000000001</v>
      </c>
      <c r="FM15">
        <v>5712.8999999999896</v>
      </c>
      <c r="FN15" t="s">
        <v>665</v>
      </c>
      <c r="FP15">
        <v>44378</v>
      </c>
      <c r="FQ15">
        <v>363</v>
      </c>
      <c r="FR15">
        <v>3</v>
      </c>
      <c r="FS15">
        <v>5172</v>
      </c>
      <c r="FT15">
        <v>39528</v>
      </c>
      <c r="FU15">
        <v>105552.5</v>
      </c>
      <c r="FW15">
        <v>50413.220000000001</v>
      </c>
      <c r="FX15">
        <v>8419.7900000000009</v>
      </c>
      <c r="FY15">
        <v>49676.760000000002</v>
      </c>
      <c r="FZ15">
        <v>642.98000000000002</v>
      </c>
      <c r="GA15">
        <v>0</v>
      </c>
      <c r="GB15">
        <v>2945</v>
      </c>
      <c r="GC15">
        <v>3837.98</v>
      </c>
      <c r="GD15">
        <v>-22710.939999999999</v>
      </c>
      <c r="GE15">
        <v>0</v>
      </c>
      <c r="GF15">
        <v>0</v>
      </c>
      <c r="GG15">
        <v>0</v>
      </c>
      <c r="GH15">
        <v>1018.66</v>
      </c>
      <c r="GI15">
        <v>3</v>
      </c>
      <c r="GJ15">
        <v>15002.780000000001</v>
      </c>
      <c r="GK15">
        <v>55139.279999999999</v>
      </c>
      <c r="GL15" t="s">
        <v>665</v>
      </c>
      <c r="GN15">
        <v>44409</v>
      </c>
      <c r="GO15">
        <v>364</v>
      </c>
      <c r="GP15">
        <v>4</v>
      </c>
      <c r="GQ15">
        <v>3732</v>
      </c>
      <c r="GR15">
        <v>39312</v>
      </c>
      <c r="GS15">
        <v>82265.509999999995</v>
      </c>
      <c r="GU15">
        <v>78315.289999999994</v>
      </c>
      <c r="GV15">
        <v>8558.8600000000006</v>
      </c>
      <c r="GW15">
        <v>51866.690000000002</v>
      </c>
      <c r="GX15">
        <v>0</v>
      </c>
      <c r="GY15">
        <v>0</v>
      </c>
      <c r="GZ15">
        <v>3813.8800000000001</v>
      </c>
      <c r="HA15">
        <v>3627.0599999999999</v>
      </c>
      <c r="HB15">
        <v>-4679.7799999999997</v>
      </c>
      <c r="HC15">
        <v>0</v>
      </c>
      <c r="HD15">
        <v>0</v>
      </c>
      <c r="HE15">
        <v>0</v>
      </c>
      <c r="HF15">
        <v>513.72000000000003</v>
      </c>
      <c r="HG15">
        <v>3</v>
      </c>
      <c r="HH15">
        <v>23173.720000000001</v>
      </c>
      <c r="HI15">
        <v>3950.2199999999898</v>
      </c>
      <c r="HJ15" t="s">
        <v>665</v>
      </c>
      <c r="HL15">
        <v>44440</v>
      </c>
      <c r="HM15">
        <v>362</v>
      </c>
      <c r="HN15">
        <v>4</v>
      </c>
      <c r="HO15">
        <v>4304</v>
      </c>
      <c r="HP15">
        <v>38124.699999999997</v>
      </c>
      <c r="HQ15">
        <v>100843.28</v>
      </c>
      <c r="HS15">
        <v>92695.809999999998</v>
      </c>
      <c r="HT15">
        <v>8397.3999999999996</v>
      </c>
      <c r="HU15">
        <v>50888.25</v>
      </c>
      <c r="HV15">
        <v>2.0099999999999998</v>
      </c>
      <c r="HW15">
        <v>0</v>
      </c>
      <c r="HX15">
        <v>19089.830000000002</v>
      </c>
      <c r="HY15">
        <v>3627.0599999999999</v>
      </c>
      <c r="HZ15">
        <v>2599.2800000000002</v>
      </c>
      <c r="IA15">
        <v>0</v>
      </c>
      <c r="IB15">
        <v>0</v>
      </c>
      <c r="IC15">
        <v>0</v>
      </c>
      <c r="ID15">
        <v>19.530000000000001</v>
      </c>
      <c r="IE15">
        <v>2</v>
      </c>
      <c r="IF15">
        <v>16469.849999999999</v>
      </c>
      <c r="IG15">
        <v>8147.4700000000003</v>
      </c>
      <c r="IH15" t="s">
        <v>665</v>
      </c>
      <c r="IJ15">
        <v>44470</v>
      </c>
      <c r="IK15">
        <v>372</v>
      </c>
      <c r="IL15">
        <v>3</v>
      </c>
      <c r="IM15">
        <v>4464</v>
      </c>
      <c r="IN15">
        <v>39060</v>
      </c>
      <c r="IO15">
        <v>91512</v>
      </c>
      <c r="IP15">
        <v>105</v>
      </c>
      <c r="IQ15">
        <v>44528.400000000001</v>
      </c>
      <c r="IR15">
        <v>7421.3999999999996</v>
      </c>
      <c r="IS15">
        <v>44528.400000000001</v>
      </c>
      <c r="JC15">
        <v>3</v>
      </c>
      <c r="JE15">
        <v>46983.599999999999</v>
      </c>
      <c r="JF15" t="s">
        <v>665</v>
      </c>
      <c r="JH15">
        <v>44501</v>
      </c>
      <c r="JI15">
        <v>348</v>
      </c>
      <c r="JJ15">
        <v>3</v>
      </c>
      <c r="JK15">
        <v>3480</v>
      </c>
      <c r="JL15">
        <v>36540</v>
      </c>
      <c r="JM15">
        <v>71340</v>
      </c>
      <c r="JN15">
        <v>105</v>
      </c>
      <c r="JO15">
        <v>41655.599999999999</v>
      </c>
      <c r="JP15">
        <v>6942.6000000000004</v>
      </c>
      <c r="JQ15">
        <v>41655.599999999999</v>
      </c>
      <c r="KA15">
        <v>3</v>
      </c>
      <c r="KC15">
        <v>29684.400000000001</v>
      </c>
      <c r="KD15" t="s">
        <v>665</v>
      </c>
      <c r="KF15">
        <v>44531</v>
      </c>
      <c r="KG15">
        <v>360</v>
      </c>
      <c r="KH15">
        <v>3</v>
      </c>
      <c r="KI15">
        <v>3960</v>
      </c>
      <c r="KJ15">
        <v>37800</v>
      </c>
      <c r="KK15">
        <v>81180</v>
      </c>
      <c r="KL15">
        <v>105</v>
      </c>
      <c r="KM15">
        <v>43092</v>
      </c>
      <c r="KN15">
        <v>7182</v>
      </c>
      <c r="KO15">
        <v>43092</v>
      </c>
      <c r="KY15">
        <v>3</v>
      </c>
      <c r="LA15">
        <v>38088</v>
      </c>
      <c r="LD15" t="s">
        <v>651</v>
      </c>
      <c r="LE15">
        <v>4129</v>
      </c>
      <c r="LF15">
        <v>3</v>
      </c>
      <c r="LG15">
        <v>50434</v>
      </c>
      <c r="LH15">
        <v>413594.70000000001</v>
      </c>
      <c r="LI15">
        <v>1078043.9199999999</v>
      </c>
      <c r="LK15">
        <v>753888.15000000002</v>
      </c>
      <c r="LL15">
        <v>84492.800000000003</v>
      </c>
      <c r="LM15">
        <v>496331.26000000001</v>
      </c>
      <c r="LN15">
        <v>10411.969999999999</v>
      </c>
      <c r="LO15">
        <v>0</v>
      </c>
      <c r="LP15">
        <v>43204.769999999997</v>
      </c>
      <c r="LQ15">
        <v>34120.699999999997</v>
      </c>
      <c r="LR15">
        <v>-17920.189999999999</v>
      </c>
      <c r="LS15">
        <v>0</v>
      </c>
      <c r="LT15">
        <v>0</v>
      </c>
      <c r="LU15">
        <v>0</v>
      </c>
      <c r="LV15">
        <v>5845.4099999999999</v>
      </c>
      <c r="LW15">
        <v>3</v>
      </c>
      <c r="LX15">
        <v>181894.23000000001</v>
      </c>
      <c r="LY15">
        <v>324155.77000000002</v>
      </c>
      <c r="LZ15" t="s">
        <v>665</v>
      </c>
      <c r="MA15" t="s">
        <v>652</v>
      </c>
      <c r="MB15">
        <v>44562</v>
      </c>
      <c r="MC15">
        <v>360</v>
      </c>
      <c r="MD15">
        <v>3</v>
      </c>
      <c r="ME15">
        <v>4320</v>
      </c>
      <c r="MF15">
        <v>37800</v>
      </c>
      <c r="MG15">
        <v>88560</v>
      </c>
      <c r="MH15">
        <v>105</v>
      </c>
      <c r="MI15">
        <v>43092</v>
      </c>
      <c r="MJ15">
        <v>7182</v>
      </c>
      <c r="MK15">
        <v>43092</v>
      </c>
      <c r="MU15">
        <v>3</v>
      </c>
      <c r="MW15">
        <v>45468</v>
      </c>
      <c r="MX15" t="s">
        <v>665</v>
      </c>
      <c r="MZ15">
        <v>44593</v>
      </c>
      <c r="NA15">
        <v>336</v>
      </c>
      <c r="NB15">
        <v>3</v>
      </c>
      <c r="NC15">
        <v>4368</v>
      </c>
      <c r="ND15">
        <v>35280</v>
      </c>
      <c r="NE15">
        <v>89544</v>
      </c>
      <c r="NF15">
        <v>105</v>
      </c>
      <c r="NG15">
        <v>40219.199999999997</v>
      </c>
      <c r="NH15">
        <v>6703.1999999999998</v>
      </c>
      <c r="NI15">
        <v>40219.199999999997</v>
      </c>
      <c r="NS15">
        <v>3</v>
      </c>
      <c r="NU15">
        <v>49324.800000000003</v>
      </c>
      <c r="NV15" t="s">
        <v>665</v>
      </c>
      <c r="NX15">
        <v>44621</v>
      </c>
      <c r="NY15">
        <v>360</v>
      </c>
      <c r="NZ15">
        <v>3</v>
      </c>
      <c r="OA15">
        <v>3780</v>
      </c>
      <c r="OB15">
        <v>37800</v>
      </c>
      <c r="OC15">
        <v>77490</v>
      </c>
      <c r="OD15">
        <v>105</v>
      </c>
      <c r="OE15">
        <v>43092</v>
      </c>
      <c r="OF15">
        <v>7182</v>
      </c>
      <c r="OG15">
        <v>43092</v>
      </c>
      <c r="OQ15">
        <v>3</v>
      </c>
      <c r="OS15">
        <v>34398</v>
      </c>
      <c r="OT15" t="s">
        <v>665</v>
      </c>
      <c r="OV15">
        <v>44652</v>
      </c>
      <c r="OW15">
        <v>348</v>
      </c>
      <c r="OX15">
        <v>3</v>
      </c>
      <c r="OY15">
        <v>3828</v>
      </c>
      <c r="OZ15">
        <v>36540</v>
      </c>
      <c r="PA15">
        <v>78474</v>
      </c>
      <c r="PB15">
        <v>105</v>
      </c>
      <c r="PC15">
        <v>41655.599999999999</v>
      </c>
      <c r="PD15">
        <v>6942.6000000000004</v>
      </c>
      <c r="PE15">
        <v>41655.599999999999</v>
      </c>
      <c r="PO15">
        <v>3</v>
      </c>
      <c r="PQ15">
        <v>36818.400000000001</v>
      </c>
      <c r="PR15" t="s">
        <v>665</v>
      </c>
      <c r="PT15">
        <v>44682</v>
      </c>
      <c r="PU15">
        <v>372</v>
      </c>
      <c r="PV15">
        <v>3</v>
      </c>
      <c r="PW15">
        <v>4092</v>
      </c>
      <c r="PX15">
        <v>39060</v>
      </c>
      <c r="PY15">
        <v>83886</v>
      </c>
      <c r="PZ15">
        <v>105</v>
      </c>
      <c r="QA15">
        <v>44528.400000000001</v>
      </c>
      <c r="QB15">
        <v>7421.3999999999996</v>
      </c>
      <c r="QC15">
        <v>44528.400000000001</v>
      </c>
      <c r="QM15">
        <v>3</v>
      </c>
      <c r="QO15">
        <v>39357.599999999999</v>
      </c>
      <c r="QP15" t="s">
        <v>665</v>
      </c>
      <c r="QR15">
        <v>44713</v>
      </c>
      <c r="QS15">
        <v>360</v>
      </c>
      <c r="QT15">
        <v>3</v>
      </c>
      <c r="QU15">
        <v>3960</v>
      </c>
      <c r="QV15">
        <v>37800</v>
      </c>
      <c r="QW15">
        <v>81180</v>
      </c>
      <c r="QX15">
        <v>105</v>
      </c>
      <c r="QY15">
        <v>43092</v>
      </c>
      <c r="QZ15">
        <v>7182</v>
      </c>
      <c r="RA15">
        <v>43092</v>
      </c>
      <c r="RK15">
        <v>3</v>
      </c>
      <c r="RM15">
        <v>38088</v>
      </c>
      <c r="RN15" t="s">
        <v>665</v>
      </c>
      <c r="RP15">
        <v>44743</v>
      </c>
      <c r="RQ15">
        <v>360</v>
      </c>
      <c r="RR15">
        <v>3</v>
      </c>
      <c r="RS15">
        <v>4140</v>
      </c>
      <c r="RT15">
        <v>37800</v>
      </c>
      <c r="RU15">
        <v>84870</v>
      </c>
      <c r="RV15">
        <v>105</v>
      </c>
      <c r="RW15">
        <v>43092</v>
      </c>
      <c r="RX15">
        <v>7182</v>
      </c>
      <c r="RY15">
        <v>43092</v>
      </c>
      <c r="SI15">
        <v>3</v>
      </c>
      <c r="SK15">
        <v>41778</v>
      </c>
      <c r="SL15" t="s">
        <v>665</v>
      </c>
      <c r="SN15">
        <v>44774</v>
      </c>
      <c r="SO15">
        <v>372</v>
      </c>
      <c r="SP15">
        <v>3</v>
      </c>
      <c r="SQ15">
        <v>4278</v>
      </c>
      <c r="SR15">
        <v>39060</v>
      </c>
      <c r="SS15">
        <v>87699</v>
      </c>
      <c r="ST15">
        <v>105</v>
      </c>
      <c r="SU15">
        <v>44528.400000000001</v>
      </c>
      <c r="SV15">
        <v>7421.3999999999996</v>
      </c>
      <c r="SW15">
        <v>44528.400000000001</v>
      </c>
      <c r="TG15">
        <v>3</v>
      </c>
      <c r="TI15">
        <v>43170.599999999999</v>
      </c>
      <c r="TJ15" t="s">
        <v>665</v>
      </c>
      <c r="TL15">
        <v>44805</v>
      </c>
      <c r="TM15">
        <v>348</v>
      </c>
      <c r="TN15">
        <v>3</v>
      </c>
      <c r="TO15">
        <v>4176</v>
      </c>
      <c r="TP15">
        <v>36540</v>
      </c>
      <c r="TQ15">
        <v>85608</v>
      </c>
      <c r="TR15">
        <v>105</v>
      </c>
      <c r="TS15">
        <v>41655.599999999999</v>
      </c>
      <c r="TT15">
        <v>6942.6000000000004</v>
      </c>
      <c r="TU15">
        <v>41655.599999999999</v>
      </c>
      <c r="UE15">
        <v>3</v>
      </c>
      <c r="UG15">
        <v>43952.400000000001</v>
      </c>
      <c r="UH15" t="s">
        <v>665</v>
      </c>
      <c r="UJ15">
        <v>44835</v>
      </c>
      <c r="UK15">
        <v>372</v>
      </c>
      <c r="UL15">
        <v>3</v>
      </c>
      <c r="UM15">
        <v>4464</v>
      </c>
      <c r="UN15">
        <v>39060</v>
      </c>
      <c r="UO15">
        <v>91512</v>
      </c>
      <c r="UP15">
        <v>105</v>
      </c>
      <c r="UQ15">
        <v>44528.400000000001</v>
      </c>
      <c r="UR15">
        <v>7421.3999999999996</v>
      </c>
      <c r="US15">
        <v>44528.400000000001</v>
      </c>
      <c r="VC15">
        <v>3</v>
      </c>
      <c r="VE15">
        <v>46983.599999999999</v>
      </c>
      <c r="VF15" t="s">
        <v>665</v>
      </c>
      <c r="VH15">
        <v>44866</v>
      </c>
      <c r="VI15">
        <v>348</v>
      </c>
      <c r="VJ15">
        <v>3</v>
      </c>
      <c r="VK15">
        <v>3306</v>
      </c>
      <c r="VL15">
        <v>36540</v>
      </c>
      <c r="VM15">
        <v>67773</v>
      </c>
      <c r="VN15">
        <v>105</v>
      </c>
      <c r="VO15">
        <v>41655.599999999999</v>
      </c>
      <c r="VP15">
        <v>6942.6000000000004</v>
      </c>
      <c r="VQ15">
        <v>41655.599999999999</v>
      </c>
      <c r="WA15">
        <v>3</v>
      </c>
      <c r="WC15">
        <v>26117.400000000001</v>
      </c>
      <c r="WD15" t="s">
        <v>665</v>
      </c>
      <c r="WF15">
        <v>44896</v>
      </c>
      <c r="WG15">
        <v>372</v>
      </c>
      <c r="WH15">
        <v>3</v>
      </c>
      <c r="WI15">
        <v>3720</v>
      </c>
      <c r="WJ15">
        <v>39060</v>
      </c>
      <c r="WK15">
        <v>76260</v>
      </c>
      <c r="WL15">
        <v>105</v>
      </c>
      <c r="WM15">
        <v>44528.400000000001</v>
      </c>
      <c r="WN15">
        <v>7421.3999999999996</v>
      </c>
      <c r="WO15">
        <v>44528.400000000001</v>
      </c>
      <c r="WY15">
        <v>3</v>
      </c>
      <c r="XA15">
        <v>31731.599999999999</v>
      </c>
    </row>
    <row r="16" spans="1:625" ht="12.75">
      <c r="A16" s="1">
        <f>HYPERLINK("F:\2022年预算\清新分公司预算底稿\附件3.2022年自营班线、农客（含村村通）、公交业务预算基础数据表 - 副本1008.xlsx#'清远城北站至佛山市站'!A1","[附件3.2022年自营班线、农客（含村村通）、公交业务预算基础数据表 - 副本1008.xlsx]清远城北站至佛山市站")</f>
      </c>
      <c r="B16" t="s">
        <v>625</v>
      </c>
      <c r="C16" t="s">
        <v>626</v>
      </c>
      <c r="D16" t="s">
        <v>627</v>
      </c>
      <c r="E16" t="s">
        <v>628</v>
      </c>
      <c r="F16" t="s">
        <v>629</v>
      </c>
      <c r="G16" t="s">
        <v>630</v>
      </c>
      <c r="H16" t="s">
        <v>631</v>
      </c>
      <c r="I16" t="s">
        <v>632</v>
      </c>
      <c r="J16" t="s">
        <v>633</v>
      </c>
      <c r="K16" t="s">
        <v>634</v>
      </c>
      <c r="L16" t="s">
        <v>635</v>
      </c>
      <c r="M16" t="s">
        <v>636</v>
      </c>
      <c r="N16" t="s">
        <v>637</v>
      </c>
      <c r="O16" t="s">
        <v>638</v>
      </c>
      <c r="P16" t="s">
        <v>639</v>
      </c>
      <c r="Q16" t="s">
        <v>640</v>
      </c>
      <c r="R16" t="s">
        <v>641</v>
      </c>
      <c r="S16" t="s">
        <v>642</v>
      </c>
      <c r="T16" t="s">
        <v>643</v>
      </c>
      <c r="U16" t="s">
        <v>644</v>
      </c>
      <c r="V16" t="s">
        <v>645</v>
      </c>
      <c r="W16" t="s">
        <v>646</v>
      </c>
      <c r="X16" t="s">
        <v>647</v>
      </c>
      <c r="Y16" t="s">
        <v>648</v>
      </c>
      <c r="Z16" t="s">
        <v>666</v>
      </c>
      <c r="AA16" t="s">
        <v>650</v>
      </c>
      <c r="AB16">
        <v>44197</v>
      </c>
      <c r="AC16">
        <v>282</v>
      </c>
      <c r="AD16">
        <v>2</v>
      </c>
      <c r="AE16">
        <v>1559</v>
      </c>
      <c r="AF16">
        <v>33360</v>
      </c>
      <c r="AG16">
        <v>75259.610000000001</v>
      </c>
      <c r="AI16">
        <v>96833.229999999996</v>
      </c>
      <c r="AJ16">
        <v>5264.0699999999997</v>
      </c>
      <c r="AK16">
        <v>26846.759999999998</v>
      </c>
      <c r="AL16">
        <v>968.10000000000002</v>
      </c>
      <c r="AM16">
        <v>4720.0100000000002</v>
      </c>
      <c r="AN16">
        <v>2196</v>
      </c>
      <c r="AO16">
        <v>2045.4400000000001</v>
      </c>
      <c r="AP16">
        <v>23075.580000000002</v>
      </c>
      <c r="AQ16">
        <v>0</v>
      </c>
      <c r="AR16">
        <v>14538.76</v>
      </c>
      <c r="AS16">
        <v>0</v>
      </c>
      <c r="AT16">
        <v>1000</v>
      </c>
      <c r="AU16">
        <v>3</v>
      </c>
      <c r="AV16">
        <v>21442.580000000002</v>
      </c>
      <c r="AW16">
        <v>-21573.619999999999</v>
      </c>
      <c r="AX16" t="s">
        <v>666</v>
      </c>
      <c r="AZ16">
        <v>44228</v>
      </c>
      <c r="BA16">
        <v>224</v>
      </c>
      <c r="BB16">
        <v>2</v>
      </c>
      <c r="BC16">
        <v>1607</v>
      </c>
      <c r="BD16">
        <v>26504</v>
      </c>
      <c r="BE16">
        <v>73408.130000000005</v>
      </c>
      <c r="BG16">
        <v>91663.729999999996</v>
      </c>
      <c r="BH16">
        <v>3957.4699999999998</v>
      </c>
      <c r="BI16">
        <v>20183.09</v>
      </c>
      <c r="BJ16">
        <v>6471.1400000000003</v>
      </c>
      <c r="BK16">
        <v>0</v>
      </c>
      <c r="BL16">
        <v>2275.8000000000002</v>
      </c>
      <c r="BM16">
        <v>2045.4400000000001</v>
      </c>
      <c r="BN16">
        <v>21089.5</v>
      </c>
      <c r="BO16">
        <v>0</v>
      </c>
      <c r="BP16">
        <v>14538.76</v>
      </c>
      <c r="BQ16">
        <v>0</v>
      </c>
      <c r="BR16">
        <v>1400</v>
      </c>
      <c r="BS16">
        <v>3</v>
      </c>
      <c r="BT16">
        <v>23660</v>
      </c>
      <c r="BU16">
        <v>-18255.599999999999</v>
      </c>
      <c r="BV16" t="s">
        <v>666</v>
      </c>
      <c r="BX16">
        <v>44256</v>
      </c>
      <c r="BY16">
        <v>156</v>
      </c>
      <c r="BZ16">
        <v>2</v>
      </c>
      <c r="CA16">
        <v>3833</v>
      </c>
      <c r="CB16">
        <v>47604</v>
      </c>
      <c r="CC16">
        <v>46776.959999999999</v>
      </c>
      <c r="CE16">
        <v>77982.410000000003</v>
      </c>
      <c r="CF16">
        <v>2127.9099999999999</v>
      </c>
      <c r="CG16">
        <v>12341.879999999999</v>
      </c>
      <c r="CH16">
        <v>9010.4300000000003</v>
      </c>
      <c r="CI16">
        <v>0</v>
      </c>
      <c r="CJ16">
        <v>2295.3899999999999</v>
      </c>
      <c r="CK16">
        <v>1504.46</v>
      </c>
      <c r="CL16">
        <v>19208.560000000001</v>
      </c>
      <c r="CM16">
        <v>0</v>
      </c>
      <c r="CN16">
        <v>7686.96</v>
      </c>
      <c r="CO16">
        <v>0</v>
      </c>
      <c r="CP16">
        <v>127</v>
      </c>
      <c r="CQ16">
        <v>3</v>
      </c>
      <c r="CR16">
        <v>25807.73</v>
      </c>
      <c r="CS16">
        <v>-31205.450000000001</v>
      </c>
      <c r="CT16" t="s">
        <v>666</v>
      </c>
      <c r="CV16">
        <v>44287</v>
      </c>
      <c r="CW16">
        <v>270</v>
      </c>
      <c r="CX16">
        <v>2</v>
      </c>
      <c r="CY16">
        <v>1885</v>
      </c>
      <c r="CZ16">
        <v>34726</v>
      </c>
      <c r="DA16">
        <v>88154.130000000005</v>
      </c>
      <c r="DC16">
        <v>67585.070000000007</v>
      </c>
      <c r="DD16">
        <v>4054.4400000000001</v>
      </c>
      <c r="DE16">
        <v>23921.189999999999</v>
      </c>
      <c r="DF16">
        <v>-11926.219999999999</v>
      </c>
      <c r="DG16">
        <v>0</v>
      </c>
      <c r="DH16">
        <v>2725.25</v>
      </c>
      <c r="DI16">
        <v>1504.4400000000001</v>
      </c>
      <c r="DJ16">
        <v>18425.869999999999</v>
      </c>
      <c r="DK16">
        <v>0</v>
      </c>
      <c r="DL16">
        <v>7686.96</v>
      </c>
      <c r="DM16">
        <v>0</v>
      </c>
      <c r="DN16">
        <v>0</v>
      </c>
      <c r="DO16">
        <v>3</v>
      </c>
      <c r="DP16">
        <v>25247.580000000002</v>
      </c>
      <c r="DQ16">
        <v>20569.060000000001</v>
      </c>
      <c r="DR16" t="s">
        <v>666</v>
      </c>
      <c r="DT16">
        <v>44317</v>
      </c>
      <c r="DU16">
        <v>288</v>
      </c>
      <c r="DV16">
        <v>2</v>
      </c>
      <c r="DW16">
        <v>1810</v>
      </c>
      <c r="DX16">
        <v>29400</v>
      </c>
      <c r="DY16">
        <v>85954.720000000001</v>
      </c>
      <c r="EA16">
        <v>83206.279999999999</v>
      </c>
      <c r="EB16">
        <v>4157.3599999999997</v>
      </c>
      <c r="EC16">
        <v>24528.43</v>
      </c>
      <c r="ED16">
        <v>518.44000000000005</v>
      </c>
      <c r="EE16">
        <v>0</v>
      </c>
      <c r="EF16">
        <v>2078.77</v>
      </c>
      <c r="EG16">
        <v>1201.52</v>
      </c>
      <c r="EH16">
        <v>21342.900000000001</v>
      </c>
      <c r="EI16">
        <v>0</v>
      </c>
      <c r="EJ16">
        <v>7686.96</v>
      </c>
      <c r="EK16">
        <v>0</v>
      </c>
      <c r="EL16">
        <v>0</v>
      </c>
      <c r="EM16">
        <v>3</v>
      </c>
      <c r="EN16">
        <v>25849.259999999998</v>
      </c>
      <c r="EO16">
        <v>2748.4400000000001</v>
      </c>
      <c r="EP16" t="s">
        <v>666</v>
      </c>
      <c r="ER16">
        <v>44348</v>
      </c>
      <c r="ES16">
        <v>48</v>
      </c>
      <c r="ET16">
        <v>2</v>
      </c>
      <c r="EU16">
        <v>97</v>
      </c>
      <c r="EV16">
        <v>2890</v>
      </c>
      <c r="EW16">
        <v>1807.27</v>
      </c>
      <c r="EY16">
        <v>26759.290000000001</v>
      </c>
      <c r="EZ16">
        <v>462.22000000000003</v>
      </c>
      <c r="FA16">
        <v>4391.6800000000003</v>
      </c>
      <c r="FB16">
        <v>180.81</v>
      </c>
      <c r="FC16">
        <v>0</v>
      </c>
      <c r="FD16">
        <v>267.75</v>
      </c>
      <c r="FE16">
        <v>1201.52</v>
      </c>
      <c r="FF16">
        <v>-11773.120000000001</v>
      </c>
      <c r="FG16">
        <v>0</v>
      </c>
      <c r="FH16">
        <v>7686.96</v>
      </c>
      <c r="FI16">
        <v>0</v>
      </c>
      <c r="FJ16">
        <v>0</v>
      </c>
      <c r="FK16">
        <v>3</v>
      </c>
      <c r="FL16">
        <v>24803.689999999999</v>
      </c>
      <c r="FM16">
        <v>-24952.02</v>
      </c>
      <c r="FN16" t="s">
        <v>666</v>
      </c>
      <c r="FP16">
        <v>44378</v>
      </c>
      <c r="FQ16">
        <v>111</v>
      </c>
      <c r="FR16">
        <v>2</v>
      </c>
      <c r="FS16">
        <v>983</v>
      </c>
      <c r="FT16">
        <v>10845.4</v>
      </c>
      <c r="FU16">
        <v>38463.32</v>
      </c>
      <c r="FW16">
        <v>30088.23</v>
      </c>
      <c r="FX16">
        <v>1638.6099999999999</v>
      </c>
      <c r="FY16">
        <v>10417.1</v>
      </c>
      <c r="FZ16">
        <v>197.12</v>
      </c>
      <c r="GA16">
        <v>0</v>
      </c>
      <c r="GB16">
        <v>1698.1900000000001</v>
      </c>
      <c r="GC16">
        <v>1201.52</v>
      </c>
      <c r="GD16">
        <v>7544.0100000000002</v>
      </c>
      <c r="GE16">
        <v>0</v>
      </c>
      <c r="GF16">
        <v>7686.96</v>
      </c>
      <c r="GG16">
        <v>0</v>
      </c>
      <c r="GH16">
        <v>1400</v>
      </c>
      <c r="GI16">
        <v>3</v>
      </c>
      <c r="GJ16">
        <v>-56.670000000000002</v>
      </c>
      <c r="GK16">
        <v>8375.0900000000001</v>
      </c>
      <c r="GL16" t="s">
        <v>666</v>
      </c>
      <c r="GN16">
        <v>44409</v>
      </c>
      <c r="GO16">
        <v>186</v>
      </c>
      <c r="GP16">
        <v>2</v>
      </c>
      <c r="GQ16">
        <v>1017</v>
      </c>
      <c r="GR16">
        <v>19530</v>
      </c>
      <c r="GS16">
        <v>40337.970000000001</v>
      </c>
      <c r="GU16">
        <v>50748.879999999997</v>
      </c>
      <c r="GV16">
        <v>1842.8599999999999</v>
      </c>
      <c r="GW16">
        <v>11167.73</v>
      </c>
      <c r="GX16">
        <v>73.280000000000001</v>
      </c>
      <c r="GY16">
        <v>0</v>
      </c>
      <c r="GZ16">
        <v>3042.0799999999999</v>
      </c>
      <c r="HA16">
        <v>1428.4200000000001</v>
      </c>
      <c r="HB16">
        <v>1800.3699999999999</v>
      </c>
      <c r="HC16">
        <v>0</v>
      </c>
      <c r="HD16">
        <v>8406.9599999999991</v>
      </c>
      <c r="HE16">
        <v>0</v>
      </c>
      <c r="HF16">
        <v>1060</v>
      </c>
      <c r="HG16">
        <v>3</v>
      </c>
      <c r="HH16">
        <v>23770.040000000001</v>
      </c>
      <c r="HI16">
        <v>-10410.91</v>
      </c>
      <c r="HJ16" t="s">
        <v>666</v>
      </c>
      <c r="HL16">
        <v>44440</v>
      </c>
      <c r="HM16">
        <v>212</v>
      </c>
      <c r="HN16">
        <v>2</v>
      </c>
      <c r="HO16">
        <v>1309</v>
      </c>
      <c r="HP16">
        <v>20140</v>
      </c>
      <c r="HQ16">
        <v>55402.639999999999</v>
      </c>
      <c r="HS16">
        <v>58461.330000000002</v>
      </c>
      <c r="HT16">
        <v>2554.9699999999998</v>
      </c>
      <c r="HU16">
        <v>15483.120000000001</v>
      </c>
      <c r="HV16">
        <v>9.5299999999999994</v>
      </c>
      <c r="HW16">
        <v>0</v>
      </c>
      <c r="HX16">
        <v>2754.2399999999998</v>
      </c>
      <c r="HY16">
        <v>1424.22</v>
      </c>
      <c r="HZ16">
        <v>14309.32</v>
      </c>
      <c r="IA16">
        <v>0</v>
      </c>
      <c r="IB16">
        <v>8364.1700000000001</v>
      </c>
      <c r="IC16">
        <v>0</v>
      </c>
      <c r="ID16">
        <v>0</v>
      </c>
      <c r="IE16">
        <v>2</v>
      </c>
      <c r="IF16">
        <v>16116.73</v>
      </c>
      <c r="IG16">
        <v>-3058.6900000000001</v>
      </c>
      <c r="IH16" t="s">
        <v>666</v>
      </c>
      <c r="IJ16">
        <v>44470</v>
      </c>
      <c r="IK16">
        <v>186</v>
      </c>
      <c r="IL16">
        <v>2</v>
      </c>
      <c r="IM16">
        <v>1302</v>
      </c>
      <c r="IN16">
        <v>17670</v>
      </c>
      <c r="IO16">
        <v>57288</v>
      </c>
      <c r="IP16">
        <v>95</v>
      </c>
      <c r="IQ16">
        <v>35695.010000000002</v>
      </c>
      <c r="IR16">
        <v>2297.0999999999999</v>
      </c>
      <c r="IS16">
        <v>13782.6</v>
      </c>
      <c r="IX16">
        <v>13548.24</v>
      </c>
      <c r="IZ16">
        <v>8364.1700000000001</v>
      </c>
      <c r="JC16">
        <v>2</v>
      </c>
      <c r="JE16">
        <v>21592.990000000002</v>
      </c>
      <c r="JF16" t="s">
        <v>666</v>
      </c>
      <c r="JH16">
        <v>44501</v>
      </c>
      <c r="JI16">
        <v>174</v>
      </c>
      <c r="JJ16">
        <v>2</v>
      </c>
      <c r="JK16">
        <v>957</v>
      </c>
      <c r="JL16">
        <v>16530</v>
      </c>
      <c r="JM16">
        <v>42108</v>
      </c>
      <c r="JN16">
        <v>95</v>
      </c>
      <c r="JO16">
        <v>33931.730000000003</v>
      </c>
      <c r="JP16">
        <v>2148.9000000000001</v>
      </c>
      <c r="JQ16">
        <v>12893.4</v>
      </c>
      <c r="JV16">
        <v>12674.16</v>
      </c>
      <c r="JX16">
        <v>8364.1700000000001</v>
      </c>
      <c r="KA16">
        <v>2</v>
      </c>
      <c r="KC16">
        <v>8176.2700000000004</v>
      </c>
      <c r="KD16" t="s">
        <v>666</v>
      </c>
      <c r="KF16">
        <v>44531</v>
      </c>
      <c r="KG16">
        <v>180</v>
      </c>
      <c r="KH16">
        <v>2</v>
      </c>
      <c r="KI16">
        <v>990</v>
      </c>
      <c r="KJ16">
        <v>17100</v>
      </c>
      <c r="KK16">
        <v>43560</v>
      </c>
      <c r="KL16">
        <v>95</v>
      </c>
      <c r="KM16">
        <v>34813.370000000003</v>
      </c>
      <c r="KN16">
        <v>2223</v>
      </c>
      <c r="KO16">
        <v>13338</v>
      </c>
      <c r="KT16">
        <v>13111.200000000001</v>
      </c>
      <c r="KV16">
        <v>8364.1700000000001</v>
      </c>
      <c r="KY16">
        <v>2</v>
      </c>
      <c r="LA16">
        <v>8746.6299999999992</v>
      </c>
      <c r="LD16" t="s">
        <v>651</v>
      </c>
      <c r="LE16">
        <v>2317</v>
      </c>
      <c r="LF16">
        <v>2</v>
      </c>
      <c r="LG16">
        <v>17349</v>
      </c>
      <c r="LH16">
        <v>276299.40000000002</v>
      </c>
      <c r="LI16">
        <v>648520.75</v>
      </c>
      <c r="LK16">
        <v>687768.56000000006</v>
      </c>
      <c r="LL16">
        <v>32728.91</v>
      </c>
      <c r="LM16">
        <v>189294.98000000001</v>
      </c>
      <c r="LN16">
        <v>5502.6300000000001</v>
      </c>
      <c r="LO16">
        <v>4720.0100000000002</v>
      </c>
      <c r="LP16">
        <v>19333.470000000001</v>
      </c>
      <c r="LQ16">
        <v>13556.98</v>
      </c>
      <c r="LR16">
        <v>154356.59</v>
      </c>
      <c r="LS16">
        <v>0</v>
      </c>
      <c r="LT16">
        <v>109375.96000000001</v>
      </c>
      <c r="LU16">
        <v>0</v>
      </c>
      <c r="LV16">
        <v>4987</v>
      </c>
      <c r="LW16">
        <v>2</v>
      </c>
      <c r="LX16">
        <v>186640.94</v>
      </c>
      <c r="LY16">
        <v>-39247.8100000001</v>
      </c>
      <c r="LZ16" t="s">
        <v>666</v>
      </c>
      <c r="MA16" t="s">
        <v>652</v>
      </c>
      <c r="MB16">
        <v>44562</v>
      </c>
      <c r="MC16">
        <v>180</v>
      </c>
      <c r="MD16">
        <v>2</v>
      </c>
      <c r="ME16">
        <v>1080</v>
      </c>
      <c r="MF16">
        <v>17100</v>
      </c>
      <c r="MG16">
        <v>47520</v>
      </c>
      <c r="MH16">
        <v>95</v>
      </c>
      <c r="MI16">
        <v>34813.370000000003</v>
      </c>
      <c r="MJ16">
        <v>2223</v>
      </c>
      <c r="MK16">
        <v>13338</v>
      </c>
      <c r="MP16">
        <v>13111.200000000001</v>
      </c>
      <c r="MR16">
        <v>8364.1700000000001</v>
      </c>
      <c r="MU16">
        <v>2</v>
      </c>
      <c r="MW16">
        <v>12706.629999999999</v>
      </c>
      <c r="MX16" t="s">
        <v>666</v>
      </c>
      <c r="MZ16">
        <v>44593</v>
      </c>
      <c r="NA16">
        <v>168</v>
      </c>
      <c r="NB16">
        <v>2</v>
      </c>
      <c r="NC16">
        <v>1176</v>
      </c>
      <c r="ND16">
        <v>15960</v>
      </c>
      <c r="NE16">
        <v>51744</v>
      </c>
      <c r="NF16">
        <v>95</v>
      </c>
      <c r="NG16">
        <v>33050.089999999997</v>
      </c>
      <c r="NH16">
        <v>2074.8000000000002</v>
      </c>
      <c r="NI16">
        <v>12448.799999999999</v>
      </c>
      <c r="NN16">
        <v>12237.120000000001</v>
      </c>
      <c r="NP16">
        <v>8364.1700000000001</v>
      </c>
      <c r="NS16">
        <v>2</v>
      </c>
      <c r="NU16">
        <v>18693.91</v>
      </c>
      <c r="NV16" t="s">
        <v>666</v>
      </c>
      <c r="NX16">
        <v>44621</v>
      </c>
      <c r="NY16">
        <v>180</v>
      </c>
      <c r="NZ16">
        <v>2</v>
      </c>
      <c r="OA16">
        <v>990</v>
      </c>
      <c r="OB16">
        <v>17100</v>
      </c>
      <c r="OC16">
        <v>43560</v>
      </c>
      <c r="OD16">
        <v>95</v>
      </c>
      <c r="OE16">
        <v>34813.370000000003</v>
      </c>
      <c r="OF16">
        <v>2223</v>
      </c>
      <c r="OG16">
        <v>13338</v>
      </c>
      <c r="OL16">
        <v>13111.200000000001</v>
      </c>
      <c r="ON16">
        <v>8364.1700000000001</v>
      </c>
      <c r="OQ16">
        <v>2</v>
      </c>
      <c r="OS16">
        <v>8746.6299999999992</v>
      </c>
      <c r="OT16" t="s">
        <v>666</v>
      </c>
      <c r="OV16">
        <v>44652</v>
      </c>
      <c r="OW16">
        <v>174</v>
      </c>
      <c r="OX16">
        <v>2</v>
      </c>
      <c r="OY16">
        <v>957</v>
      </c>
      <c r="OZ16">
        <v>16530</v>
      </c>
      <c r="PA16">
        <v>42108</v>
      </c>
      <c r="PB16">
        <v>95</v>
      </c>
      <c r="PC16">
        <v>33931.730000000003</v>
      </c>
      <c r="PD16">
        <v>2148.9000000000001</v>
      </c>
      <c r="PE16">
        <v>12893.4</v>
      </c>
      <c r="PJ16">
        <v>12674.16</v>
      </c>
      <c r="PL16">
        <v>8364.1700000000001</v>
      </c>
      <c r="PO16">
        <v>2</v>
      </c>
      <c r="PQ16">
        <v>8176.2700000000004</v>
      </c>
      <c r="PR16" t="s">
        <v>666</v>
      </c>
      <c r="PT16">
        <v>44682</v>
      </c>
      <c r="PU16">
        <v>186</v>
      </c>
      <c r="PV16">
        <v>2</v>
      </c>
      <c r="PW16">
        <v>1023</v>
      </c>
      <c r="PX16">
        <v>17670</v>
      </c>
      <c r="PY16">
        <v>45012</v>
      </c>
      <c r="PZ16">
        <v>95</v>
      </c>
      <c r="QA16">
        <v>35695.010000000002</v>
      </c>
      <c r="QB16">
        <v>2297.0999999999999</v>
      </c>
      <c r="QC16">
        <v>13782.6</v>
      </c>
      <c r="QH16">
        <v>13548.24</v>
      </c>
      <c r="QJ16">
        <v>8364.1700000000001</v>
      </c>
      <c r="QM16">
        <v>2</v>
      </c>
      <c r="QO16">
        <v>9316.9900000000107</v>
      </c>
      <c r="QP16" t="s">
        <v>666</v>
      </c>
      <c r="QR16">
        <v>44713</v>
      </c>
      <c r="QS16">
        <v>180</v>
      </c>
      <c r="QT16">
        <v>2</v>
      </c>
      <c r="QU16">
        <v>990</v>
      </c>
      <c r="QV16">
        <v>17100</v>
      </c>
      <c r="QW16">
        <v>43560</v>
      </c>
      <c r="QX16">
        <v>95</v>
      </c>
      <c r="QY16">
        <v>34813.370000000003</v>
      </c>
      <c r="QZ16">
        <v>2223</v>
      </c>
      <c r="RA16">
        <v>13338</v>
      </c>
      <c r="RF16">
        <v>13111.200000000001</v>
      </c>
      <c r="RH16">
        <v>8364.1700000000001</v>
      </c>
      <c r="RK16">
        <v>2</v>
      </c>
      <c r="RM16">
        <v>8746.6299999999992</v>
      </c>
      <c r="RN16" t="s">
        <v>666</v>
      </c>
      <c r="RP16">
        <v>44743</v>
      </c>
      <c r="RQ16">
        <v>186</v>
      </c>
      <c r="RR16">
        <v>2</v>
      </c>
      <c r="RS16">
        <v>1023</v>
      </c>
      <c r="RT16">
        <v>17670</v>
      </c>
      <c r="RU16">
        <v>45012</v>
      </c>
      <c r="RV16">
        <v>95</v>
      </c>
      <c r="RW16">
        <v>35695.010000000002</v>
      </c>
      <c r="RX16">
        <v>2297.0999999999999</v>
      </c>
      <c r="RY16">
        <v>13782.6</v>
      </c>
      <c r="SD16">
        <v>13548.24</v>
      </c>
      <c r="SF16">
        <v>8364.1700000000001</v>
      </c>
      <c r="SI16">
        <v>2</v>
      </c>
      <c r="SK16">
        <v>9316.9900000000107</v>
      </c>
      <c r="SL16" t="s">
        <v>666</v>
      </c>
      <c r="SN16">
        <v>44774</v>
      </c>
      <c r="SO16">
        <v>184</v>
      </c>
      <c r="SP16">
        <v>2</v>
      </c>
      <c r="SQ16">
        <v>1012</v>
      </c>
      <c r="SR16">
        <v>17480</v>
      </c>
      <c r="SS16">
        <v>44528</v>
      </c>
      <c r="ST16">
        <v>95</v>
      </c>
      <c r="SU16">
        <v>35401.129999999997</v>
      </c>
      <c r="SV16">
        <v>2272.4000000000001</v>
      </c>
      <c r="SW16">
        <v>13634.4</v>
      </c>
      <c r="TB16">
        <v>13402.559999999999</v>
      </c>
      <c r="TD16">
        <v>8364.1700000000001</v>
      </c>
      <c r="TG16">
        <v>2</v>
      </c>
      <c r="TI16">
        <v>9126.8700000000008</v>
      </c>
      <c r="TJ16" t="s">
        <v>666</v>
      </c>
      <c r="TL16">
        <v>44805</v>
      </c>
      <c r="TM16">
        <v>178</v>
      </c>
      <c r="TN16">
        <v>2</v>
      </c>
      <c r="TO16">
        <v>979</v>
      </c>
      <c r="TP16">
        <v>16910</v>
      </c>
      <c r="TQ16">
        <v>43076</v>
      </c>
      <c r="TR16">
        <v>95</v>
      </c>
      <c r="TS16">
        <v>34519.489999999998</v>
      </c>
      <c r="TT16">
        <v>2198.3000000000002</v>
      </c>
      <c r="TU16">
        <v>13189.799999999999</v>
      </c>
      <c r="TZ16">
        <v>12965.52</v>
      </c>
      <c r="UB16">
        <v>8364.1700000000001</v>
      </c>
      <c r="UE16">
        <v>2</v>
      </c>
      <c r="UG16">
        <v>8556.5100000000002</v>
      </c>
      <c r="UH16" t="s">
        <v>666</v>
      </c>
      <c r="UJ16">
        <v>44835</v>
      </c>
      <c r="UK16">
        <v>182</v>
      </c>
      <c r="UL16">
        <v>2</v>
      </c>
      <c r="UM16">
        <v>1274</v>
      </c>
      <c r="UN16">
        <v>17290</v>
      </c>
      <c r="UO16">
        <v>56056</v>
      </c>
      <c r="UP16">
        <v>95</v>
      </c>
      <c r="UQ16">
        <v>35107.25</v>
      </c>
      <c r="UR16">
        <v>2247.6999999999998</v>
      </c>
      <c r="US16">
        <v>13486.200000000001</v>
      </c>
      <c r="UX16">
        <v>13256.879999999999</v>
      </c>
      <c r="UZ16">
        <v>8364.1700000000001</v>
      </c>
      <c r="VC16">
        <v>2</v>
      </c>
      <c r="VE16">
        <v>20948.75</v>
      </c>
      <c r="VF16" t="s">
        <v>666</v>
      </c>
      <c r="VH16">
        <v>44866</v>
      </c>
      <c r="VI16">
        <v>176</v>
      </c>
      <c r="VJ16">
        <v>2</v>
      </c>
      <c r="VK16">
        <v>968</v>
      </c>
      <c r="VL16">
        <v>16720</v>
      </c>
      <c r="VM16">
        <v>42592</v>
      </c>
      <c r="VN16">
        <v>95</v>
      </c>
      <c r="VO16">
        <v>34225.610000000001</v>
      </c>
      <c r="VP16">
        <v>2173.5999999999999</v>
      </c>
      <c r="VQ16">
        <v>13041.6</v>
      </c>
      <c r="VV16">
        <v>12819.84</v>
      </c>
      <c r="VX16">
        <v>8364.1700000000001</v>
      </c>
      <c r="WA16">
        <v>2</v>
      </c>
      <c r="WC16">
        <v>8366.3899999999994</v>
      </c>
      <c r="WD16" t="s">
        <v>666</v>
      </c>
      <c r="WF16">
        <v>44896</v>
      </c>
      <c r="WG16">
        <v>184</v>
      </c>
      <c r="WH16">
        <v>2</v>
      </c>
      <c r="WI16">
        <v>1012</v>
      </c>
      <c r="WJ16">
        <v>17480</v>
      </c>
      <c r="WK16">
        <v>44528</v>
      </c>
      <c r="WL16">
        <v>95</v>
      </c>
      <c r="WM16">
        <v>35401.129999999997</v>
      </c>
      <c r="WN16">
        <v>2272.4000000000001</v>
      </c>
      <c r="WO16">
        <v>13634.4</v>
      </c>
      <c r="WT16">
        <v>13402.559999999999</v>
      </c>
      <c r="WV16">
        <v>8364.1700000000001</v>
      </c>
      <c r="WY16">
        <v>2</v>
      </c>
      <c r="XA16">
        <v>9126.8700000000008</v>
      </c>
    </row>
    <row r="17" spans="1:625" ht="12.75">
      <c r="A17" s="1">
        <f>HYPERLINK("F:\2022年预算\清新分公司预算底稿\附件3.2022年自营班线、农客（含村村通）、公交业务预算基础数据表 - 副本1008.xlsx#'清远城北站至广州罗冲围站'!A1","[附件3.2022年自营班线、农客（含村村通）、公交业务预算基础数据表 - 副本1008.xlsx]清远城北站至广州罗冲围站")</f>
      </c>
      <c r="B17" t="s">
        <v>625</v>
      </c>
      <c r="C17" t="s">
        <v>626</v>
      </c>
      <c r="D17" t="s">
        <v>627</v>
      </c>
      <c r="E17" t="s">
        <v>628</v>
      </c>
      <c r="F17" t="s">
        <v>629</v>
      </c>
      <c r="G17" t="s">
        <v>630</v>
      </c>
      <c r="H17" t="s">
        <v>631</v>
      </c>
      <c r="I17" t="s">
        <v>632</v>
      </c>
      <c r="J17" t="s">
        <v>633</v>
      </c>
      <c r="K17" t="s">
        <v>634</v>
      </c>
      <c r="L17" t="s">
        <v>635</v>
      </c>
      <c r="M17" t="s">
        <v>636</v>
      </c>
      <c r="N17" t="s">
        <v>637</v>
      </c>
      <c r="O17" t="s">
        <v>638</v>
      </c>
      <c r="P17" t="s">
        <v>639</v>
      </c>
      <c r="Q17" t="s">
        <v>640</v>
      </c>
      <c r="R17" t="s">
        <v>641</v>
      </c>
      <c r="S17" t="s">
        <v>642</v>
      </c>
      <c r="T17" t="s">
        <v>643</v>
      </c>
      <c r="U17" t="s">
        <v>644</v>
      </c>
      <c r="V17" t="s">
        <v>645</v>
      </c>
      <c r="W17" t="s">
        <v>646</v>
      </c>
      <c r="X17" t="s">
        <v>647</v>
      </c>
      <c r="Y17" t="s">
        <v>648</v>
      </c>
      <c r="Z17" t="s">
        <v>667</v>
      </c>
      <c r="AA17" t="s">
        <v>650</v>
      </c>
      <c r="AB17">
        <v>44197</v>
      </c>
      <c r="AC17">
        <v>674</v>
      </c>
      <c r="AD17">
        <v>5</v>
      </c>
      <c r="AE17">
        <v>8471</v>
      </c>
      <c r="AF17">
        <v>61815</v>
      </c>
      <c r="AG17">
        <v>298513.09000000003</v>
      </c>
      <c r="AI17">
        <v>179626.03</v>
      </c>
      <c r="AJ17">
        <v>9780.8899999999994</v>
      </c>
      <c r="AK17">
        <v>49882.550000000003</v>
      </c>
      <c r="AL17">
        <v>4755.1599999999999</v>
      </c>
      <c r="AM17">
        <v>4720.0100000000002</v>
      </c>
      <c r="AN17">
        <v>3181.5799999999999</v>
      </c>
      <c r="AO17">
        <v>4691.9200000000001</v>
      </c>
      <c r="AP17">
        <v>48519.660000000003</v>
      </c>
      <c r="AQ17">
        <v>0</v>
      </c>
      <c r="AR17">
        <v>28708.77</v>
      </c>
      <c r="AS17">
        <v>0</v>
      </c>
      <c r="AT17">
        <v>110</v>
      </c>
      <c r="AU17">
        <v>10</v>
      </c>
      <c r="AV17">
        <v>35056.379999999997</v>
      </c>
      <c r="AW17">
        <v>118887.06</v>
      </c>
      <c r="AX17" t="s">
        <v>667</v>
      </c>
      <c r="AZ17">
        <v>44228</v>
      </c>
      <c r="BA17">
        <v>985</v>
      </c>
      <c r="BB17">
        <v>8</v>
      </c>
      <c r="BC17">
        <v>6363</v>
      </c>
      <c r="BD17">
        <v>40831</v>
      </c>
      <c r="BE17">
        <v>259699.78</v>
      </c>
      <c r="BG17">
        <v>149575.14000000001</v>
      </c>
      <c r="BH17">
        <v>6532.7700000000004</v>
      </c>
      <c r="BI17">
        <v>33317.139999999999</v>
      </c>
      <c r="BJ17">
        <v>10863.27</v>
      </c>
      <c r="BK17">
        <v>2360.0100000000002</v>
      </c>
      <c r="BL17">
        <v>3176.6999999999998</v>
      </c>
      <c r="BM17">
        <v>5289.79</v>
      </c>
      <c r="BN17">
        <v>28503.919999999998</v>
      </c>
      <c r="BO17">
        <v>0</v>
      </c>
      <c r="BP17">
        <v>30284.619999999999</v>
      </c>
      <c r="BQ17">
        <v>0</v>
      </c>
      <c r="BR17">
        <v>500</v>
      </c>
      <c r="BS17">
        <v>10</v>
      </c>
      <c r="BT17">
        <v>35279.690000000002</v>
      </c>
      <c r="BU17">
        <v>110124.64</v>
      </c>
      <c r="BV17" t="s">
        <v>667</v>
      </c>
      <c r="BX17">
        <v>44256</v>
      </c>
      <c r="BY17">
        <v>1162</v>
      </c>
      <c r="BZ17">
        <v>6</v>
      </c>
      <c r="CA17">
        <v>8980</v>
      </c>
      <c r="CB17">
        <v>62938</v>
      </c>
      <c r="CC17">
        <v>304475.31</v>
      </c>
      <c r="CE17">
        <v>171444.82999999999</v>
      </c>
      <c r="CF17">
        <v>6370.6099999999997</v>
      </c>
      <c r="CG17">
        <v>36949.540000000001</v>
      </c>
      <c r="CH17">
        <v>16780.349999999999</v>
      </c>
      <c r="CI17">
        <v>4720.0100000000002</v>
      </c>
      <c r="CJ17">
        <v>5892.8800000000001</v>
      </c>
      <c r="CK17">
        <v>4546.9399999999996</v>
      </c>
      <c r="CL17">
        <v>46510.540000000001</v>
      </c>
      <c r="CM17">
        <v>0</v>
      </c>
      <c r="CN17">
        <v>21387</v>
      </c>
      <c r="CO17">
        <v>0</v>
      </c>
      <c r="CP17">
        <v>700</v>
      </c>
      <c r="CQ17">
        <v>10</v>
      </c>
      <c r="CR17">
        <v>33957.57</v>
      </c>
      <c r="CS17">
        <v>133030.48000000001</v>
      </c>
      <c r="CT17" t="s">
        <v>667</v>
      </c>
      <c r="CV17">
        <v>44287</v>
      </c>
      <c r="CW17">
        <v>676</v>
      </c>
      <c r="CX17">
        <v>6</v>
      </c>
      <c r="CY17">
        <v>10627</v>
      </c>
      <c r="CZ17">
        <v>57244</v>
      </c>
      <c r="DA17">
        <v>323464.81</v>
      </c>
      <c r="DC17">
        <v>125548.75999999999</v>
      </c>
      <c r="DD17">
        <v>8042.6899999999996</v>
      </c>
      <c r="DE17">
        <v>47451.870000000003</v>
      </c>
      <c r="DF17">
        <v>-11664.51</v>
      </c>
      <c r="DG17">
        <v>0</v>
      </c>
      <c r="DH17">
        <v>8176.5699999999997</v>
      </c>
      <c r="DI17">
        <v>4546.9399999999996</v>
      </c>
      <c r="DJ17">
        <v>21839.709999999999</v>
      </c>
      <c r="DK17">
        <v>0</v>
      </c>
      <c r="DL17">
        <v>21386.990000000002</v>
      </c>
      <c r="DM17">
        <v>0</v>
      </c>
      <c r="DN17">
        <v>0</v>
      </c>
      <c r="DO17">
        <v>9</v>
      </c>
      <c r="DP17">
        <v>33811.190000000002</v>
      </c>
      <c r="DQ17">
        <v>197916.04999999999</v>
      </c>
      <c r="DR17" t="s">
        <v>667</v>
      </c>
      <c r="DT17">
        <v>44317</v>
      </c>
      <c r="DU17">
        <v>774</v>
      </c>
      <c r="DV17">
        <v>6</v>
      </c>
      <c r="DW17">
        <v>11163</v>
      </c>
      <c r="DX17">
        <v>69232</v>
      </c>
      <c r="DY17">
        <v>321551.85999999999</v>
      </c>
      <c r="EA17">
        <v>115735.92999999999</v>
      </c>
      <c r="EB17">
        <v>6948.5200000000004</v>
      </c>
      <c r="EC17">
        <v>40996.269999999997</v>
      </c>
      <c r="ED17">
        <v>2074.4099999999999</v>
      </c>
      <c r="EE17">
        <v>0</v>
      </c>
      <c r="EF17">
        <v>2334.3000000000002</v>
      </c>
      <c r="EG17">
        <v>4546.9399999999996</v>
      </c>
      <c r="EH17">
        <v>13466.24</v>
      </c>
      <c r="EI17">
        <v>0</v>
      </c>
      <c r="EJ17">
        <v>21387</v>
      </c>
      <c r="EK17">
        <v>0</v>
      </c>
      <c r="EL17">
        <v>20.890000000000001</v>
      </c>
      <c r="EM17">
        <v>6</v>
      </c>
      <c r="EN17">
        <v>30909.880000000001</v>
      </c>
      <c r="EO17">
        <v>205815.92999999999</v>
      </c>
      <c r="EP17" t="s">
        <v>667</v>
      </c>
      <c r="ER17">
        <v>44348</v>
      </c>
      <c r="ES17">
        <v>116</v>
      </c>
      <c r="ET17">
        <v>6</v>
      </c>
      <c r="EU17">
        <v>2106</v>
      </c>
      <c r="EV17">
        <v>11615</v>
      </c>
      <c r="EW17">
        <v>39764.220000000001</v>
      </c>
      <c r="EY17">
        <v>73649.259999999995</v>
      </c>
      <c r="EZ17">
        <v>861.90999999999997</v>
      </c>
      <c r="FA17">
        <v>5085.2700000000004</v>
      </c>
      <c r="FB17">
        <v>1036.3399999999999</v>
      </c>
      <c r="FC17">
        <v>0</v>
      </c>
      <c r="FD17">
        <v>1234.6500000000001</v>
      </c>
      <c r="FE17">
        <v>4483.5799999999999</v>
      </c>
      <c r="FF17">
        <v>8703.8999999999996</v>
      </c>
      <c r="FG17">
        <v>30</v>
      </c>
      <c r="FH17">
        <v>30797.75</v>
      </c>
      <c r="FI17">
        <v>0</v>
      </c>
      <c r="FJ17">
        <v>0</v>
      </c>
      <c r="FK17">
        <v>7</v>
      </c>
      <c r="FL17">
        <v>22277.77</v>
      </c>
      <c r="FM17">
        <v>-33885.040000000001</v>
      </c>
      <c r="FN17" t="s">
        <v>667</v>
      </c>
      <c r="FP17">
        <v>44378</v>
      </c>
      <c r="FQ17">
        <v>813</v>
      </c>
      <c r="FR17">
        <v>10</v>
      </c>
      <c r="FS17">
        <v>10158</v>
      </c>
      <c r="FT17">
        <v>61169</v>
      </c>
      <c r="FU17">
        <v>188504.28</v>
      </c>
      <c r="FW17">
        <v>189283.57999999999</v>
      </c>
      <c r="FX17">
        <v>7408.8500000000004</v>
      </c>
      <c r="FY17">
        <v>99589.119999999995</v>
      </c>
      <c r="FZ17">
        <v>1091.27</v>
      </c>
      <c r="GA17">
        <v>0</v>
      </c>
      <c r="GB17">
        <v>5795.6499999999996</v>
      </c>
      <c r="GC17">
        <v>8033.7200000000003</v>
      </c>
      <c r="GD17">
        <v>25457.560000000001</v>
      </c>
      <c r="GE17">
        <v>0</v>
      </c>
      <c r="GF17">
        <v>30797.759999999998</v>
      </c>
      <c r="GG17">
        <v>0</v>
      </c>
      <c r="GH17">
        <v>904.47000000000003</v>
      </c>
      <c r="GI17">
        <v>12</v>
      </c>
      <c r="GJ17">
        <v>17614.029999999999</v>
      </c>
      <c r="GK17">
        <v>-779.30000000001701</v>
      </c>
      <c r="GL17" t="s">
        <v>667</v>
      </c>
      <c r="GN17">
        <v>44409</v>
      </c>
      <c r="GO17">
        <v>914</v>
      </c>
      <c r="GP17">
        <v>10</v>
      </c>
      <c r="GQ17">
        <v>12617</v>
      </c>
      <c r="GR17">
        <v>94065</v>
      </c>
      <c r="GS17">
        <v>181474.39999999999</v>
      </c>
      <c r="GU17">
        <v>113038.35000000001</v>
      </c>
      <c r="GV17">
        <v>9112.6900000000005</v>
      </c>
      <c r="GW17">
        <v>-654</v>
      </c>
      <c r="GX17">
        <v>954.79999999999995</v>
      </c>
      <c r="GY17">
        <v>0</v>
      </c>
      <c r="GZ17">
        <v>9451.9400000000005</v>
      </c>
      <c r="HA17">
        <v>8033.7299999999996</v>
      </c>
      <c r="HB17">
        <v>17932.75</v>
      </c>
      <c r="HC17">
        <v>0</v>
      </c>
      <c r="HD17">
        <v>44060.910000000003</v>
      </c>
      <c r="HE17">
        <v>0</v>
      </c>
      <c r="HF17">
        <v>139.62</v>
      </c>
      <c r="HG17">
        <v>11</v>
      </c>
      <c r="HH17">
        <v>33118.599999999999</v>
      </c>
      <c r="HI17">
        <v>68436.050000000003</v>
      </c>
      <c r="HJ17" t="s">
        <v>667</v>
      </c>
      <c r="HL17">
        <v>44440</v>
      </c>
      <c r="HM17">
        <v>980</v>
      </c>
      <c r="HN17">
        <v>10</v>
      </c>
      <c r="HO17">
        <v>15197</v>
      </c>
      <c r="HP17">
        <v>94953.600000000006</v>
      </c>
      <c r="HQ17">
        <v>227416.54999999999</v>
      </c>
      <c r="HS17">
        <v>190747.54999999999</v>
      </c>
      <c r="HT17">
        <v>9031.5900000000001</v>
      </c>
      <c r="HU17">
        <v>54731.43</v>
      </c>
      <c r="HV17">
        <v>1105.53</v>
      </c>
      <c r="HW17">
        <v>0</v>
      </c>
      <c r="HX17">
        <v>10125.110000000001</v>
      </c>
      <c r="HY17">
        <v>6216.2299999999996</v>
      </c>
      <c r="HZ17">
        <v>45944.290000000001</v>
      </c>
      <c r="IA17">
        <v>0</v>
      </c>
      <c r="IB17">
        <v>44051.910000000003</v>
      </c>
      <c r="IC17">
        <v>0</v>
      </c>
      <c r="ID17">
        <v>37.32</v>
      </c>
      <c r="IE17">
        <v>10</v>
      </c>
      <c r="IF17">
        <v>28535.73</v>
      </c>
      <c r="IG17">
        <v>36669</v>
      </c>
      <c r="IH17" t="s">
        <v>667</v>
      </c>
      <c r="IJ17">
        <v>44470</v>
      </c>
      <c r="IK17">
        <v>620</v>
      </c>
      <c r="IL17">
        <v>7</v>
      </c>
      <c r="IM17">
        <v>8060</v>
      </c>
      <c r="IN17">
        <v>48980</v>
      </c>
      <c r="IO17">
        <v>225680</v>
      </c>
      <c r="IP17">
        <v>79</v>
      </c>
      <c r="IQ17">
        <v>115810.71000000001</v>
      </c>
      <c r="IR17">
        <v>7836.8000000000002</v>
      </c>
      <c r="IS17">
        <v>47020.800000000003</v>
      </c>
      <c r="IX17">
        <v>24738</v>
      </c>
      <c r="IZ17">
        <v>44051.910000000003</v>
      </c>
      <c r="JC17">
        <v>5</v>
      </c>
      <c r="JE17">
        <v>109869.28999999999</v>
      </c>
      <c r="JF17" t="s">
        <v>667</v>
      </c>
      <c r="JH17">
        <v>44501</v>
      </c>
      <c r="JI17">
        <v>580</v>
      </c>
      <c r="JJ17">
        <v>7</v>
      </c>
      <c r="JK17">
        <v>6380</v>
      </c>
      <c r="JL17">
        <v>45820</v>
      </c>
      <c r="JM17">
        <v>178640</v>
      </c>
      <c r="JN17">
        <v>79</v>
      </c>
      <c r="JO17">
        <v>111181.11</v>
      </c>
      <c r="JP17">
        <v>7331.1999999999998</v>
      </c>
      <c r="JQ17">
        <v>43987.199999999997</v>
      </c>
      <c r="JV17">
        <v>23142</v>
      </c>
      <c r="JX17">
        <v>44051.910000000003</v>
      </c>
      <c r="KA17">
        <v>5</v>
      </c>
      <c r="KC17">
        <v>67458.889999999999</v>
      </c>
      <c r="KD17" t="s">
        <v>667</v>
      </c>
      <c r="KF17">
        <v>44531</v>
      </c>
      <c r="KG17">
        <v>600</v>
      </c>
      <c r="KH17">
        <v>7</v>
      </c>
      <c r="KI17">
        <v>6600</v>
      </c>
      <c r="KJ17">
        <v>47400</v>
      </c>
      <c r="KK17">
        <v>184800</v>
      </c>
      <c r="KL17">
        <v>79</v>
      </c>
      <c r="KM17">
        <v>113495.91</v>
      </c>
      <c r="KN17">
        <v>7584</v>
      </c>
      <c r="KO17">
        <v>45504</v>
      </c>
      <c r="KT17">
        <v>23940</v>
      </c>
      <c r="KV17">
        <v>44051.910000000003</v>
      </c>
      <c r="KY17">
        <v>5</v>
      </c>
      <c r="LA17">
        <v>71304.089999999997</v>
      </c>
      <c r="LD17" t="s">
        <v>651</v>
      </c>
      <c r="LE17">
        <v>8894</v>
      </c>
      <c r="LF17">
        <v>7</v>
      </c>
      <c r="LG17">
        <v>106722</v>
      </c>
      <c r="LH17">
        <v>696062.59999999998</v>
      </c>
      <c r="LI17">
        <v>2733984.2999999998</v>
      </c>
      <c r="LK17">
        <v>1649137.1599999999</v>
      </c>
      <c r="LL17">
        <v>86842.520000000004</v>
      </c>
      <c r="LM17">
        <v>503861.19</v>
      </c>
      <c r="LN17">
        <v>26996.619999999999</v>
      </c>
      <c r="LO17">
        <v>11800.030000000001</v>
      </c>
      <c r="LP17">
        <v>49369.379999999997</v>
      </c>
      <c r="LQ17">
        <v>50389.790000000001</v>
      </c>
      <c r="LR17">
        <v>328698.57000000001</v>
      </c>
      <c r="LS17">
        <v>30</v>
      </c>
      <c r="LT17">
        <v>405018.44</v>
      </c>
      <c r="LU17">
        <v>0</v>
      </c>
      <c r="LV17">
        <v>2412.3000000000002</v>
      </c>
      <c r="LX17">
        <v>270560.84000000003</v>
      </c>
      <c r="LY17">
        <v>1084847.1399999999</v>
      </c>
      <c r="LZ17" t="s">
        <v>667</v>
      </c>
      <c r="MA17" t="s">
        <v>652</v>
      </c>
      <c r="MB17">
        <v>44562</v>
      </c>
      <c r="MC17">
        <v>620</v>
      </c>
      <c r="MD17">
        <v>7</v>
      </c>
      <c r="ME17">
        <v>8060</v>
      </c>
      <c r="MF17">
        <v>48980</v>
      </c>
      <c r="MG17">
        <v>225680</v>
      </c>
      <c r="MH17">
        <v>79</v>
      </c>
      <c r="MI17">
        <v>115810.71000000001</v>
      </c>
      <c r="MJ17">
        <v>7836.8000000000002</v>
      </c>
      <c r="MK17">
        <v>47020.800000000003</v>
      </c>
      <c r="MP17">
        <v>24738</v>
      </c>
      <c r="MR17">
        <v>44051.910000000003</v>
      </c>
      <c r="MU17">
        <v>5</v>
      </c>
      <c r="MW17">
        <v>109869.28999999999</v>
      </c>
      <c r="MX17" t="s">
        <v>667</v>
      </c>
      <c r="MZ17">
        <v>44593</v>
      </c>
      <c r="NA17">
        <v>560</v>
      </c>
      <c r="NB17">
        <v>7</v>
      </c>
      <c r="NC17">
        <v>7280</v>
      </c>
      <c r="ND17">
        <v>44240</v>
      </c>
      <c r="NE17">
        <v>203840</v>
      </c>
      <c r="NF17">
        <v>79</v>
      </c>
      <c r="NG17">
        <v>108866.31</v>
      </c>
      <c r="NH17">
        <v>7078.3999999999996</v>
      </c>
      <c r="NI17">
        <v>42470.400000000001</v>
      </c>
      <c r="NN17">
        <v>22344</v>
      </c>
      <c r="NP17">
        <v>44051.910000000003</v>
      </c>
      <c r="NS17">
        <v>5</v>
      </c>
      <c r="NU17">
        <v>94973.690000000002</v>
      </c>
      <c r="NV17" t="s">
        <v>667</v>
      </c>
      <c r="NX17">
        <v>44621</v>
      </c>
      <c r="NY17">
        <v>600</v>
      </c>
      <c r="NZ17">
        <v>7</v>
      </c>
      <c r="OA17">
        <v>7200</v>
      </c>
      <c r="OB17">
        <v>47400</v>
      </c>
      <c r="OC17">
        <v>201600</v>
      </c>
      <c r="OD17">
        <v>79</v>
      </c>
      <c r="OE17">
        <v>113495.91</v>
      </c>
      <c r="OF17">
        <v>7584</v>
      </c>
      <c r="OG17">
        <v>45504</v>
      </c>
      <c r="OL17">
        <v>23940</v>
      </c>
      <c r="ON17">
        <v>44051.910000000003</v>
      </c>
      <c r="OQ17">
        <v>5</v>
      </c>
      <c r="OS17">
        <v>88104.089999999997</v>
      </c>
      <c r="OT17" t="s">
        <v>667</v>
      </c>
      <c r="OV17">
        <v>44652</v>
      </c>
      <c r="OW17">
        <v>588</v>
      </c>
      <c r="OX17">
        <v>7</v>
      </c>
      <c r="OY17">
        <v>7056</v>
      </c>
      <c r="OZ17">
        <v>46452</v>
      </c>
      <c r="PA17">
        <v>197568</v>
      </c>
      <c r="PB17">
        <v>79</v>
      </c>
      <c r="PC17">
        <v>112107.03</v>
      </c>
      <c r="PD17">
        <v>7432.3199999999997</v>
      </c>
      <c r="PE17">
        <v>44593.919999999998</v>
      </c>
      <c r="PJ17">
        <v>23461.200000000001</v>
      </c>
      <c r="PL17">
        <v>44051.910000000003</v>
      </c>
      <c r="PO17">
        <v>5</v>
      </c>
      <c r="PQ17">
        <v>85460.970000000001</v>
      </c>
      <c r="PR17" t="s">
        <v>667</v>
      </c>
      <c r="PT17">
        <v>44682</v>
      </c>
      <c r="PU17">
        <v>610</v>
      </c>
      <c r="PV17">
        <v>7</v>
      </c>
      <c r="PW17">
        <v>7320</v>
      </c>
      <c r="PX17">
        <v>48190</v>
      </c>
      <c r="PY17">
        <v>204960</v>
      </c>
      <c r="PZ17">
        <v>79</v>
      </c>
      <c r="QA17">
        <v>114653.31</v>
      </c>
      <c r="QB17">
        <v>7710.3999999999996</v>
      </c>
      <c r="QC17">
        <v>46262.400000000001</v>
      </c>
      <c r="QH17">
        <v>24339</v>
      </c>
      <c r="QJ17">
        <v>44051.910000000003</v>
      </c>
      <c r="QM17">
        <v>5</v>
      </c>
      <c r="QO17">
        <v>90306.690000000002</v>
      </c>
      <c r="QP17" t="s">
        <v>667</v>
      </c>
      <c r="QR17">
        <v>44713</v>
      </c>
      <c r="QS17">
        <v>594</v>
      </c>
      <c r="QT17">
        <v>7</v>
      </c>
      <c r="QU17">
        <v>7128</v>
      </c>
      <c r="QV17">
        <v>46926</v>
      </c>
      <c r="QW17">
        <v>199584</v>
      </c>
      <c r="QX17">
        <v>79</v>
      </c>
      <c r="QY17">
        <v>112801.47</v>
      </c>
      <c r="QZ17">
        <v>7508.1599999999999</v>
      </c>
      <c r="RA17">
        <v>45048.959999999999</v>
      </c>
      <c r="RF17">
        <v>23700.599999999999</v>
      </c>
      <c r="RH17">
        <v>44051.910000000003</v>
      </c>
      <c r="RK17">
        <v>5</v>
      </c>
      <c r="RM17">
        <v>86782.529999999999</v>
      </c>
      <c r="RN17" t="s">
        <v>667</v>
      </c>
      <c r="RP17">
        <v>44743</v>
      </c>
      <c r="RQ17">
        <v>612</v>
      </c>
      <c r="RR17">
        <v>7</v>
      </c>
      <c r="RS17">
        <v>7344</v>
      </c>
      <c r="RT17">
        <v>48348</v>
      </c>
      <c r="RU17">
        <v>205632</v>
      </c>
      <c r="RV17">
        <v>79</v>
      </c>
      <c r="RW17">
        <v>114884.78999999999</v>
      </c>
      <c r="RX17">
        <v>7735.6800000000003</v>
      </c>
      <c r="RY17">
        <v>46414.080000000002</v>
      </c>
      <c r="SD17">
        <v>24418.799999999999</v>
      </c>
      <c r="SF17">
        <v>44051.910000000003</v>
      </c>
      <c r="SI17">
        <v>5</v>
      </c>
      <c r="SK17">
        <v>90747.210000000006</v>
      </c>
      <c r="SL17" t="s">
        <v>667</v>
      </c>
      <c r="SN17">
        <v>44774</v>
      </c>
      <c r="SO17">
        <v>620</v>
      </c>
      <c r="SP17">
        <v>7</v>
      </c>
      <c r="SQ17">
        <v>8060</v>
      </c>
      <c r="SR17">
        <v>48980</v>
      </c>
      <c r="SS17">
        <v>225680</v>
      </c>
      <c r="ST17">
        <v>79</v>
      </c>
      <c r="SU17">
        <v>115810.71000000001</v>
      </c>
      <c r="SV17">
        <v>7836.8000000000002</v>
      </c>
      <c r="SW17">
        <v>47020.800000000003</v>
      </c>
      <c r="TB17">
        <v>24738</v>
      </c>
      <c r="TD17">
        <v>44051.910000000003</v>
      </c>
      <c r="TG17">
        <v>5</v>
      </c>
      <c r="TI17">
        <v>109869.28999999999</v>
      </c>
      <c r="TJ17" t="s">
        <v>667</v>
      </c>
      <c r="TL17">
        <v>44805</v>
      </c>
      <c r="TM17">
        <v>610</v>
      </c>
      <c r="TN17">
        <v>7</v>
      </c>
      <c r="TO17">
        <v>7930</v>
      </c>
      <c r="TP17">
        <v>48190</v>
      </c>
      <c r="TQ17">
        <v>222040</v>
      </c>
      <c r="TR17">
        <v>79</v>
      </c>
      <c r="TS17">
        <v>114653.31</v>
      </c>
      <c r="TT17">
        <v>7710.3999999999996</v>
      </c>
      <c r="TU17">
        <v>46262.400000000001</v>
      </c>
      <c r="TZ17">
        <v>24339</v>
      </c>
      <c r="UB17">
        <v>44051.910000000003</v>
      </c>
      <c r="UE17">
        <v>5</v>
      </c>
      <c r="UG17">
        <v>107386.69</v>
      </c>
      <c r="UH17" t="s">
        <v>667</v>
      </c>
      <c r="UJ17">
        <v>44835</v>
      </c>
      <c r="UK17">
        <v>624</v>
      </c>
      <c r="UL17">
        <v>7</v>
      </c>
      <c r="UM17">
        <v>8112</v>
      </c>
      <c r="UN17">
        <v>49296</v>
      </c>
      <c r="UO17">
        <v>227136</v>
      </c>
      <c r="UP17">
        <v>79</v>
      </c>
      <c r="UQ17">
        <v>116273.67</v>
      </c>
      <c r="UR17">
        <v>7887.3599999999997</v>
      </c>
      <c r="US17">
        <v>47324.160000000003</v>
      </c>
      <c r="UX17">
        <v>24897.599999999999</v>
      </c>
      <c r="UZ17">
        <v>44051.910000000003</v>
      </c>
      <c r="VC17">
        <v>5</v>
      </c>
      <c r="VE17">
        <v>110862.33</v>
      </c>
      <c r="VF17" t="s">
        <v>667</v>
      </c>
      <c r="VH17">
        <v>44866</v>
      </c>
      <c r="VI17">
        <v>592</v>
      </c>
      <c r="VJ17">
        <v>7</v>
      </c>
      <c r="VK17">
        <v>7104</v>
      </c>
      <c r="VL17">
        <v>46768</v>
      </c>
      <c r="VM17">
        <v>198912</v>
      </c>
      <c r="VN17">
        <v>79</v>
      </c>
      <c r="VO17">
        <v>112569.99000000001</v>
      </c>
      <c r="VP17">
        <v>7482.8800000000001</v>
      </c>
      <c r="VQ17">
        <v>44897.279999999999</v>
      </c>
      <c r="VV17">
        <v>23620.799999999999</v>
      </c>
      <c r="VX17">
        <v>44051.910000000003</v>
      </c>
      <c r="WA17">
        <v>5</v>
      </c>
      <c r="WC17">
        <v>86342.009999999995</v>
      </c>
      <c r="WD17" t="s">
        <v>667</v>
      </c>
      <c r="WF17">
        <v>44896</v>
      </c>
      <c r="WG17">
        <v>608</v>
      </c>
      <c r="WH17">
        <v>7</v>
      </c>
      <c r="WI17">
        <v>7296</v>
      </c>
      <c r="WJ17">
        <v>48032</v>
      </c>
      <c r="WK17">
        <v>204288</v>
      </c>
      <c r="WL17">
        <v>79</v>
      </c>
      <c r="WM17">
        <v>114421.83</v>
      </c>
      <c r="WN17">
        <v>7685.1199999999999</v>
      </c>
      <c r="WO17">
        <v>46110.720000000001</v>
      </c>
      <c r="WT17">
        <v>24259.200000000001</v>
      </c>
      <c r="WV17">
        <v>44051.910000000003</v>
      </c>
      <c r="WY17">
        <v>5</v>
      </c>
      <c r="XA17">
        <v>89866.169999999998</v>
      </c>
    </row>
    <row r="18" spans="1:625" ht="12.75">
      <c r="A18" s="1">
        <f>HYPERLINK("F:\2022年预算\清新分公司预算底稿\附件3.2022年自营班线、农客（含村村通）、公交业务预算基础数据表 - 副本1008.xlsx#'清远城北站至广州省站'!A1","[附件3.2022年自营班线、农客（含村村通）、公交业务预算基础数据表 - 副本1008.xlsx]清远城北站至广州省站")</f>
      </c>
      <c r="B18" t="s">
        <v>625</v>
      </c>
      <c r="C18" t="s">
        <v>626</v>
      </c>
      <c r="D18" t="s">
        <v>627</v>
      </c>
      <c r="E18" t="s">
        <v>628</v>
      </c>
      <c r="F18" t="s">
        <v>629</v>
      </c>
      <c r="G18" t="s">
        <v>630</v>
      </c>
      <c r="H18" t="s">
        <v>631</v>
      </c>
      <c r="I18" t="s">
        <v>632</v>
      </c>
      <c r="J18" t="s">
        <v>633</v>
      </c>
      <c r="K18" t="s">
        <v>634</v>
      </c>
      <c r="L18" t="s">
        <v>635</v>
      </c>
      <c r="M18" t="s">
        <v>636</v>
      </c>
      <c r="N18" t="s">
        <v>637</v>
      </c>
      <c r="O18" t="s">
        <v>638</v>
      </c>
      <c r="P18" t="s">
        <v>639</v>
      </c>
      <c r="Q18" t="s">
        <v>640</v>
      </c>
      <c r="R18" t="s">
        <v>641</v>
      </c>
      <c r="S18" t="s">
        <v>642</v>
      </c>
      <c r="T18" t="s">
        <v>643</v>
      </c>
      <c r="U18" t="s">
        <v>644</v>
      </c>
      <c r="V18" t="s">
        <v>645</v>
      </c>
      <c r="W18" t="s">
        <v>646</v>
      </c>
      <c r="X18" t="s">
        <v>647</v>
      </c>
      <c r="Y18" t="s">
        <v>648</v>
      </c>
      <c r="Z18" t="s">
        <v>668</v>
      </c>
      <c r="AA18" t="s">
        <v>650</v>
      </c>
      <c r="AB18">
        <v>44197</v>
      </c>
      <c r="AC18">
        <v>1260</v>
      </c>
      <c r="AD18">
        <v>6</v>
      </c>
      <c r="AE18">
        <v>15362</v>
      </c>
      <c r="AF18">
        <v>102648</v>
      </c>
      <c r="AG18">
        <v>558003.44999999995</v>
      </c>
      <c r="AI18">
        <v>384033.69</v>
      </c>
      <c r="AJ18">
        <v>22237.869999999999</v>
      </c>
      <c r="AK18">
        <v>113413.13</v>
      </c>
      <c r="AL18">
        <v>9369.0799999999999</v>
      </c>
      <c r="AM18">
        <v>3600</v>
      </c>
      <c r="AN18">
        <v>7167.5500000000002</v>
      </c>
      <c r="AO18">
        <v>8888.6800000000003</v>
      </c>
      <c r="AP18">
        <v>112498.23</v>
      </c>
      <c r="AQ18">
        <v>0</v>
      </c>
      <c r="AR18">
        <v>49219.959999999999</v>
      </c>
      <c r="AS18">
        <v>0</v>
      </c>
      <c r="AT18">
        <v>0</v>
      </c>
      <c r="AU18">
        <v>12</v>
      </c>
      <c r="AV18">
        <v>79877.059999999998</v>
      </c>
      <c r="AW18">
        <v>173969.76000000001</v>
      </c>
      <c r="AX18" t="s">
        <v>668</v>
      </c>
      <c r="AZ18">
        <v>44228</v>
      </c>
      <c r="BA18">
        <v>1078</v>
      </c>
      <c r="BB18">
        <v>6</v>
      </c>
      <c r="BC18">
        <v>13259</v>
      </c>
      <c r="BD18">
        <v>81078</v>
      </c>
      <c r="BE18">
        <v>470842.64000000001</v>
      </c>
      <c r="BG18">
        <v>344176.78000000003</v>
      </c>
      <c r="BH18">
        <v>17312.77</v>
      </c>
      <c r="BI18">
        <v>88295.119999999995</v>
      </c>
      <c r="BJ18">
        <v>14082.950000000001</v>
      </c>
      <c r="BK18">
        <v>3600</v>
      </c>
      <c r="BL18">
        <v>7496.1000000000004</v>
      </c>
      <c r="BM18">
        <v>8888.6800000000003</v>
      </c>
      <c r="BN18">
        <v>71656.339999999997</v>
      </c>
      <c r="BO18">
        <v>0</v>
      </c>
      <c r="BP18">
        <v>47807.720000000001</v>
      </c>
      <c r="BQ18">
        <v>0</v>
      </c>
      <c r="BR18">
        <v>-400</v>
      </c>
      <c r="BS18">
        <v>12</v>
      </c>
      <c r="BT18">
        <v>102749.87</v>
      </c>
      <c r="BU18">
        <v>126665.86</v>
      </c>
      <c r="BV18" t="s">
        <v>668</v>
      </c>
      <c r="BX18">
        <v>44256</v>
      </c>
      <c r="BY18">
        <v>1212</v>
      </c>
      <c r="BZ18">
        <v>6</v>
      </c>
      <c r="CA18">
        <v>18722</v>
      </c>
      <c r="CB18">
        <v>98660</v>
      </c>
      <c r="CC18">
        <v>622929.55000000005</v>
      </c>
      <c r="CE18">
        <v>495412.85999999999</v>
      </c>
      <c r="CF18">
        <v>20237.380000000001</v>
      </c>
      <c r="CG18">
        <v>117376.8</v>
      </c>
      <c r="CH18">
        <v>26881.52</v>
      </c>
      <c r="CI18">
        <v>0</v>
      </c>
      <c r="CJ18">
        <v>8664.2000000000007</v>
      </c>
      <c r="CK18">
        <v>8888.6800000000003</v>
      </c>
      <c r="CL18">
        <v>127004.48</v>
      </c>
      <c r="CM18">
        <v>0</v>
      </c>
      <c r="CN18">
        <v>47807.720000000001</v>
      </c>
      <c r="CO18">
        <v>0</v>
      </c>
      <c r="CP18">
        <v>0</v>
      </c>
      <c r="CQ18">
        <v>12</v>
      </c>
      <c r="CR18">
        <v>158789.45999999999</v>
      </c>
      <c r="CS18">
        <v>127516.69</v>
      </c>
      <c r="CT18" t="s">
        <v>668</v>
      </c>
      <c r="CV18">
        <v>44287</v>
      </c>
      <c r="CW18">
        <v>1058</v>
      </c>
      <c r="CX18">
        <v>12</v>
      </c>
      <c r="CY18">
        <v>16630</v>
      </c>
      <c r="CZ18">
        <v>95374</v>
      </c>
      <c r="DA18">
        <v>609414.5</v>
      </c>
      <c r="DC18">
        <v>275705.89000000001</v>
      </c>
      <c r="DD18">
        <v>20794.700000000001</v>
      </c>
      <c r="DE18">
        <v>122688.74000000001</v>
      </c>
      <c r="DF18">
        <v>-17548.509999999998</v>
      </c>
      <c r="DG18">
        <v>3600</v>
      </c>
      <c r="DH18">
        <v>9804.4300000000003</v>
      </c>
      <c r="DI18">
        <v>8888.6800000000003</v>
      </c>
      <c r="DJ18">
        <v>104343.22</v>
      </c>
      <c r="DK18">
        <v>0</v>
      </c>
      <c r="DL18">
        <v>47807.720000000001</v>
      </c>
      <c r="DM18">
        <v>0</v>
      </c>
      <c r="DN18">
        <v>0</v>
      </c>
      <c r="DO18">
        <v>6</v>
      </c>
      <c r="DP18">
        <v>-3878.3899999999999</v>
      </c>
      <c r="DQ18">
        <v>333708.60999999999</v>
      </c>
      <c r="DR18" t="s">
        <v>668</v>
      </c>
      <c r="DT18">
        <v>44317</v>
      </c>
      <c r="DU18">
        <v>1108</v>
      </c>
      <c r="DV18">
        <v>6</v>
      </c>
      <c r="DW18">
        <v>18156</v>
      </c>
      <c r="DX18">
        <v>92536</v>
      </c>
      <c r="DY18">
        <v>624773.93000000005</v>
      </c>
      <c r="EA18">
        <v>362725.71000000002</v>
      </c>
      <c r="EB18">
        <v>21617.259999999998</v>
      </c>
      <c r="EC18">
        <v>127541.84</v>
      </c>
      <c r="ED18">
        <v>3596.3699999999999</v>
      </c>
      <c r="EE18">
        <v>3600</v>
      </c>
      <c r="EF18">
        <v>6573.2299999999996</v>
      </c>
      <c r="EG18">
        <v>8888.6800000000003</v>
      </c>
      <c r="EH18">
        <v>71860.729999999996</v>
      </c>
      <c r="EI18">
        <v>0</v>
      </c>
      <c r="EJ18">
        <v>47807.720000000001</v>
      </c>
      <c r="EK18">
        <v>0</v>
      </c>
      <c r="EL18">
        <v>0</v>
      </c>
      <c r="EM18">
        <v>12</v>
      </c>
      <c r="EN18">
        <v>92857.139999999999</v>
      </c>
      <c r="EO18">
        <v>262048.22</v>
      </c>
      <c r="EP18" t="s">
        <v>668</v>
      </c>
      <c r="ER18">
        <v>44348</v>
      </c>
      <c r="ES18">
        <v>428</v>
      </c>
      <c r="ET18">
        <v>6</v>
      </c>
      <c r="EU18">
        <v>4013</v>
      </c>
      <c r="EV18">
        <v>30577</v>
      </c>
      <c r="EW18">
        <v>129374.72</v>
      </c>
      <c r="EY18">
        <v>243436.26000000001</v>
      </c>
      <c r="EZ18">
        <v>7318.0299999999997</v>
      </c>
      <c r="FA18">
        <v>43176.379999999997</v>
      </c>
      <c r="FB18">
        <v>5014.5200000000004</v>
      </c>
      <c r="FC18">
        <v>0</v>
      </c>
      <c r="FD18">
        <v>2827.5300000000002</v>
      </c>
      <c r="FE18">
        <v>8888.6800000000003</v>
      </c>
      <c r="FF18">
        <v>45291.18</v>
      </c>
      <c r="FG18">
        <v>0</v>
      </c>
      <c r="FH18">
        <v>47807.720000000001</v>
      </c>
      <c r="FI18">
        <v>0</v>
      </c>
      <c r="FJ18">
        <v>0</v>
      </c>
      <c r="FK18">
        <v>12</v>
      </c>
      <c r="FL18">
        <v>90430.25</v>
      </c>
      <c r="FM18">
        <v>-114061.53999999999</v>
      </c>
      <c r="FN18" t="s">
        <v>668</v>
      </c>
      <c r="FP18">
        <v>44378</v>
      </c>
      <c r="FQ18">
        <v>756</v>
      </c>
      <c r="FR18">
        <v>6</v>
      </c>
      <c r="FS18">
        <v>14772</v>
      </c>
      <c r="FT18">
        <v>73113.5</v>
      </c>
      <c r="FU18">
        <v>493683.06</v>
      </c>
      <c r="FW18">
        <v>174296.25</v>
      </c>
      <c r="FX18">
        <v>15081.950000000001</v>
      </c>
      <c r="FY18">
        <v>88983.5</v>
      </c>
      <c r="FZ18">
        <v>2996.71</v>
      </c>
      <c r="GA18">
        <v>7200</v>
      </c>
      <c r="GB18">
        <v>11532.530000000001</v>
      </c>
      <c r="GC18">
        <v>8888.6800000000003</v>
      </c>
      <c r="GD18">
        <v>-4456.2200000000003</v>
      </c>
      <c r="GE18">
        <v>0</v>
      </c>
      <c r="GF18">
        <v>47807.720000000001</v>
      </c>
      <c r="GG18">
        <v>0</v>
      </c>
      <c r="GH18">
        <v>1620</v>
      </c>
      <c r="GI18">
        <v>12</v>
      </c>
      <c r="GJ18">
        <v>9723.3299999999999</v>
      </c>
      <c r="GK18">
        <v>319386.81</v>
      </c>
      <c r="GL18" t="s">
        <v>668</v>
      </c>
      <c r="GN18">
        <v>44409</v>
      </c>
      <c r="GO18">
        <v>1145</v>
      </c>
      <c r="GP18">
        <v>8</v>
      </c>
      <c r="GQ18">
        <v>14842</v>
      </c>
      <c r="GR18">
        <v>94999</v>
      </c>
      <c r="GS18">
        <v>456196.35999999999</v>
      </c>
      <c r="GU18">
        <v>353026.02000000002</v>
      </c>
      <c r="GV18">
        <v>17480.779999999999</v>
      </c>
      <c r="GW18">
        <v>105933.52</v>
      </c>
      <c r="GX18">
        <v>2392.5900000000001</v>
      </c>
      <c r="GY18">
        <v>0</v>
      </c>
      <c r="GZ18">
        <v>29718.790000000001</v>
      </c>
      <c r="HA18">
        <v>10854.030000000001</v>
      </c>
      <c r="HB18">
        <v>41215.330000000002</v>
      </c>
      <c r="HC18">
        <v>0</v>
      </c>
      <c r="HD18">
        <v>65729.779999999999</v>
      </c>
      <c r="HE18">
        <v>0</v>
      </c>
      <c r="HF18">
        <v>0</v>
      </c>
      <c r="HG18">
        <v>12</v>
      </c>
      <c r="HH18">
        <v>97181.979999999996</v>
      </c>
      <c r="HI18">
        <v>103170.34</v>
      </c>
      <c r="HJ18" t="s">
        <v>668</v>
      </c>
      <c r="HL18">
        <v>44440</v>
      </c>
      <c r="HM18">
        <v>861</v>
      </c>
      <c r="HN18">
        <v>8</v>
      </c>
      <c r="HO18">
        <v>13415</v>
      </c>
      <c r="HP18">
        <v>71052</v>
      </c>
      <c r="HQ18">
        <v>488797.01000000001</v>
      </c>
      <c r="HS18">
        <v>366817.85999999999</v>
      </c>
      <c r="HT18">
        <v>17311.290000000001</v>
      </c>
      <c r="HU18">
        <v>104906.41</v>
      </c>
      <c r="HV18">
        <v>726.45000000000005</v>
      </c>
      <c r="HW18">
        <v>3600</v>
      </c>
      <c r="HX18">
        <v>15804.959999999999</v>
      </c>
      <c r="HY18">
        <v>9096.9300000000003</v>
      </c>
      <c r="HZ18">
        <v>70418.389999999999</v>
      </c>
      <c r="IA18">
        <v>0</v>
      </c>
      <c r="IB18">
        <v>65729.779999999999</v>
      </c>
      <c r="IC18">
        <v>0</v>
      </c>
      <c r="ID18">
        <v>0</v>
      </c>
      <c r="IE18">
        <v>12</v>
      </c>
      <c r="IF18">
        <v>96534.940000000002</v>
      </c>
      <c r="IG18">
        <v>121979.14999999999</v>
      </c>
      <c r="IH18" t="s">
        <v>668</v>
      </c>
      <c r="IJ18">
        <v>44470</v>
      </c>
      <c r="IK18">
        <v>1116</v>
      </c>
      <c r="IL18">
        <v>8</v>
      </c>
      <c r="IM18">
        <v>15624</v>
      </c>
      <c r="IN18">
        <v>92628</v>
      </c>
      <c r="IO18">
        <v>531216</v>
      </c>
      <c r="IP18">
        <v>83</v>
      </c>
      <c r="IQ18">
        <v>182441.06</v>
      </c>
      <c r="IR18">
        <v>19451.880000000001</v>
      </c>
      <c r="IS18">
        <v>116711.28</v>
      </c>
      <c r="IZ18">
        <v>65729.779999999999</v>
      </c>
      <c r="JC18">
        <v>12</v>
      </c>
      <c r="JE18">
        <v>348774.94</v>
      </c>
      <c r="JF18" t="s">
        <v>668</v>
      </c>
      <c r="JH18">
        <v>44501</v>
      </c>
      <c r="JI18">
        <v>1020</v>
      </c>
      <c r="JJ18">
        <v>8</v>
      </c>
      <c r="JK18">
        <v>12240</v>
      </c>
      <c r="JL18">
        <v>84660</v>
      </c>
      <c r="JM18">
        <v>416160</v>
      </c>
      <c r="JN18">
        <v>83</v>
      </c>
      <c r="JO18">
        <v>172401.38</v>
      </c>
      <c r="JP18">
        <v>17778.599999999999</v>
      </c>
      <c r="JQ18">
        <v>106671.60000000001</v>
      </c>
      <c r="JX18">
        <v>65729.779999999999</v>
      </c>
      <c r="KA18">
        <v>12</v>
      </c>
      <c r="KC18">
        <v>243758.62</v>
      </c>
      <c r="KD18" t="s">
        <v>668</v>
      </c>
      <c r="KF18">
        <v>44531</v>
      </c>
      <c r="KG18">
        <v>1050</v>
      </c>
      <c r="KH18">
        <v>8</v>
      </c>
      <c r="KI18">
        <v>13125</v>
      </c>
      <c r="KJ18">
        <v>87150</v>
      </c>
      <c r="KK18">
        <v>446250</v>
      </c>
      <c r="KL18">
        <v>83</v>
      </c>
      <c r="KM18">
        <v>175538.78</v>
      </c>
      <c r="KN18">
        <v>18301.5</v>
      </c>
      <c r="KO18">
        <v>109809</v>
      </c>
      <c r="KV18">
        <v>65729.779999999999</v>
      </c>
      <c r="KY18">
        <v>12</v>
      </c>
      <c r="LA18">
        <v>270711.21999999997</v>
      </c>
      <c r="LD18" t="s">
        <v>651</v>
      </c>
      <c r="LE18">
        <v>12092</v>
      </c>
      <c r="LF18">
        <v>8</v>
      </c>
      <c r="LG18">
        <v>170160</v>
      </c>
      <c r="LH18">
        <v>1004475.5</v>
      </c>
      <c r="LI18">
        <v>5847641.2199999997</v>
      </c>
      <c r="LK18">
        <v>3530012.54</v>
      </c>
      <c r="LL18">
        <v>214924.01000000001</v>
      </c>
      <c r="LM18">
        <v>1245507.3200000001</v>
      </c>
      <c r="LN18">
        <v>47511.68</v>
      </c>
      <c r="LO18">
        <v>25200</v>
      </c>
      <c r="LP18">
        <v>99589.320000000007</v>
      </c>
      <c r="LQ18">
        <v>82171.720000000001</v>
      </c>
      <c r="LR18">
        <v>639831.68000000005</v>
      </c>
      <c r="LS18">
        <v>0</v>
      </c>
      <c r="LT18">
        <v>664715.18000000005</v>
      </c>
      <c r="LU18">
        <v>0</v>
      </c>
      <c r="LV18">
        <v>1220</v>
      </c>
      <c r="LX18">
        <v>724265.64000000001</v>
      </c>
      <c r="LY18">
        <v>2317628.6800000002</v>
      </c>
      <c r="LZ18" t="s">
        <v>668</v>
      </c>
      <c r="MA18" t="s">
        <v>652</v>
      </c>
      <c r="MB18">
        <v>44562</v>
      </c>
      <c r="MC18">
        <v>1116</v>
      </c>
      <c r="MD18">
        <v>8</v>
      </c>
      <c r="ME18">
        <v>14508</v>
      </c>
      <c r="MF18">
        <v>92628</v>
      </c>
      <c r="MG18">
        <v>500526</v>
      </c>
      <c r="MH18">
        <v>83</v>
      </c>
      <c r="MI18">
        <v>182441.06</v>
      </c>
      <c r="MJ18">
        <v>19451.880000000001</v>
      </c>
      <c r="MK18">
        <v>116711.28</v>
      </c>
      <c r="MR18">
        <v>65729.779999999999</v>
      </c>
      <c r="MU18">
        <v>12</v>
      </c>
      <c r="MW18">
        <v>318084.94</v>
      </c>
      <c r="MX18" t="s">
        <v>668</v>
      </c>
      <c r="MZ18">
        <v>44593</v>
      </c>
      <c r="NA18">
        <v>1080</v>
      </c>
      <c r="NB18">
        <v>8</v>
      </c>
      <c r="NC18">
        <v>14040</v>
      </c>
      <c r="ND18">
        <v>89640</v>
      </c>
      <c r="NE18">
        <v>484380</v>
      </c>
      <c r="NF18">
        <v>83</v>
      </c>
      <c r="NG18">
        <v>178676.17999999999</v>
      </c>
      <c r="NH18">
        <v>18824.400000000001</v>
      </c>
      <c r="NI18">
        <v>112946.39999999999</v>
      </c>
      <c r="NP18">
        <v>65729.779999999999</v>
      </c>
      <c r="NS18">
        <v>12</v>
      </c>
      <c r="NU18">
        <v>305703.82000000001</v>
      </c>
      <c r="NV18" t="s">
        <v>668</v>
      </c>
      <c r="NX18">
        <v>44621</v>
      </c>
      <c r="NY18">
        <v>1020</v>
      </c>
      <c r="NZ18">
        <v>8</v>
      </c>
      <c r="OA18">
        <v>12240</v>
      </c>
      <c r="OB18">
        <v>84660</v>
      </c>
      <c r="OC18">
        <v>422280</v>
      </c>
      <c r="OD18">
        <v>83</v>
      </c>
      <c r="OE18">
        <v>172401.38</v>
      </c>
      <c r="OF18">
        <v>17778.599999999999</v>
      </c>
      <c r="OG18">
        <v>106671.60000000001</v>
      </c>
      <c r="ON18">
        <v>65729.779999999999</v>
      </c>
      <c r="OQ18">
        <v>12</v>
      </c>
      <c r="OS18">
        <v>249878.62</v>
      </c>
      <c r="OT18" t="s">
        <v>668</v>
      </c>
      <c r="OV18">
        <v>44652</v>
      </c>
      <c r="OW18">
        <v>982</v>
      </c>
      <c r="OX18">
        <v>8</v>
      </c>
      <c r="OY18">
        <v>11784</v>
      </c>
      <c r="OZ18">
        <v>81506</v>
      </c>
      <c r="PA18">
        <v>406548</v>
      </c>
      <c r="PB18">
        <v>83</v>
      </c>
      <c r="PC18">
        <v>168427.34</v>
      </c>
      <c r="PD18">
        <v>17116.259999999998</v>
      </c>
      <c r="PE18">
        <v>102697.56</v>
      </c>
      <c r="PL18">
        <v>65729.779999999999</v>
      </c>
      <c r="PO18">
        <v>12</v>
      </c>
      <c r="PQ18">
        <v>238120.66</v>
      </c>
      <c r="PR18" t="s">
        <v>668</v>
      </c>
      <c r="PT18">
        <v>44682</v>
      </c>
      <c r="PU18">
        <v>1054</v>
      </c>
      <c r="PV18">
        <v>8</v>
      </c>
      <c r="PW18">
        <v>13702</v>
      </c>
      <c r="PX18">
        <v>87482</v>
      </c>
      <c r="PY18">
        <v>472719</v>
      </c>
      <c r="PZ18">
        <v>83</v>
      </c>
      <c r="QA18">
        <v>175957.10000000001</v>
      </c>
      <c r="QB18">
        <v>18371.220000000001</v>
      </c>
      <c r="QC18">
        <v>110227.32000000001</v>
      </c>
      <c r="QJ18">
        <v>65729.779999999999</v>
      </c>
      <c r="QM18">
        <v>12</v>
      </c>
      <c r="QO18">
        <v>296761.90000000002</v>
      </c>
      <c r="QP18" t="s">
        <v>668</v>
      </c>
      <c r="QR18">
        <v>44713</v>
      </c>
      <c r="QS18">
        <v>1020</v>
      </c>
      <c r="QT18">
        <v>8</v>
      </c>
      <c r="QU18">
        <v>12750</v>
      </c>
      <c r="QV18">
        <v>84660</v>
      </c>
      <c r="QW18">
        <v>439875</v>
      </c>
      <c r="QX18">
        <v>83</v>
      </c>
      <c r="QY18">
        <v>172401.38</v>
      </c>
      <c r="QZ18">
        <v>17778.599999999999</v>
      </c>
      <c r="RA18">
        <v>106671.60000000001</v>
      </c>
      <c r="RH18">
        <v>65729.779999999999</v>
      </c>
      <c r="RK18">
        <v>12</v>
      </c>
      <c r="RM18">
        <v>267473.62</v>
      </c>
      <c r="RN18" t="s">
        <v>668</v>
      </c>
      <c r="RP18">
        <v>44743</v>
      </c>
      <c r="RQ18">
        <v>1054</v>
      </c>
      <c r="RR18">
        <v>8</v>
      </c>
      <c r="RS18">
        <v>13175</v>
      </c>
      <c r="RT18">
        <v>87482</v>
      </c>
      <c r="RU18">
        <v>454537.5</v>
      </c>
      <c r="RV18">
        <v>83</v>
      </c>
      <c r="RW18">
        <v>175957.10000000001</v>
      </c>
      <c r="RX18">
        <v>18371.220000000001</v>
      </c>
      <c r="RY18">
        <v>110227.32000000001</v>
      </c>
      <c r="SF18">
        <v>65729.779999999999</v>
      </c>
      <c r="SI18">
        <v>12</v>
      </c>
      <c r="SK18">
        <v>278580.40000000002</v>
      </c>
      <c r="SL18" t="s">
        <v>668</v>
      </c>
      <c r="SN18">
        <v>44774</v>
      </c>
      <c r="SO18">
        <v>1116</v>
      </c>
      <c r="SP18">
        <v>8</v>
      </c>
      <c r="SQ18">
        <v>13950</v>
      </c>
      <c r="SR18">
        <v>92628</v>
      </c>
      <c r="SS18">
        <v>481275</v>
      </c>
      <c r="ST18">
        <v>83</v>
      </c>
      <c r="SU18">
        <v>182441.06</v>
      </c>
      <c r="SV18">
        <v>19451.880000000001</v>
      </c>
      <c r="SW18">
        <v>116711.28</v>
      </c>
      <c r="TD18">
        <v>65729.779999999999</v>
      </c>
      <c r="TG18">
        <v>12</v>
      </c>
      <c r="TI18">
        <v>298833.94</v>
      </c>
      <c r="TJ18" t="s">
        <v>668</v>
      </c>
      <c r="TL18">
        <v>44805</v>
      </c>
      <c r="TM18">
        <v>1080</v>
      </c>
      <c r="TN18">
        <v>8</v>
      </c>
      <c r="TO18">
        <v>14040</v>
      </c>
      <c r="TP18">
        <v>89640</v>
      </c>
      <c r="TQ18">
        <v>484380</v>
      </c>
      <c r="TR18">
        <v>83</v>
      </c>
      <c r="TS18">
        <v>178676.17999999999</v>
      </c>
      <c r="TT18">
        <v>18824.400000000001</v>
      </c>
      <c r="TU18">
        <v>112946.39999999999</v>
      </c>
      <c r="UB18">
        <v>65729.779999999999</v>
      </c>
      <c r="UE18">
        <v>12</v>
      </c>
      <c r="UG18">
        <v>305703.82000000001</v>
      </c>
      <c r="UH18" t="s">
        <v>668</v>
      </c>
      <c r="UJ18">
        <v>44835</v>
      </c>
      <c r="UK18">
        <v>1120</v>
      </c>
      <c r="UL18">
        <v>8</v>
      </c>
      <c r="UM18">
        <v>14560</v>
      </c>
      <c r="UN18">
        <v>92960</v>
      </c>
      <c r="UO18">
        <v>502320</v>
      </c>
      <c r="UP18">
        <v>83</v>
      </c>
      <c r="UQ18">
        <v>182859.38</v>
      </c>
      <c r="UR18">
        <v>19521.599999999999</v>
      </c>
      <c r="US18">
        <v>117129.60000000001</v>
      </c>
      <c r="UZ18">
        <v>65729.779999999999</v>
      </c>
      <c r="VC18">
        <v>12</v>
      </c>
      <c r="VE18">
        <v>319460.62</v>
      </c>
      <c r="VF18" t="s">
        <v>668</v>
      </c>
      <c r="VH18">
        <v>44866</v>
      </c>
      <c r="VI18">
        <v>960</v>
      </c>
      <c r="VJ18">
        <v>8</v>
      </c>
      <c r="VK18">
        <v>10560</v>
      </c>
      <c r="VL18">
        <v>79680</v>
      </c>
      <c r="VM18">
        <v>364320</v>
      </c>
      <c r="VN18">
        <v>83</v>
      </c>
      <c r="VO18">
        <v>166126.57999999999</v>
      </c>
      <c r="VP18">
        <v>16732.799999999999</v>
      </c>
      <c r="VQ18">
        <v>100396.8</v>
      </c>
      <c r="VX18">
        <v>65729.779999999999</v>
      </c>
      <c r="WA18">
        <v>12</v>
      </c>
      <c r="WC18">
        <v>198193.42000000001</v>
      </c>
      <c r="WD18" t="s">
        <v>668</v>
      </c>
      <c r="WF18">
        <v>44896</v>
      </c>
      <c r="WG18">
        <v>1042</v>
      </c>
      <c r="WH18">
        <v>8</v>
      </c>
      <c r="WI18">
        <v>11983</v>
      </c>
      <c r="WJ18">
        <v>86486</v>
      </c>
      <c r="WK18">
        <v>413413.5</v>
      </c>
      <c r="WL18">
        <v>83</v>
      </c>
      <c r="WM18">
        <v>174702.14000000001</v>
      </c>
      <c r="WN18">
        <v>18162.060000000001</v>
      </c>
      <c r="WO18">
        <v>108972.36</v>
      </c>
      <c r="WV18">
        <v>65729.779999999999</v>
      </c>
      <c r="WY18">
        <v>12</v>
      </c>
      <c r="XA18">
        <v>238711.35999999999</v>
      </c>
    </row>
    <row r="19" spans="1:625" ht="12.75">
      <c r="A19" s="1">
        <f>HYPERLINK("F:\2022年预算\清新分公司预算底稿\附件3.2022年自营班线、农客（含村村通）、公交业务预算基础数据表 - 副本1008.xlsx#'清远城北站至广州天河站'!A1","[附件3.2022年自营班线、农客（含村村通）、公交业务预算基础数据表 - 副本1008.xlsx]清远城北站至广州天河站")</f>
      </c>
      <c r="B19" t="s">
        <v>625</v>
      </c>
      <c r="C19" t="s">
        <v>626</v>
      </c>
      <c r="D19" t="s">
        <v>627</v>
      </c>
      <c r="E19" t="s">
        <v>628</v>
      </c>
      <c r="F19" t="s">
        <v>629</v>
      </c>
      <c r="G19" t="s">
        <v>630</v>
      </c>
      <c r="H19" t="s">
        <v>631</v>
      </c>
      <c r="I19" t="s">
        <v>632</v>
      </c>
      <c r="J19" t="s">
        <v>633</v>
      </c>
      <c r="K19" t="s">
        <v>634</v>
      </c>
      <c r="L19" t="s">
        <v>635</v>
      </c>
      <c r="M19" t="s">
        <v>636</v>
      </c>
      <c r="N19" t="s">
        <v>637</v>
      </c>
      <c r="O19" t="s">
        <v>638</v>
      </c>
      <c r="P19" t="s">
        <v>639</v>
      </c>
      <c r="Q19" t="s">
        <v>640</v>
      </c>
      <c r="R19" t="s">
        <v>641</v>
      </c>
      <c r="S19" t="s">
        <v>642</v>
      </c>
      <c r="T19" t="s">
        <v>643</v>
      </c>
      <c r="U19" t="s">
        <v>644</v>
      </c>
      <c r="V19" t="s">
        <v>645</v>
      </c>
      <c r="W19" t="s">
        <v>646</v>
      </c>
      <c r="X19" t="s">
        <v>647</v>
      </c>
      <c r="Y19" t="s">
        <v>648</v>
      </c>
      <c r="Z19" t="s">
        <v>669</v>
      </c>
      <c r="AA19" t="s">
        <v>650</v>
      </c>
      <c r="AB19">
        <v>44197</v>
      </c>
      <c r="AC19">
        <v>348</v>
      </c>
      <c r="AD19">
        <v>2</v>
      </c>
      <c r="AE19">
        <v>3614</v>
      </c>
      <c r="AF19">
        <v>32916</v>
      </c>
      <c r="AG19">
        <v>148101.67999999999</v>
      </c>
      <c r="AH19">
        <v>40.979988931931402</v>
      </c>
      <c r="AI19">
        <v>113960.59</v>
      </c>
      <c r="AJ19">
        <v>0</v>
      </c>
      <c r="AK19">
        <v>32968.830000000002</v>
      </c>
      <c r="AL19">
        <v>2364.9899999999998</v>
      </c>
      <c r="AM19">
        <v>3600</v>
      </c>
      <c r="AN19">
        <v>2834.6300000000001</v>
      </c>
      <c r="AO19">
        <v>916.57000000000005</v>
      </c>
      <c r="AP19">
        <v>29090.02</v>
      </c>
      <c r="AQ19">
        <v>0</v>
      </c>
      <c r="AR19">
        <v>17795.540000000001</v>
      </c>
      <c r="AS19">
        <v>0</v>
      </c>
      <c r="AT19">
        <v>1500</v>
      </c>
      <c r="AU19">
        <v>3</v>
      </c>
      <c r="AV19">
        <v>22890.009999999998</v>
      </c>
      <c r="AW19">
        <v>34141.089999999997</v>
      </c>
      <c r="AX19" t="s">
        <v>669</v>
      </c>
      <c r="AZ19">
        <v>44228</v>
      </c>
      <c r="BA19">
        <v>292</v>
      </c>
      <c r="BB19">
        <v>2</v>
      </c>
      <c r="BC19">
        <v>2816</v>
      </c>
      <c r="BD19">
        <v>25524</v>
      </c>
      <c r="BE19">
        <v>121233.85000000001</v>
      </c>
      <c r="BF19">
        <v>43.051793323863599</v>
      </c>
      <c r="BG19">
        <v>70377.669999999998</v>
      </c>
      <c r="BH19">
        <v>0</v>
      </c>
      <c r="BI19">
        <v>0</v>
      </c>
      <c r="BJ19">
        <v>10833.99</v>
      </c>
      <c r="BK19">
        <v>0</v>
      </c>
      <c r="BL19">
        <v>2183.8499999999999</v>
      </c>
      <c r="BM19">
        <v>1988.1700000000001</v>
      </c>
      <c r="BN19">
        <v>30682.400000000001</v>
      </c>
      <c r="BO19">
        <v>0</v>
      </c>
      <c r="BP19">
        <v>0</v>
      </c>
      <c r="BQ19">
        <v>0</v>
      </c>
      <c r="BR19">
        <v>2930</v>
      </c>
      <c r="BS19">
        <v>3</v>
      </c>
      <c r="BT19">
        <v>21759.259999999998</v>
      </c>
      <c r="BU19">
        <v>50856.18</v>
      </c>
      <c r="BV19" t="s">
        <v>669</v>
      </c>
      <c r="BX19">
        <v>44256</v>
      </c>
      <c r="BY19">
        <v>398</v>
      </c>
      <c r="BZ19">
        <v>2</v>
      </c>
      <c r="CA19">
        <v>1593</v>
      </c>
      <c r="CB19">
        <v>12040</v>
      </c>
      <c r="CC19">
        <v>124003.53</v>
      </c>
      <c r="CD19">
        <v>77.842768361581903</v>
      </c>
      <c r="CE19">
        <v>146499.76999999999</v>
      </c>
      <c r="CF19">
        <v>4648.6700000000001</v>
      </c>
      <c r="CG19">
        <v>68564.139999999999</v>
      </c>
      <c r="CH19">
        <v>11415.99</v>
      </c>
      <c r="CI19">
        <v>0</v>
      </c>
      <c r="CJ19">
        <v>1124.9300000000001</v>
      </c>
      <c r="CK19">
        <v>2045.4400000000001</v>
      </c>
      <c r="CL19">
        <v>29395.189999999999</v>
      </c>
      <c r="CM19">
        <v>0</v>
      </c>
      <c r="CN19">
        <v>14538.76</v>
      </c>
      <c r="CO19">
        <v>0</v>
      </c>
      <c r="CP19">
        <v>1545</v>
      </c>
      <c r="CQ19">
        <v>3</v>
      </c>
      <c r="CR19">
        <v>17870.32</v>
      </c>
      <c r="CS19">
        <v>-22496.240000000002</v>
      </c>
      <c r="CT19" t="s">
        <v>669</v>
      </c>
      <c r="CV19">
        <v>44287</v>
      </c>
      <c r="CW19">
        <v>288</v>
      </c>
      <c r="CX19">
        <v>2</v>
      </c>
      <c r="CY19">
        <v>3360</v>
      </c>
      <c r="CZ19">
        <v>28764</v>
      </c>
      <c r="DA19">
        <v>143903.57999999999</v>
      </c>
      <c r="DB19">
        <v>42.828446428571397</v>
      </c>
      <c r="DC19">
        <v>77687.720000000001</v>
      </c>
      <c r="DD19">
        <v>5213.4200000000001</v>
      </c>
      <c r="DE19">
        <v>30759.18</v>
      </c>
      <c r="DF19">
        <v>-13463.51</v>
      </c>
      <c r="DG19">
        <v>0</v>
      </c>
      <c r="DH19">
        <v>2086.8000000000002</v>
      </c>
      <c r="DI19">
        <v>2045.4400000000001</v>
      </c>
      <c r="DJ19">
        <v>24269.34</v>
      </c>
      <c r="DK19">
        <v>0</v>
      </c>
      <c r="DL19">
        <v>14538.76</v>
      </c>
      <c r="DM19">
        <v>0</v>
      </c>
      <c r="DN19">
        <v>1500</v>
      </c>
      <c r="DO19">
        <v>4</v>
      </c>
      <c r="DP19">
        <v>15951.709999999999</v>
      </c>
      <c r="DQ19">
        <v>66215.860000000001</v>
      </c>
      <c r="DR19" t="s">
        <v>669</v>
      </c>
      <c r="DT19">
        <v>44317</v>
      </c>
      <c r="DU19">
        <v>320</v>
      </c>
      <c r="DV19">
        <v>2</v>
      </c>
      <c r="DW19">
        <v>3952</v>
      </c>
      <c r="DX19">
        <v>29892</v>
      </c>
      <c r="DY19">
        <v>160471.25</v>
      </c>
      <c r="DZ19">
        <v>40.6050733805668</v>
      </c>
      <c r="EA19">
        <v>102792.63</v>
      </c>
      <c r="EB19">
        <v>5651.8999999999996</v>
      </c>
      <c r="EC19">
        <v>33346.209999999999</v>
      </c>
      <c r="ED19">
        <v>1185.6500000000001</v>
      </c>
      <c r="EE19">
        <v>0</v>
      </c>
      <c r="EF19">
        <v>2050.73</v>
      </c>
      <c r="EG19">
        <v>2045.4400000000001</v>
      </c>
      <c r="EH19">
        <v>29119.970000000001</v>
      </c>
      <c r="EI19">
        <v>0</v>
      </c>
      <c r="EJ19">
        <v>14538.76</v>
      </c>
      <c r="EK19">
        <v>0</v>
      </c>
      <c r="EL19">
        <v>1500</v>
      </c>
      <c r="EM19">
        <v>3</v>
      </c>
      <c r="EN19">
        <v>19005.869999999999</v>
      </c>
      <c r="EO19">
        <v>57678.620000000003</v>
      </c>
      <c r="EP19" t="s">
        <v>669</v>
      </c>
      <c r="ER19">
        <v>44348</v>
      </c>
      <c r="ES19">
        <v>40</v>
      </c>
      <c r="ET19">
        <v>2</v>
      </c>
      <c r="EU19">
        <v>264</v>
      </c>
      <c r="EV19">
        <v>3196</v>
      </c>
      <c r="EW19">
        <v>11068.549999999999</v>
      </c>
      <c r="EX19">
        <v>41.926325757575803</v>
      </c>
      <c r="EY19">
        <v>41750.82</v>
      </c>
      <c r="EZ19">
        <v>729.97000000000003</v>
      </c>
      <c r="FA19">
        <v>4306.8299999999999</v>
      </c>
      <c r="FB19">
        <v>559.19000000000005</v>
      </c>
      <c r="FC19">
        <v>0</v>
      </c>
      <c r="FD19">
        <v>710.20000000000005</v>
      </c>
      <c r="FE19">
        <v>2045.4400000000001</v>
      </c>
      <c r="FF19">
        <v>-4369.54</v>
      </c>
      <c r="FG19">
        <v>0</v>
      </c>
      <c r="FH19">
        <v>14538.76</v>
      </c>
      <c r="FI19">
        <v>0</v>
      </c>
      <c r="FJ19">
        <v>1500</v>
      </c>
      <c r="FK19">
        <v>3</v>
      </c>
      <c r="FL19">
        <v>22459.939999999999</v>
      </c>
      <c r="FM19">
        <v>-30682.27</v>
      </c>
      <c r="FN19" t="s">
        <v>669</v>
      </c>
      <c r="FP19">
        <v>44378</v>
      </c>
      <c r="FQ19">
        <v>216</v>
      </c>
      <c r="FR19">
        <v>2</v>
      </c>
      <c r="FS19">
        <v>2248</v>
      </c>
      <c r="FT19">
        <v>19824</v>
      </c>
      <c r="FU19">
        <v>83124.529999999999</v>
      </c>
      <c r="FV19">
        <v>36.977104092526702</v>
      </c>
      <c r="FW19">
        <v>34069.220000000001</v>
      </c>
      <c r="FX19">
        <v>3696.1199999999999</v>
      </c>
      <c r="FY19">
        <v>21807.110000000001</v>
      </c>
      <c r="FZ19">
        <v>289.81999999999999</v>
      </c>
      <c r="GA19">
        <v>0</v>
      </c>
      <c r="GB19">
        <v>3529.4400000000001</v>
      </c>
      <c r="GC19">
        <v>2045.4400000000001</v>
      </c>
      <c r="GD19">
        <v>-8235.2700000000004</v>
      </c>
      <c r="GE19">
        <v>0</v>
      </c>
      <c r="GF19">
        <v>14538.76</v>
      </c>
      <c r="GG19">
        <v>0</v>
      </c>
      <c r="GH19">
        <v>1500</v>
      </c>
      <c r="GI19">
        <v>2</v>
      </c>
      <c r="GJ19">
        <v>-1406.0799999999999</v>
      </c>
      <c r="GK19">
        <v>49055.309999999998</v>
      </c>
      <c r="GL19" t="s">
        <v>669</v>
      </c>
      <c r="GN19">
        <v>44409</v>
      </c>
      <c r="GO19">
        <v>218</v>
      </c>
      <c r="GP19">
        <v>2</v>
      </c>
      <c r="GQ19">
        <v>1761</v>
      </c>
      <c r="GR19">
        <v>20492</v>
      </c>
      <c r="GS19">
        <v>73705.460000000006</v>
      </c>
      <c r="GT19">
        <v>41.854321408290701</v>
      </c>
      <c r="GU19">
        <v>68646.490000000005</v>
      </c>
      <c r="GV19">
        <v>3921.6799999999998</v>
      </c>
      <c r="GW19">
        <v>23765.380000000001</v>
      </c>
      <c r="GX19">
        <v>256.48000000000002</v>
      </c>
      <c r="GY19">
        <v>2088.5</v>
      </c>
      <c r="GZ19">
        <v>7142.3699999999999</v>
      </c>
      <c r="HA19">
        <v>2045.4400000000001</v>
      </c>
      <c r="HB19">
        <v>3784.3400000000001</v>
      </c>
      <c r="HC19">
        <v>0</v>
      </c>
      <c r="HD19">
        <v>14538.76</v>
      </c>
      <c r="HE19">
        <v>0</v>
      </c>
      <c r="HF19">
        <v>0</v>
      </c>
      <c r="HG19">
        <v>2</v>
      </c>
      <c r="HH19">
        <v>15025.219999999999</v>
      </c>
      <c r="HI19">
        <v>5058.9700000000003</v>
      </c>
      <c r="HJ19" t="s">
        <v>669</v>
      </c>
      <c r="HL19">
        <v>44440</v>
      </c>
      <c r="HM19">
        <v>250</v>
      </c>
      <c r="HN19">
        <v>2</v>
      </c>
      <c r="HO19">
        <v>2491</v>
      </c>
      <c r="HP19">
        <v>23000</v>
      </c>
      <c r="HQ19">
        <v>102248.98</v>
      </c>
      <c r="HR19">
        <v>41.0473625050181</v>
      </c>
      <c r="HS19">
        <v>85944.580000000002</v>
      </c>
      <c r="HT19">
        <v>4330.7200000000003</v>
      </c>
      <c r="HU19">
        <v>26244.16</v>
      </c>
      <c r="HV19">
        <v>36.359999999999999</v>
      </c>
      <c r="HW19">
        <v>271.50999999999999</v>
      </c>
      <c r="HX19">
        <v>4466.1599999999999</v>
      </c>
      <c r="HY19">
        <v>2045.4400000000001</v>
      </c>
      <c r="HZ19">
        <v>22447.93</v>
      </c>
      <c r="IA19">
        <v>0</v>
      </c>
      <c r="IB19">
        <v>14538.76</v>
      </c>
      <c r="IC19">
        <v>0</v>
      </c>
      <c r="ID19">
        <v>0</v>
      </c>
      <c r="IE19">
        <v>2</v>
      </c>
      <c r="IF19">
        <v>15894.26</v>
      </c>
      <c r="IG19">
        <v>16304.4</v>
      </c>
      <c r="IH19" t="s">
        <v>669</v>
      </c>
      <c r="IJ19">
        <v>44470</v>
      </c>
      <c r="IK19">
        <v>360</v>
      </c>
      <c r="IL19">
        <v>2</v>
      </c>
      <c r="IM19">
        <v>2880</v>
      </c>
      <c r="IN19">
        <v>33120</v>
      </c>
      <c r="IO19">
        <v>109440</v>
      </c>
      <c r="IP19">
        <v>92</v>
      </c>
      <c r="IQ19">
        <v>55833.599999999999</v>
      </c>
      <c r="IR19">
        <v>4305.6000000000004</v>
      </c>
      <c r="IS19">
        <v>25833.599999999999</v>
      </c>
      <c r="IX19">
        <v>21600</v>
      </c>
      <c r="IZ19">
        <v>8400</v>
      </c>
      <c r="JC19">
        <v>3</v>
      </c>
      <c r="JE19">
        <v>53606.400000000001</v>
      </c>
      <c r="JF19" t="s">
        <v>669</v>
      </c>
      <c r="JH19">
        <v>44501</v>
      </c>
      <c r="JI19">
        <v>348</v>
      </c>
      <c r="JJ19">
        <v>2</v>
      </c>
      <c r="JK19">
        <v>2088</v>
      </c>
      <c r="JL19">
        <v>32016</v>
      </c>
      <c r="JM19">
        <v>79344</v>
      </c>
      <c r="JN19">
        <v>92</v>
      </c>
      <c r="JO19">
        <v>54252.480000000003</v>
      </c>
      <c r="JP19">
        <v>4162.0799999999999</v>
      </c>
      <c r="JQ19">
        <v>24972.48</v>
      </c>
      <c r="JV19">
        <v>20880</v>
      </c>
      <c r="JX19">
        <v>8400</v>
      </c>
      <c r="KA19">
        <v>3</v>
      </c>
      <c r="KC19">
        <v>25091.52</v>
      </c>
      <c r="KD19" t="s">
        <v>669</v>
      </c>
      <c r="KF19">
        <v>44531</v>
      </c>
      <c r="KG19">
        <v>354</v>
      </c>
      <c r="KH19">
        <v>2</v>
      </c>
      <c r="KI19">
        <v>2124</v>
      </c>
      <c r="KJ19">
        <v>32568</v>
      </c>
      <c r="KK19">
        <v>80712</v>
      </c>
      <c r="KL19">
        <v>92</v>
      </c>
      <c r="KM19">
        <v>55043.040000000001</v>
      </c>
      <c r="KN19">
        <v>4233.8400000000001</v>
      </c>
      <c r="KO19">
        <v>25403.040000000001</v>
      </c>
      <c r="KT19">
        <v>21240</v>
      </c>
      <c r="KV19">
        <v>8400</v>
      </c>
      <c r="KY19">
        <v>3</v>
      </c>
      <c r="LA19">
        <v>25668.959999999999</v>
      </c>
      <c r="LD19" t="s">
        <v>651</v>
      </c>
      <c r="LE19">
        <v>3432</v>
      </c>
      <c r="LF19">
        <v>2</v>
      </c>
      <c r="LG19">
        <v>29191</v>
      </c>
      <c r="LH19">
        <v>293352</v>
      </c>
      <c r="LI19">
        <v>1237357.4099999999</v>
      </c>
      <c r="LK19">
        <v>906858.60999999999</v>
      </c>
      <c r="LL19">
        <v>40894</v>
      </c>
      <c r="LM19">
        <v>317970.96000000002</v>
      </c>
      <c r="LN19">
        <v>13478.959999999999</v>
      </c>
      <c r="LO19">
        <v>5960.0100000000002</v>
      </c>
      <c r="LP19">
        <v>26129.110000000001</v>
      </c>
      <c r="LQ19">
        <v>17222.82</v>
      </c>
      <c r="LR19">
        <v>219904.38</v>
      </c>
      <c r="LS19">
        <v>0</v>
      </c>
      <c r="LT19">
        <v>144766.85999999999</v>
      </c>
      <c r="LU19">
        <v>0</v>
      </c>
      <c r="LV19">
        <v>11975</v>
      </c>
      <c r="LW19">
        <v>2</v>
      </c>
      <c r="LX19">
        <v>149450.51000000001</v>
      </c>
      <c r="LY19">
        <v>330498.79999999999</v>
      </c>
      <c r="LZ19" t="s">
        <v>669</v>
      </c>
      <c r="MA19" t="s">
        <v>652</v>
      </c>
      <c r="MB19">
        <v>44562</v>
      </c>
      <c r="MC19">
        <v>360</v>
      </c>
      <c r="MD19">
        <v>2</v>
      </c>
      <c r="ME19">
        <v>2700</v>
      </c>
      <c r="MF19">
        <v>33120</v>
      </c>
      <c r="MG19">
        <v>113400</v>
      </c>
      <c r="MH19">
        <v>92</v>
      </c>
      <c r="MI19">
        <v>55833.599999999999</v>
      </c>
      <c r="MJ19">
        <v>4305.6000000000004</v>
      </c>
      <c r="MK19">
        <v>25833.599999999999</v>
      </c>
      <c r="MP19">
        <v>21600</v>
      </c>
      <c r="MR19">
        <v>8400</v>
      </c>
      <c r="MU19">
        <v>3</v>
      </c>
      <c r="MW19">
        <v>57566.400000000001</v>
      </c>
      <c r="MX19" t="s">
        <v>669</v>
      </c>
      <c r="MZ19">
        <v>44593</v>
      </c>
      <c r="NA19">
        <v>336</v>
      </c>
      <c r="NB19">
        <v>2</v>
      </c>
      <c r="NC19">
        <v>2856</v>
      </c>
      <c r="ND19">
        <v>30912</v>
      </c>
      <c r="NE19">
        <v>119952</v>
      </c>
      <c r="NF19">
        <v>92</v>
      </c>
      <c r="NG19">
        <v>52671.360000000001</v>
      </c>
      <c r="NH19">
        <v>4018.5599999999999</v>
      </c>
      <c r="NI19">
        <v>24111.360000000001</v>
      </c>
      <c r="NN19">
        <v>20160</v>
      </c>
      <c r="NP19">
        <v>8400</v>
      </c>
      <c r="NS19">
        <v>3</v>
      </c>
      <c r="NU19">
        <v>67280.639999999999</v>
      </c>
      <c r="NV19" t="s">
        <v>669</v>
      </c>
      <c r="NX19">
        <v>44621</v>
      </c>
      <c r="NY19">
        <v>360</v>
      </c>
      <c r="NZ19">
        <v>2</v>
      </c>
      <c r="OA19">
        <v>2340</v>
      </c>
      <c r="OB19">
        <v>33120</v>
      </c>
      <c r="OC19">
        <v>98280</v>
      </c>
      <c r="OD19">
        <v>92</v>
      </c>
      <c r="OE19">
        <v>55833.599999999999</v>
      </c>
      <c r="OF19">
        <v>4305.6000000000004</v>
      </c>
      <c r="OG19">
        <v>25833.599999999999</v>
      </c>
      <c r="OL19">
        <v>21600</v>
      </c>
      <c r="ON19">
        <v>8400</v>
      </c>
      <c r="OQ19">
        <v>3</v>
      </c>
      <c r="OS19">
        <v>42446.400000000001</v>
      </c>
      <c r="OT19" t="s">
        <v>669</v>
      </c>
      <c r="OV19">
        <v>44652</v>
      </c>
      <c r="OW19">
        <v>348</v>
      </c>
      <c r="OX19">
        <v>2</v>
      </c>
      <c r="OY19">
        <v>2262</v>
      </c>
      <c r="OZ19">
        <v>32016</v>
      </c>
      <c r="PA19">
        <v>95004</v>
      </c>
      <c r="PB19">
        <v>92</v>
      </c>
      <c r="PC19">
        <v>54252.480000000003</v>
      </c>
      <c r="PD19">
        <v>4162.0799999999999</v>
      </c>
      <c r="PE19">
        <v>24972.48</v>
      </c>
      <c r="PJ19">
        <v>20880</v>
      </c>
      <c r="PL19">
        <v>8400</v>
      </c>
      <c r="PO19">
        <v>3</v>
      </c>
      <c r="PQ19">
        <v>40751.519999999997</v>
      </c>
      <c r="PR19" t="s">
        <v>669</v>
      </c>
      <c r="PT19">
        <v>44682</v>
      </c>
      <c r="PU19">
        <v>372</v>
      </c>
      <c r="PV19">
        <v>2</v>
      </c>
      <c r="PW19">
        <v>2418</v>
      </c>
      <c r="PX19">
        <v>34224</v>
      </c>
      <c r="PY19">
        <v>101556</v>
      </c>
      <c r="PZ19">
        <v>92</v>
      </c>
      <c r="QA19">
        <v>57414.720000000001</v>
      </c>
      <c r="QB19">
        <v>4449.1199999999999</v>
      </c>
      <c r="QC19">
        <v>26694.720000000001</v>
      </c>
      <c r="QH19">
        <v>22320</v>
      </c>
      <c r="QJ19">
        <v>8400</v>
      </c>
      <c r="QM19">
        <v>3</v>
      </c>
      <c r="QO19">
        <v>44141.279999999999</v>
      </c>
      <c r="QP19" t="s">
        <v>669</v>
      </c>
      <c r="QR19">
        <v>44713</v>
      </c>
      <c r="QS19">
        <v>360</v>
      </c>
      <c r="QT19">
        <v>2</v>
      </c>
      <c r="QU19">
        <v>2340</v>
      </c>
      <c r="QV19">
        <v>33120</v>
      </c>
      <c r="QW19">
        <v>98280</v>
      </c>
      <c r="QX19">
        <v>92</v>
      </c>
      <c r="QY19">
        <v>55833.599999999999</v>
      </c>
      <c r="QZ19">
        <v>4305.6000000000004</v>
      </c>
      <c r="RA19">
        <v>25833.599999999999</v>
      </c>
      <c r="RF19">
        <v>21600</v>
      </c>
      <c r="RH19">
        <v>8400</v>
      </c>
      <c r="RK19">
        <v>3</v>
      </c>
      <c r="RM19">
        <v>42446.400000000001</v>
      </c>
      <c r="RN19" t="s">
        <v>669</v>
      </c>
      <c r="RP19">
        <v>44743</v>
      </c>
      <c r="RQ19">
        <v>372</v>
      </c>
      <c r="RR19">
        <v>2</v>
      </c>
      <c r="RS19">
        <v>2604</v>
      </c>
      <c r="RT19">
        <v>34224</v>
      </c>
      <c r="RU19">
        <v>109368</v>
      </c>
      <c r="RV19">
        <v>92</v>
      </c>
      <c r="RW19">
        <v>57414.720000000001</v>
      </c>
      <c r="RX19">
        <v>4449.1199999999999</v>
      </c>
      <c r="RY19">
        <v>26694.720000000001</v>
      </c>
      <c r="SD19">
        <v>22320</v>
      </c>
      <c r="SF19">
        <v>8400</v>
      </c>
      <c r="SI19">
        <v>3</v>
      </c>
      <c r="SK19">
        <v>51953.279999999999</v>
      </c>
      <c r="SL19" t="s">
        <v>669</v>
      </c>
      <c r="SN19">
        <v>44774</v>
      </c>
      <c r="SO19">
        <v>368</v>
      </c>
      <c r="SP19">
        <v>2</v>
      </c>
      <c r="SQ19">
        <v>2760</v>
      </c>
      <c r="SR19">
        <v>33856</v>
      </c>
      <c r="SS19">
        <v>115920</v>
      </c>
      <c r="ST19">
        <v>92</v>
      </c>
      <c r="SU19">
        <v>56887.68</v>
      </c>
      <c r="SV19">
        <v>4401.2799999999997</v>
      </c>
      <c r="SW19">
        <v>26407.68</v>
      </c>
      <c r="TB19">
        <v>22080</v>
      </c>
      <c r="TD19">
        <v>8400</v>
      </c>
      <c r="TG19">
        <v>3</v>
      </c>
      <c r="TI19">
        <v>59032.32</v>
      </c>
      <c r="TJ19" t="s">
        <v>669</v>
      </c>
      <c r="TL19">
        <v>44805</v>
      </c>
      <c r="TM19">
        <v>356</v>
      </c>
      <c r="TN19">
        <v>2</v>
      </c>
      <c r="TO19">
        <v>2848</v>
      </c>
      <c r="TP19">
        <v>32752</v>
      </c>
      <c r="TQ19">
        <v>119616</v>
      </c>
      <c r="TR19">
        <v>92</v>
      </c>
      <c r="TS19">
        <v>55306.559999999998</v>
      </c>
      <c r="TT19">
        <v>4257.7600000000002</v>
      </c>
      <c r="TU19">
        <v>25546.560000000001</v>
      </c>
      <c r="TZ19">
        <v>21360</v>
      </c>
      <c r="UB19">
        <v>8400</v>
      </c>
      <c r="UE19">
        <v>3</v>
      </c>
      <c r="UG19">
        <v>64309.440000000002</v>
      </c>
      <c r="UH19" t="s">
        <v>669</v>
      </c>
      <c r="UJ19">
        <v>44835</v>
      </c>
      <c r="UK19">
        <v>364</v>
      </c>
      <c r="UL19">
        <v>2</v>
      </c>
      <c r="UM19">
        <v>2730</v>
      </c>
      <c r="UN19">
        <v>33488</v>
      </c>
      <c r="UO19">
        <v>114660</v>
      </c>
      <c r="UP19">
        <v>92</v>
      </c>
      <c r="UQ19">
        <v>56360.639999999999</v>
      </c>
      <c r="UR19">
        <v>4353.4399999999996</v>
      </c>
      <c r="US19">
        <v>26120.639999999999</v>
      </c>
      <c r="UX19">
        <v>21840</v>
      </c>
      <c r="UZ19">
        <v>8400</v>
      </c>
      <c r="VC19">
        <v>3</v>
      </c>
      <c r="VE19">
        <v>58299.360000000001</v>
      </c>
      <c r="VF19" t="s">
        <v>669</v>
      </c>
      <c r="VH19">
        <v>44866</v>
      </c>
      <c r="VI19">
        <v>352</v>
      </c>
      <c r="VJ19">
        <v>2</v>
      </c>
      <c r="VK19">
        <v>1936</v>
      </c>
      <c r="VL19">
        <v>32384</v>
      </c>
      <c r="VM19">
        <v>81312</v>
      </c>
      <c r="VN19">
        <v>92</v>
      </c>
      <c r="VO19">
        <v>54779.519999999997</v>
      </c>
      <c r="VP19">
        <v>4209.9200000000001</v>
      </c>
      <c r="VQ19">
        <v>25259.52</v>
      </c>
      <c r="VV19">
        <v>21120</v>
      </c>
      <c r="VX19">
        <v>8400</v>
      </c>
      <c r="WA19">
        <v>3</v>
      </c>
      <c r="WC19">
        <v>26532.48</v>
      </c>
      <c r="WD19" t="s">
        <v>669</v>
      </c>
      <c r="WF19">
        <v>44896</v>
      </c>
      <c r="WG19">
        <v>368</v>
      </c>
      <c r="WH19">
        <v>2</v>
      </c>
      <c r="WI19">
        <v>2024</v>
      </c>
      <c r="WJ19">
        <v>33856</v>
      </c>
      <c r="WK19">
        <v>85008</v>
      </c>
      <c r="WL19">
        <v>92</v>
      </c>
      <c r="WM19">
        <v>56887.68</v>
      </c>
      <c r="WN19">
        <v>4401.2799999999997</v>
      </c>
      <c r="WO19">
        <v>26407.68</v>
      </c>
      <c r="WT19">
        <v>22080</v>
      </c>
      <c r="WV19">
        <v>8400</v>
      </c>
      <c r="WY19">
        <v>3</v>
      </c>
      <c r="XA19">
        <v>28120.32</v>
      </c>
    </row>
    <row r="20" spans="1:625" ht="12.75">
      <c r="A20" s="1">
        <f>HYPERLINK("F:\2022年预算\清新分公司预算底稿\附件3.2022年自营班线、农客（含村村通）、公交业务预算基础数据表 - 副本1008.xlsx#'清远城北站至清远新洲站'!A1","[附件3.2022年自营班线、农客（含村村通）、公交业务预算基础数据表 - 副本1008.xlsx]清远城北站至清远新洲站")</f>
      </c>
      <c r="B20" t="s">
        <v>625</v>
      </c>
      <c r="C20" t="s">
        <v>626</v>
      </c>
      <c r="D20" t="s">
        <v>627</v>
      </c>
      <c r="E20" t="s">
        <v>628</v>
      </c>
      <c r="F20" t="s">
        <v>629</v>
      </c>
      <c r="G20" t="s">
        <v>630</v>
      </c>
      <c r="H20" t="s">
        <v>631</v>
      </c>
      <c r="I20" t="s">
        <v>632</v>
      </c>
      <c r="J20" t="s">
        <v>633</v>
      </c>
      <c r="K20" t="s">
        <v>634</v>
      </c>
      <c r="L20" t="s">
        <v>635</v>
      </c>
      <c r="M20" t="s">
        <v>636</v>
      </c>
      <c r="N20" t="s">
        <v>637</v>
      </c>
      <c r="O20" t="s">
        <v>638</v>
      </c>
      <c r="P20" t="s">
        <v>639</v>
      </c>
      <c r="Q20" t="s">
        <v>640</v>
      </c>
      <c r="R20" t="s">
        <v>641</v>
      </c>
      <c r="S20" t="s">
        <v>642</v>
      </c>
      <c r="T20" t="s">
        <v>643</v>
      </c>
      <c r="U20" t="s">
        <v>644</v>
      </c>
      <c r="V20" t="s">
        <v>645</v>
      </c>
      <c r="W20" t="s">
        <v>646</v>
      </c>
      <c r="X20" t="s">
        <v>647</v>
      </c>
      <c r="Y20" t="s">
        <v>648</v>
      </c>
      <c r="Z20" t="s">
        <v>670</v>
      </c>
      <c r="AA20" t="s">
        <v>650</v>
      </c>
      <c r="AB20">
        <v>44197</v>
      </c>
      <c r="AC20">
        <v>758</v>
      </c>
      <c r="AD20">
        <v>6</v>
      </c>
      <c r="AE20">
        <v>7861</v>
      </c>
      <c r="AF20">
        <v>43282</v>
      </c>
      <c r="AG20">
        <v>81763.029999999999</v>
      </c>
      <c r="AI20">
        <v>81894.360000000001</v>
      </c>
      <c r="AJ20">
        <v>4473.6300000000001</v>
      </c>
      <c r="AK20">
        <v>22815.52</v>
      </c>
      <c r="AL20">
        <v>5424.9700000000003</v>
      </c>
      <c r="AM20">
        <v>108.01000000000001</v>
      </c>
      <c r="AN20">
        <v>3429.9200000000001</v>
      </c>
      <c r="AO20">
        <v>3993.3000000000002</v>
      </c>
      <c r="AP20">
        <v>10343.559999999999</v>
      </c>
      <c r="AQ20">
        <v>0</v>
      </c>
      <c r="AR20">
        <v>0</v>
      </c>
      <c r="AS20">
        <v>0</v>
      </c>
      <c r="AT20">
        <v>1122.4300000000001</v>
      </c>
      <c r="AU20">
        <v>5</v>
      </c>
      <c r="AV20">
        <v>34656.650000000001</v>
      </c>
      <c r="AW20">
        <v>-131.330000000002</v>
      </c>
      <c r="AX20" t="s">
        <v>670</v>
      </c>
      <c r="AZ20">
        <v>44228</v>
      </c>
      <c r="BA20">
        <v>1229</v>
      </c>
      <c r="BB20">
        <v>6</v>
      </c>
      <c r="BC20">
        <v>6098</v>
      </c>
      <c r="BD20">
        <v>31856</v>
      </c>
      <c r="BE20">
        <v>104292.98</v>
      </c>
      <c r="BG20">
        <v>84606.309999999998</v>
      </c>
      <c r="BH20">
        <v>3568.5900000000001</v>
      </c>
      <c r="BI20">
        <v>18199.82</v>
      </c>
      <c r="BJ20">
        <v>5922.96</v>
      </c>
      <c r="BK20">
        <v>1440</v>
      </c>
      <c r="BL20">
        <v>2666.0999999999999</v>
      </c>
      <c r="BM20">
        <v>3993.3000000000002</v>
      </c>
      <c r="BN20">
        <v>11454.4</v>
      </c>
      <c r="BO20">
        <v>0</v>
      </c>
      <c r="BP20">
        <v>0</v>
      </c>
      <c r="BQ20">
        <v>0</v>
      </c>
      <c r="BR20">
        <v>4495.3299999999999</v>
      </c>
      <c r="BS20">
        <v>5</v>
      </c>
      <c r="BT20">
        <v>36434.400000000001</v>
      </c>
      <c r="BU20">
        <v>19686.669999999998</v>
      </c>
      <c r="BV20" t="s">
        <v>670</v>
      </c>
      <c r="BX20">
        <v>44256</v>
      </c>
      <c r="BY20">
        <v>1446</v>
      </c>
      <c r="BZ20">
        <v>6</v>
      </c>
      <c r="CA20">
        <v>7441</v>
      </c>
      <c r="CB20">
        <v>41664</v>
      </c>
      <c r="CC20">
        <v>109409.05</v>
      </c>
      <c r="CE20">
        <v>90648.279999999999</v>
      </c>
      <c r="CF20">
        <v>3892.6599999999999</v>
      </c>
      <c r="CG20">
        <v>22577.419999999998</v>
      </c>
      <c r="CH20">
        <v>7994.54</v>
      </c>
      <c r="CI20">
        <v>2880.0100000000002</v>
      </c>
      <c r="CJ20">
        <v>2643.3000000000002</v>
      </c>
      <c r="CK20">
        <v>3327.75</v>
      </c>
      <c r="CL20">
        <v>13922.66</v>
      </c>
      <c r="CM20">
        <v>0</v>
      </c>
      <c r="CN20">
        <v>0</v>
      </c>
      <c r="CO20">
        <v>0</v>
      </c>
      <c r="CP20">
        <v>768.98000000000002</v>
      </c>
      <c r="CQ20">
        <v>5</v>
      </c>
      <c r="CR20">
        <v>36533.620000000003</v>
      </c>
      <c r="CS20">
        <v>18760.77</v>
      </c>
      <c r="CT20" t="s">
        <v>670</v>
      </c>
      <c r="CV20">
        <v>44287</v>
      </c>
      <c r="CW20">
        <v>605</v>
      </c>
      <c r="CX20">
        <v>5</v>
      </c>
      <c r="CY20">
        <v>5023</v>
      </c>
      <c r="CZ20">
        <v>31425</v>
      </c>
      <c r="DA20">
        <v>73076.940000000002</v>
      </c>
      <c r="DC20">
        <v>65002.93</v>
      </c>
      <c r="DD20">
        <v>3548.1399999999999</v>
      </c>
      <c r="DE20">
        <v>20934.029999999999</v>
      </c>
      <c r="DF20">
        <v>-10405.35</v>
      </c>
      <c r="DG20">
        <v>432.01999999999998</v>
      </c>
      <c r="DH20">
        <v>4307.7600000000002</v>
      </c>
      <c r="DI20">
        <v>3327.75</v>
      </c>
      <c r="DJ20">
        <v>11367.360000000001</v>
      </c>
      <c r="DK20">
        <v>0</v>
      </c>
      <c r="DL20">
        <v>0</v>
      </c>
      <c r="DM20">
        <v>0</v>
      </c>
      <c r="DN20">
        <v>144.44999999999999</v>
      </c>
      <c r="DO20">
        <v>5</v>
      </c>
      <c r="DP20">
        <v>34894.910000000003</v>
      </c>
      <c r="DQ20">
        <v>8074.0099999999902</v>
      </c>
      <c r="DR20" t="s">
        <v>670</v>
      </c>
      <c r="DT20">
        <v>44317</v>
      </c>
      <c r="DU20">
        <v>552</v>
      </c>
      <c r="DV20">
        <v>5</v>
      </c>
      <c r="DW20">
        <v>5890</v>
      </c>
      <c r="DX20">
        <v>30138</v>
      </c>
      <c r="DY20">
        <v>86751.529999999999</v>
      </c>
      <c r="EA20">
        <v>77720.509999999995</v>
      </c>
      <c r="EB20">
        <v>3678.0900000000001</v>
      </c>
      <c r="EC20">
        <v>21700.73</v>
      </c>
      <c r="ED20">
        <v>904</v>
      </c>
      <c r="EE20">
        <v>0</v>
      </c>
      <c r="EF20">
        <v>2355.1500000000001</v>
      </c>
      <c r="EG20">
        <v>4065.9499999999998</v>
      </c>
      <c r="EH20">
        <v>13430.110000000001</v>
      </c>
      <c r="EI20">
        <v>0</v>
      </c>
      <c r="EJ20">
        <v>0</v>
      </c>
      <c r="EK20">
        <v>0</v>
      </c>
      <c r="EL20">
        <v>165.78</v>
      </c>
      <c r="EM20">
        <v>5</v>
      </c>
      <c r="EN20">
        <v>35098.790000000001</v>
      </c>
      <c r="EO20">
        <v>9031.0199999999895</v>
      </c>
      <c r="EP20" t="s">
        <v>670</v>
      </c>
      <c r="ER20">
        <v>44348</v>
      </c>
      <c r="ES20">
        <v>125</v>
      </c>
      <c r="ET20">
        <v>5</v>
      </c>
      <c r="EU20">
        <v>1210</v>
      </c>
      <c r="EV20">
        <v>7798</v>
      </c>
      <c r="EW20">
        <v>13155.33</v>
      </c>
      <c r="EY20">
        <v>60295.449999999997</v>
      </c>
      <c r="EZ20">
        <v>817.05999999999995</v>
      </c>
      <c r="FA20">
        <v>4820.6700000000001</v>
      </c>
      <c r="FB20">
        <v>308</v>
      </c>
      <c r="FC20">
        <v>0</v>
      </c>
      <c r="FD20">
        <v>1384.8499999999999</v>
      </c>
      <c r="FE20">
        <v>3091.0100000000002</v>
      </c>
      <c r="FF20">
        <v>4930.5799999999999</v>
      </c>
      <c r="FG20">
        <v>0</v>
      </c>
      <c r="FH20">
        <v>0</v>
      </c>
      <c r="FI20">
        <v>0</v>
      </c>
      <c r="FJ20">
        <v>56.420000000000002</v>
      </c>
      <c r="FK20">
        <v>6</v>
      </c>
      <c r="FL20">
        <v>45703.919999999998</v>
      </c>
      <c r="FM20">
        <v>-47140.120000000003</v>
      </c>
      <c r="FN20" t="s">
        <v>670</v>
      </c>
      <c r="FP20">
        <v>44378</v>
      </c>
      <c r="FQ20">
        <v>756</v>
      </c>
      <c r="FR20">
        <v>6</v>
      </c>
      <c r="FS20">
        <v>1371</v>
      </c>
      <c r="FT20">
        <v>7225</v>
      </c>
      <c r="FU20">
        <v>101366.74000000001</v>
      </c>
      <c r="FW20">
        <v>126510.62</v>
      </c>
      <c r="FX20">
        <v>8741.2199999999993</v>
      </c>
      <c r="FY20">
        <v>51573.209999999999</v>
      </c>
      <c r="FZ20">
        <v>375.81999999999999</v>
      </c>
      <c r="GA20">
        <v>0</v>
      </c>
      <c r="GB20">
        <v>8062.2700000000004</v>
      </c>
      <c r="GC20">
        <v>6269.2700000000004</v>
      </c>
      <c r="GD20">
        <v>7507.7299999999996</v>
      </c>
      <c r="GE20">
        <v>0</v>
      </c>
      <c r="GF20">
        <v>11363.82</v>
      </c>
      <c r="GG20">
        <v>0</v>
      </c>
      <c r="GH20">
        <v>1052.8399999999999</v>
      </c>
      <c r="GI20">
        <v>8</v>
      </c>
      <c r="GJ20">
        <v>40305.660000000003</v>
      </c>
      <c r="GK20">
        <v>-25143.880000000001</v>
      </c>
      <c r="GL20" t="s">
        <v>670</v>
      </c>
      <c r="GN20">
        <v>44409</v>
      </c>
      <c r="GO20">
        <v>1097</v>
      </c>
      <c r="GP20">
        <v>8</v>
      </c>
      <c r="GQ20">
        <v>14011</v>
      </c>
      <c r="GR20">
        <v>59214</v>
      </c>
      <c r="GS20">
        <v>143627.20999999999</v>
      </c>
      <c r="GU20">
        <v>184272.91</v>
      </c>
      <c r="GV20">
        <v>9701.9099999999999</v>
      </c>
      <c r="GW20">
        <v>58793.57</v>
      </c>
      <c r="GX20">
        <v>386.92000000000002</v>
      </c>
      <c r="GY20">
        <v>0</v>
      </c>
      <c r="GZ20">
        <v>13950.59</v>
      </c>
      <c r="HA20">
        <v>5710.75</v>
      </c>
      <c r="HB20">
        <v>16073.27</v>
      </c>
      <c r="HC20">
        <v>0</v>
      </c>
      <c r="HD20">
        <v>21662.740000000002</v>
      </c>
      <c r="HE20">
        <v>0</v>
      </c>
      <c r="HF20">
        <v>9934.3899999999994</v>
      </c>
      <c r="HG20">
        <v>9</v>
      </c>
      <c r="HH20">
        <v>57760.68</v>
      </c>
      <c r="HI20">
        <v>-40645.699999999997</v>
      </c>
      <c r="HJ20" t="s">
        <v>670</v>
      </c>
      <c r="HL20">
        <v>44440</v>
      </c>
      <c r="HM20">
        <v>876</v>
      </c>
      <c r="HN20">
        <v>8</v>
      </c>
      <c r="HO20">
        <v>12161</v>
      </c>
      <c r="HP20">
        <v>44383.900000000001</v>
      </c>
      <c r="HQ20">
        <v>137841.82999999999</v>
      </c>
      <c r="HS20">
        <v>158184.39999999999</v>
      </c>
      <c r="HT20">
        <v>9125.7000000000007</v>
      </c>
      <c r="HU20">
        <v>55301.760000000002</v>
      </c>
      <c r="HV20">
        <v>50.299999999999997</v>
      </c>
      <c r="HW20">
        <v>0</v>
      </c>
      <c r="HX20">
        <v>10732.17</v>
      </c>
      <c r="HY20">
        <v>5739.25</v>
      </c>
      <c r="HZ20">
        <v>16282.24</v>
      </c>
      <c r="IA20">
        <v>0</v>
      </c>
      <c r="IB20">
        <v>21662.740000000002</v>
      </c>
      <c r="IC20">
        <v>0</v>
      </c>
      <c r="ID20">
        <v>480.62</v>
      </c>
      <c r="IE20">
        <v>8</v>
      </c>
      <c r="IF20">
        <v>47935.32</v>
      </c>
      <c r="IG20">
        <v>-20342.57</v>
      </c>
      <c r="IH20" t="s">
        <v>670</v>
      </c>
      <c r="IJ20">
        <v>44470</v>
      </c>
      <c r="IK20">
        <v>868</v>
      </c>
      <c r="IL20">
        <v>8</v>
      </c>
      <c r="IM20">
        <v>9982</v>
      </c>
      <c r="IN20">
        <v>43400</v>
      </c>
      <c r="IO20">
        <v>109802</v>
      </c>
      <c r="IP20">
        <v>50</v>
      </c>
      <c r="IQ20">
        <v>73742.740000000005</v>
      </c>
      <c r="IR20">
        <v>8680</v>
      </c>
      <c r="IS20">
        <v>52080</v>
      </c>
      <c r="IZ20">
        <v>21662.740000000002</v>
      </c>
      <c r="JC20">
        <v>8</v>
      </c>
      <c r="JE20">
        <v>36059.260000000002</v>
      </c>
      <c r="JF20" t="s">
        <v>670</v>
      </c>
      <c r="JH20">
        <v>44501</v>
      </c>
      <c r="JI20">
        <v>812</v>
      </c>
      <c r="JJ20">
        <v>8</v>
      </c>
      <c r="JK20">
        <v>6902</v>
      </c>
      <c r="JL20">
        <v>40600</v>
      </c>
      <c r="JM20">
        <v>75922</v>
      </c>
      <c r="JN20">
        <v>50</v>
      </c>
      <c r="JO20">
        <v>70382.740000000005</v>
      </c>
      <c r="JP20">
        <v>8120</v>
      </c>
      <c r="JQ20">
        <v>48720</v>
      </c>
      <c r="JX20">
        <v>21662.740000000002</v>
      </c>
      <c r="KA20">
        <v>8</v>
      </c>
      <c r="KC20">
        <v>5539.2599999999902</v>
      </c>
      <c r="KD20" t="s">
        <v>670</v>
      </c>
      <c r="KF20">
        <v>44531</v>
      </c>
      <c r="KG20">
        <v>840</v>
      </c>
      <c r="KH20">
        <v>8</v>
      </c>
      <c r="KI20">
        <v>7560</v>
      </c>
      <c r="KJ20">
        <v>42000</v>
      </c>
      <c r="KK20">
        <v>83160</v>
      </c>
      <c r="KL20">
        <v>50</v>
      </c>
      <c r="KM20">
        <v>72062.740000000005</v>
      </c>
      <c r="KN20">
        <v>8400</v>
      </c>
      <c r="KO20">
        <v>50400</v>
      </c>
      <c r="KV20">
        <v>21662.740000000002</v>
      </c>
      <c r="KY20">
        <v>8</v>
      </c>
      <c r="LA20">
        <v>11097.26</v>
      </c>
      <c r="LD20" t="s">
        <v>651</v>
      </c>
      <c r="LE20">
        <v>9964</v>
      </c>
      <c r="LF20">
        <v>8</v>
      </c>
      <c r="LG20">
        <v>85510</v>
      </c>
      <c r="LH20">
        <v>422985.90000000002</v>
      </c>
      <c r="LI20">
        <v>1120168.6399999999</v>
      </c>
      <c r="LK20">
        <v>1145323.99</v>
      </c>
      <c r="LL20">
        <v>72747</v>
      </c>
      <c r="LM20">
        <v>427916.72999999998</v>
      </c>
      <c r="LN20">
        <v>10962.16</v>
      </c>
      <c r="LO20">
        <v>4860.04</v>
      </c>
      <c r="LP20">
        <v>49532.110000000001</v>
      </c>
      <c r="LQ20">
        <v>39518.330000000002</v>
      </c>
      <c r="LR20">
        <v>105311.91</v>
      </c>
      <c r="LS20">
        <v>0</v>
      </c>
      <c r="LT20">
        <v>119677.52</v>
      </c>
      <c r="LU20">
        <v>0</v>
      </c>
      <c r="LV20">
        <v>18221.240000000002</v>
      </c>
      <c r="LX20">
        <v>369323.95000000001</v>
      </c>
      <c r="LY20">
        <v>-25155.3499999999</v>
      </c>
      <c r="LZ20" t="s">
        <v>670</v>
      </c>
      <c r="MA20" t="s">
        <v>652</v>
      </c>
      <c r="MB20">
        <v>44562</v>
      </c>
      <c r="MC20">
        <v>868</v>
      </c>
      <c r="MD20">
        <v>7</v>
      </c>
      <c r="ME20">
        <v>8680</v>
      </c>
      <c r="MF20">
        <v>43400</v>
      </c>
      <c r="MG20">
        <v>112840</v>
      </c>
      <c r="MH20">
        <v>50</v>
      </c>
      <c r="MI20">
        <v>70080</v>
      </c>
      <c r="MJ20">
        <v>8680</v>
      </c>
      <c r="MK20">
        <v>52080</v>
      </c>
      <c r="MR20">
        <v>18000</v>
      </c>
      <c r="MU20">
        <v>8</v>
      </c>
      <c r="MW20">
        <v>42760</v>
      </c>
      <c r="MX20" t="s">
        <v>670</v>
      </c>
      <c r="MZ20">
        <v>44593</v>
      </c>
      <c r="NA20">
        <v>784</v>
      </c>
      <c r="NB20">
        <v>7</v>
      </c>
      <c r="NC20">
        <v>7840</v>
      </c>
      <c r="ND20">
        <v>39200</v>
      </c>
      <c r="NE20">
        <v>101920</v>
      </c>
      <c r="NF20">
        <v>50</v>
      </c>
      <c r="NG20">
        <v>65040</v>
      </c>
      <c r="NH20">
        <v>7840</v>
      </c>
      <c r="NI20">
        <v>47040</v>
      </c>
      <c r="NP20">
        <v>18000</v>
      </c>
      <c r="NS20">
        <v>8</v>
      </c>
      <c r="NU20">
        <v>36880</v>
      </c>
      <c r="NV20" t="s">
        <v>670</v>
      </c>
      <c r="NX20">
        <v>44621</v>
      </c>
      <c r="NY20">
        <v>812</v>
      </c>
      <c r="NZ20">
        <v>7</v>
      </c>
      <c r="OA20">
        <v>5684</v>
      </c>
      <c r="OB20">
        <v>40600</v>
      </c>
      <c r="OC20">
        <v>73892</v>
      </c>
      <c r="OD20">
        <v>50</v>
      </c>
      <c r="OE20">
        <v>66720</v>
      </c>
      <c r="OF20">
        <v>8120</v>
      </c>
      <c r="OG20">
        <v>48720</v>
      </c>
      <c r="ON20">
        <v>18000</v>
      </c>
      <c r="OQ20">
        <v>8</v>
      </c>
      <c r="OS20">
        <v>7172</v>
      </c>
      <c r="OT20" t="s">
        <v>670</v>
      </c>
      <c r="OV20">
        <v>44652</v>
      </c>
      <c r="OW20">
        <v>756</v>
      </c>
      <c r="OX20">
        <v>7</v>
      </c>
      <c r="OY20">
        <v>5292</v>
      </c>
      <c r="OZ20">
        <v>37800</v>
      </c>
      <c r="PA20">
        <v>68796</v>
      </c>
      <c r="PB20">
        <v>50</v>
      </c>
      <c r="PC20">
        <v>63360</v>
      </c>
      <c r="PD20">
        <v>7560</v>
      </c>
      <c r="PE20">
        <v>45360</v>
      </c>
      <c r="PL20">
        <v>18000</v>
      </c>
      <c r="PO20">
        <v>8</v>
      </c>
      <c r="PQ20">
        <v>5436</v>
      </c>
      <c r="PR20" t="s">
        <v>670</v>
      </c>
      <c r="PT20">
        <v>44682</v>
      </c>
      <c r="PU20">
        <v>812</v>
      </c>
      <c r="PV20">
        <v>7</v>
      </c>
      <c r="PW20">
        <v>6090</v>
      </c>
      <c r="PX20">
        <v>40600</v>
      </c>
      <c r="PY20">
        <v>79170</v>
      </c>
      <c r="PZ20">
        <v>50</v>
      </c>
      <c r="QA20">
        <v>66720</v>
      </c>
      <c r="QB20">
        <v>8120</v>
      </c>
      <c r="QC20">
        <v>48720</v>
      </c>
      <c r="QJ20">
        <v>18000</v>
      </c>
      <c r="QM20">
        <v>8</v>
      </c>
      <c r="QO20">
        <v>12450</v>
      </c>
      <c r="QP20" t="s">
        <v>670</v>
      </c>
      <c r="QR20">
        <v>44713</v>
      </c>
      <c r="QS20">
        <v>770</v>
      </c>
      <c r="QT20">
        <v>7</v>
      </c>
      <c r="QU20">
        <v>6160</v>
      </c>
      <c r="QV20">
        <v>38500</v>
      </c>
      <c r="QW20">
        <v>80080</v>
      </c>
      <c r="QX20">
        <v>50</v>
      </c>
      <c r="QY20">
        <v>64200</v>
      </c>
      <c r="QZ20">
        <v>7700</v>
      </c>
      <c r="RA20">
        <v>46200</v>
      </c>
      <c r="RH20">
        <v>18000</v>
      </c>
      <c r="RK20">
        <v>8</v>
      </c>
      <c r="RM20">
        <v>15880</v>
      </c>
      <c r="RN20" t="s">
        <v>670</v>
      </c>
      <c r="RP20">
        <v>44743</v>
      </c>
      <c r="RQ20">
        <v>854</v>
      </c>
      <c r="RR20">
        <v>7</v>
      </c>
      <c r="RS20">
        <v>6832</v>
      </c>
      <c r="RT20">
        <v>42700</v>
      </c>
      <c r="RU20">
        <v>88816</v>
      </c>
      <c r="RV20">
        <v>50</v>
      </c>
      <c r="RW20">
        <v>69240</v>
      </c>
      <c r="RX20">
        <v>8540</v>
      </c>
      <c r="RY20">
        <v>51240</v>
      </c>
      <c r="SF20">
        <v>18000</v>
      </c>
      <c r="SI20">
        <v>8</v>
      </c>
      <c r="SK20">
        <v>19576</v>
      </c>
      <c r="SL20" t="s">
        <v>670</v>
      </c>
      <c r="SN20">
        <v>44774</v>
      </c>
      <c r="SO20">
        <v>854</v>
      </c>
      <c r="SP20">
        <v>7</v>
      </c>
      <c r="SQ20">
        <v>7686</v>
      </c>
      <c r="SR20">
        <v>42700</v>
      </c>
      <c r="SS20">
        <v>99918</v>
      </c>
      <c r="ST20">
        <v>50</v>
      </c>
      <c r="SU20">
        <v>69240</v>
      </c>
      <c r="SV20">
        <v>8540</v>
      </c>
      <c r="SW20">
        <v>51240</v>
      </c>
      <c r="TD20">
        <v>18000</v>
      </c>
      <c r="TG20">
        <v>8</v>
      </c>
      <c r="TI20">
        <v>30678</v>
      </c>
      <c r="TJ20" t="s">
        <v>670</v>
      </c>
      <c r="TL20">
        <v>44805</v>
      </c>
      <c r="TM20">
        <v>868</v>
      </c>
      <c r="TN20">
        <v>7</v>
      </c>
      <c r="TO20">
        <v>9114</v>
      </c>
      <c r="TP20">
        <v>43400</v>
      </c>
      <c r="TQ20">
        <v>118482</v>
      </c>
      <c r="TR20">
        <v>50</v>
      </c>
      <c r="TS20">
        <v>70080</v>
      </c>
      <c r="TT20">
        <v>8680</v>
      </c>
      <c r="TU20">
        <v>52080</v>
      </c>
      <c r="UB20">
        <v>18000</v>
      </c>
      <c r="UE20">
        <v>8</v>
      </c>
      <c r="UG20">
        <v>48402</v>
      </c>
      <c r="UH20" t="s">
        <v>670</v>
      </c>
      <c r="UJ20">
        <v>44835</v>
      </c>
      <c r="UK20">
        <v>854</v>
      </c>
      <c r="UL20">
        <v>7</v>
      </c>
      <c r="UM20">
        <v>8967</v>
      </c>
      <c r="UN20">
        <v>42700</v>
      </c>
      <c r="UO20">
        <v>116571</v>
      </c>
      <c r="UP20">
        <v>50</v>
      </c>
      <c r="UQ20">
        <v>69240</v>
      </c>
      <c r="UR20">
        <v>8540</v>
      </c>
      <c r="US20">
        <v>51240</v>
      </c>
      <c r="UZ20">
        <v>18000</v>
      </c>
      <c r="VC20">
        <v>8</v>
      </c>
      <c r="VE20">
        <v>47331</v>
      </c>
      <c r="VF20" t="s">
        <v>670</v>
      </c>
      <c r="VH20">
        <v>44866</v>
      </c>
      <c r="VI20">
        <v>756</v>
      </c>
      <c r="VJ20">
        <v>7</v>
      </c>
      <c r="VK20">
        <v>4914</v>
      </c>
      <c r="VL20">
        <v>37800</v>
      </c>
      <c r="VM20">
        <v>63882</v>
      </c>
      <c r="VN20">
        <v>50</v>
      </c>
      <c r="VO20">
        <v>63360</v>
      </c>
      <c r="VP20">
        <v>7560</v>
      </c>
      <c r="VQ20">
        <v>45360</v>
      </c>
      <c r="VX20">
        <v>18000</v>
      </c>
      <c r="WA20">
        <v>8</v>
      </c>
      <c r="WC20">
        <v>522</v>
      </c>
      <c r="WD20" t="s">
        <v>670</v>
      </c>
      <c r="WF20">
        <v>44896</v>
      </c>
      <c r="WG20">
        <v>770</v>
      </c>
      <c r="WH20">
        <v>7</v>
      </c>
      <c r="WI20">
        <v>5005</v>
      </c>
      <c r="WJ20">
        <v>38500</v>
      </c>
      <c r="WK20">
        <v>65065</v>
      </c>
      <c r="WL20">
        <v>50</v>
      </c>
      <c r="WM20">
        <v>64200</v>
      </c>
      <c r="WN20">
        <v>7700</v>
      </c>
      <c r="WO20">
        <v>46200</v>
      </c>
      <c r="WV20">
        <v>18000</v>
      </c>
      <c r="WY20">
        <v>8</v>
      </c>
      <c r="XA20">
        <v>865</v>
      </c>
    </row>
    <row r="21" spans="1:625" ht="12.75">
      <c r="A21" s="1">
        <f>HYPERLINK("F:\2022年预算\清新分公司预算底稿\附件3.2022年自营班线、农客（含村村通）、公交业务预算基础数据表 - 副本1008.xlsx#'清远城北站至清远英德大洞站'!A1","[附件3.2022年自营班线、农客（含村村通）、公交业务预算基础数据表 - 副本1008.xlsx]清远城北站至清远英德大洞站")</f>
      </c>
      <c r="B21" t="s">
        <v>625</v>
      </c>
      <c r="C21" t="s">
        <v>626</v>
      </c>
      <c r="D21" t="s">
        <v>627</v>
      </c>
      <c r="E21" t="s">
        <v>628</v>
      </c>
      <c r="F21" t="s">
        <v>629</v>
      </c>
      <c r="G21" t="s">
        <v>630</v>
      </c>
      <c r="H21" t="s">
        <v>631</v>
      </c>
      <c r="I21" t="s">
        <v>632</v>
      </c>
      <c r="J21" t="s">
        <v>633</v>
      </c>
      <c r="K21" t="s">
        <v>634</v>
      </c>
      <c r="L21" t="s">
        <v>635</v>
      </c>
      <c r="M21" t="s">
        <v>636</v>
      </c>
      <c r="N21" t="s">
        <v>637</v>
      </c>
      <c r="O21" t="s">
        <v>638</v>
      </c>
      <c r="P21" t="s">
        <v>639</v>
      </c>
      <c r="Q21" t="s">
        <v>640</v>
      </c>
      <c r="R21" t="s">
        <v>641</v>
      </c>
      <c r="S21" t="s">
        <v>642</v>
      </c>
      <c r="T21" t="s">
        <v>643</v>
      </c>
      <c r="U21" t="s">
        <v>644</v>
      </c>
      <c r="V21" t="s">
        <v>645</v>
      </c>
      <c r="W21" t="s">
        <v>646</v>
      </c>
      <c r="X21" t="s">
        <v>647</v>
      </c>
      <c r="Y21" t="s">
        <v>648</v>
      </c>
      <c r="Z21" t="s">
        <v>671</v>
      </c>
      <c r="AA21" t="s">
        <v>650</v>
      </c>
      <c r="AB21">
        <v>44197</v>
      </c>
      <c r="AC21">
        <v>224</v>
      </c>
      <c r="AD21">
        <v>2</v>
      </c>
      <c r="AE21">
        <v>3816</v>
      </c>
      <c r="AF21">
        <v>19193</v>
      </c>
      <c r="AG21">
        <v>64342.279999999999</v>
      </c>
      <c r="AI21">
        <v>51489.989999999998</v>
      </c>
      <c r="AJ21">
        <v>4453.7299999999996</v>
      </c>
      <c r="AK21">
        <v>22714.029999999999</v>
      </c>
      <c r="AL21">
        <v>1847.6600000000001</v>
      </c>
      <c r="AM21">
        <v>4720.0100000000002</v>
      </c>
      <c r="AN21">
        <v>1274.8599999999999</v>
      </c>
      <c r="AO21">
        <v>2033.98</v>
      </c>
      <c r="AP21">
        <v>4629.2700000000004</v>
      </c>
      <c r="AQ21">
        <v>0</v>
      </c>
      <c r="AR21">
        <v>0</v>
      </c>
      <c r="AS21">
        <v>0</v>
      </c>
      <c r="AT21">
        <v>36.850000000000001</v>
      </c>
      <c r="AU21">
        <v>2</v>
      </c>
      <c r="AV21">
        <v>14233.33</v>
      </c>
      <c r="AW21">
        <v>12852.290000000001</v>
      </c>
      <c r="AX21" t="s">
        <v>671</v>
      </c>
      <c r="AZ21">
        <v>44228</v>
      </c>
      <c r="BA21">
        <v>208</v>
      </c>
      <c r="BB21">
        <v>2</v>
      </c>
      <c r="BC21">
        <v>3447</v>
      </c>
      <c r="BD21">
        <v>16871</v>
      </c>
      <c r="BE21">
        <v>69041.240000000005</v>
      </c>
      <c r="BG21">
        <v>55913.330000000002</v>
      </c>
      <c r="BH21">
        <v>3984.7399999999998</v>
      </c>
      <c r="BI21">
        <v>20322.18</v>
      </c>
      <c r="BJ21">
        <v>7256.7200000000003</v>
      </c>
      <c r="BK21">
        <v>4720.0100000000002</v>
      </c>
      <c r="BL21">
        <v>1436.78</v>
      </c>
      <c r="BM21">
        <v>2033.98</v>
      </c>
      <c r="BN21">
        <v>5220.5</v>
      </c>
      <c r="BO21">
        <v>0</v>
      </c>
      <c r="BP21">
        <v>0</v>
      </c>
      <c r="BQ21">
        <v>0</v>
      </c>
      <c r="BR21">
        <v>164.75</v>
      </c>
      <c r="BS21">
        <v>2</v>
      </c>
      <c r="BT21">
        <v>14758.41</v>
      </c>
      <c r="BU21">
        <v>13127.91</v>
      </c>
      <c r="BV21" t="s">
        <v>671</v>
      </c>
      <c r="BX21">
        <v>44256</v>
      </c>
      <c r="BY21">
        <v>236</v>
      </c>
      <c r="BZ21">
        <v>2</v>
      </c>
      <c r="CA21">
        <v>4170</v>
      </c>
      <c r="CB21">
        <v>20136</v>
      </c>
      <c r="CC21">
        <v>65178.860000000001</v>
      </c>
      <c r="CE21">
        <v>65992.910000000003</v>
      </c>
      <c r="CF21">
        <v>4496.5</v>
      </c>
      <c r="CG21">
        <v>26079.700000000001</v>
      </c>
      <c r="CH21">
        <v>12382.719999999999</v>
      </c>
      <c r="CI21">
        <v>4720.0100000000002</v>
      </c>
      <c r="CJ21">
        <v>1562.4000000000001</v>
      </c>
      <c r="CK21">
        <v>2033.98</v>
      </c>
      <c r="CL21">
        <v>5342.21</v>
      </c>
      <c r="CM21">
        <v>0</v>
      </c>
      <c r="CN21">
        <v>0</v>
      </c>
      <c r="CO21">
        <v>0</v>
      </c>
      <c r="CP21">
        <v>1493.3199999999999</v>
      </c>
      <c r="CQ21">
        <v>2</v>
      </c>
      <c r="CR21">
        <v>12378.57</v>
      </c>
      <c r="CS21">
        <v>-814.05000000000302</v>
      </c>
      <c r="CT21" t="s">
        <v>671</v>
      </c>
      <c r="CV21">
        <v>44287</v>
      </c>
      <c r="CW21">
        <v>216</v>
      </c>
      <c r="CX21">
        <v>2</v>
      </c>
      <c r="CY21">
        <v>3620</v>
      </c>
      <c r="CZ21">
        <v>19804</v>
      </c>
      <c r="DA21">
        <v>60937.010000000002</v>
      </c>
      <c r="DC21">
        <v>35364.290000000001</v>
      </c>
      <c r="DD21">
        <v>4311.0799999999999</v>
      </c>
      <c r="DE21">
        <v>25435.369999999999</v>
      </c>
      <c r="DF21">
        <v>-13471.01</v>
      </c>
      <c r="DG21">
        <v>0</v>
      </c>
      <c r="DH21">
        <v>1500.98</v>
      </c>
      <c r="DI21">
        <v>2033.98</v>
      </c>
      <c r="DJ21">
        <v>6648.29</v>
      </c>
      <c r="DK21">
        <v>0</v>
      </c>
      <c r="DL21">
        <v>0</v>
      </c>
      <c r="DM21">
        <v>0</v>
      </c>
      <c r="DN21">
        <v>97.579999999999998</v>
      </c>
      <c r="DO21">
        <v>2</v>
      </c>
      <c r="DP21">
        <v>13119.1</v>
      </c>
      <c r="DQ21">
        <v>25572.720000000001</v>
      </c>
      <c r="DR21" t="s">
        <v>671</v>
      </c>
      <c r="DT21">
        <v>44317</v>
      </c>
      <c r="DU21">
        <v>226</v>
      </c>
      <c r="DV21">
        <v>2</v>
      </c>
      <c r="DW21">
        <v>4013</v>
      </c>
      <c r="DX21">
        <v>17414</v>
      </c>
      <c r="DY21">
        <v>63709.610000000001</v>
      </c>
      <c r="EA21">
        <v>57502.709999999999</v>
      </c>
      <c r="EB21">
        <v>4693.1300000000001</v>
      </c>
      <c r="EC21">
        <v>27689.470000000001</v>
      </c>
      <c r="ED21">
        <v>1428.8499999999999</v>
      </c>
      <c r="EE21">
        <v>4720.0100000000002</v>
      </c>
      <c r="EF21">
        <v>1227.98</v>
      </c>
      <c r="EG21">
        <v>2033.98</v>
      </c>
      <c r="EH21">
        <v>6040.3699999999999</v>
      </c>
      <c r="EI21">
        <v>0</v>
      </c>
      <c r="EJ21">
        <v>0</v>
      </c>
      <c r="EK21">
        <v>0</v>
      </c>
      <c r="EL21">
        <v>102.28</v>
      </c>
      <c r="EM21">
        <v>2</v>
      </c>
      <c r="EN21">
        <v>14259.77</v>
      </c>
      <c r="EO21">
        <v>6206.8999999999896</v>
      </c>
      <c r="EP21" t="s">
        <v>671</v>
      </c>
      <c r="ER21">
        <v>44348</v>
      </c>
      <c r="ES21">
        <v>354</v>
      </c>
      <c r="ET21">
        <v>2</v>
      </c>
      <c r="EU21">
        <v>3046</v>
      </c>
      <c r="EV21">
        <v>16166</v>
      </c>
      <c r="EW21">
        <v>42820.839999999997</v>
      </c>
      <c r="EY21">
        <v>46857.510000000002</v>
      </c>
      <c r="EZ21">
        <v>3428.98</v>
      </c>
      <c r="FA21">
        <v>20230.98</v>
      </c>
      <c r="FB21">
        <v>998.69000000000005</v>
      </c>
      <c r="FC21">
        <v>4720.0100000000002</v>
      </c>
      <c r="FD21">
        <v>1245.75</v>
      </c>
      <c r="FE21">
        <v>2033.98</v>
      </c>
      <c r="FF21">
        <v>2825.0700000000002</v>
      </c>
      <c r="FG21">
        <v>0</v>
      </c>
      <c r="FH21">
        <v>0</v>
      </c>
      <c r="FI21">
        <v>0</v>
      </c>
      <c r="FJ21">
        <v>99.959999999999994</v>
      </c>
      <c r="FK21">
        <v>2</v>
      </c>
      <c r="FL21">
        <v>14703.07</v>
      </c>
      <c r="FM21">
        <v>-4036.6699999999901</v>
      </c>
      <c r="FN21" t="s">
        <v>671</v>
      </c>
      <c r="FP21">
        <v>44378</v>
      </c>
      <c r="FQ21">
        <v>460</v>
      </c>
      <c r="FR21">
        <v>2</v>
      </c>
      <c r="FS21">
        <v>3507</v>
      </c>
      <c r="FT21">
        <v>17717</v>
      </c>
      <c r="FU21">
        <v>51940.199999999997</v>
      </c>
      <c r="FW21">
        <v>37952.629999999997</v>
      </c>
      <c r="FX21">
        <v>2527.6300000000001</v>
      </c>
      <c r="FY21">
        <v>14913.01</v>
      </c>
      <c r="FZ21">
        <v>29.989999999999998</v>
      </c>
      <c r="GA21">
        <v>0</v>
      </c>
      <c r="GB21">
        <v>3970.79</v>
      </c>
      <c r="GC21">
        <v>2033.9400000000001</v>
      </c>
      <c r="GD21">
        <v>4650.1700000000001</v>
      </c>
      <c r="GE21">
        <v>0</v>
      </c>
      <c r="GF21">
        <v>0</v>
      </c>
      <c r="GG21">
        <v>0</v>
      </c>
      <c r="GH21">
        <v>132.61000000000001</v>
      </c>
      <c r="GI21">
        <v>2</v>
      </c>
      <c r="GJ21">
        <v>12222.120000000001</v>
      </c>
      <c r="GK21">
        <v>13987.57</v>
      </c>
      <c r="GL21" t="s">
        <v>671</v>
      </c>
      <c r="GN21">
        <v>44409</v>
      </c>
      <c r="GO21">
        <v>309</v>
      </c>
      <c r="GP21">
        <v>2</v>
      </c>
      <c r="GQ21">
        <v>1619</v>
      </c>
      <c r="GR21">
        <v>8447</v>
      </c>
      <c r="GS21">
        <v>47023.139999999999</v>
      </c>
      <c r="GU21">
        <v>66352.779999999999</v>
      </c>
      <c r="GV21">
        <v>7374.0799999999999</v>
      </c>
      <c r="GW21">
        <v>46241.730000000003</v>
      </c>
      <c r="GX21">
        <v>106.2</v>
      </c>
      <c r="GY21">
        <v>0</v>
      </c>
      <c r="GZ21">
        <v>4347.5699999999997</v>
      </c>
      <c r="HA21">
        <v>712.53999999999996</v>
      </c>
      <c r="HB21">
        <v>3903.2199999999998</v>
      </c>
      <c r="HC21">
        <v>0</v>
      </c>
      <c r="HD21">
        <v>0</v>
      </c>
      <c r="HE21">
        <v>0</v>
      </c>
      <c r="HF21">
        <v>1156.47</v>
      </c>
      <c r="HG21">
        <v>2</v>
      </c>
      <c r="HH21">
        <v>9885.0499999999993</v>
      </c>
      <c r="HI21">
        <v>-19329.639999999999</v>
      </c>
      <c r="HJ21" t="s">
        <v>671</v>
      </c>
      <c r="HL21">
        <v>44440</v>
      </c>
      <c r="HM21">
        <v>300</v>
      </c>
      <c r="HN21">
        <v>2</v>
      </c>
      <c r="HO21">
        <v>3793</v>
      </c>
      <c r="HP21">
        <v>13126.299999999999</v>
      </c>
      <c r="HQ21">
        <v>48347.230000000003</v>
      </c>
      <c r="HS21">
        <v>45701.970000000001</v>
      </c>
      <c r="HT21">
        <v>3901.3699999999999</v>
      </c>
      <c r="HU21">
        <v>23925.759999999998</v>
      </c>
      <c r="HV21">
        <v>18.23</v>
      </c>
      <c r="HW21">
        <v>0</v>
      </c>
      <c r="HX21">
        <v>3146.9699999999998</v>
      </c>
      <c r="HY21">
        <v>1518.6800000000001</v>
      </c>
      <c r="HZ21">
        <v>3956.6599999999999</v>
      </c>
      <c r="IA21">
        <v>0</v>
      </c>
      <c r="IB21">
        <v>0</v>
      </c>
      <c r="IC21">
        <v>0</v>
      </c>
      <c r="ID21">
        <v>155.84</v>
      </c>
      <c r="IE21">
        <v>2</v>
      </c>
      <c r="IF21">
        <v>12979.83</v>
      </c>
      <c r="IG21">
        <v>2645.2599999999902</v>
      </c>
      <c r="IH21" t="s">
        <v>671</v>
      </c>
      <c r="IJ21">
        <v>44470</v>
      </c>
      <c r="IK21">
        <v>240</v>
      </c>
      <c r="IL21">
        <v>2</v>
      </c>
      <c r="IM21">
        <v>1680</v>
      </c>
      <c r="IN21">
        <v>17040</v>
      </c>
      <c r="IO21">
        <v>38640</v>
      </c>
      <c r="IP21">
        <v>71</v>
      </c>
      <c r="IQ21">
        <v>31382.400000000001</v>
      </c>
      <c r="IR21">
        <v>4430.3999999999996</v>
      </c>
      <c r="IS21">
        <v>26582.400000000001</v>
      </c>
      <c r="IX21">
        <v>4800</v>
      </c>
      <c r="JC21">
        <v>2</v>
      </c>
      <c r="JE21">
        <v>7257.6000000000004</v>
      </c>
      <c r="JF21" t="s">
        <v>671</v>
      </c>
      <c r="JH21">
        <v>44501</v>
      </c>
      <c r="JI21">
        <v>236</v>
      </c>
      <c r="JJ21">
        <v>2</v>
      </c>
      <c r="JK21">
        <v>1652</v>
      </c>
      <c r="JL21">
        <v>16756</v>
      </c>
      <c r="JM21">
        <v>37996</v>
      </c>
      <c r="JN21">
        <v>71</v>
      </c>
      <c r="JO21">
        <v>30859.360000000001</v>
      </c>
      <c r="JP21">
        <v>4356.5600000000004</v>
      </c>
      <c r="JQ21">
        <v>26139.360000000001</v>
      </c>
      <c r="JV21">
        <v>4720</v>
      </c>
      <c r="KA21">
        <v>2</v>
      </c>
      <c r="KC21">
        <v>7136.6400000000003</v>
      </c>
      <c r="KD21" t="s">
        <v>671</v>
      </c>
      <c r="KF21">
        <v>44531</v>
      </c>
      <c r="KG21">
        <v>242</v>
      </c>
      <c r="KH21">
        <v>2</v>
      </c>
      <c r="KI21">
        <v>1694</v>
      </c>
      <c r="KJ21">
        <v>17182</v>
      </c>
      <c r="KK21">
        <v>38962</v>
      </c>
      <c r="KL21">
        <v>71</v>
      </c>
      <c r="KM21">
        <v>31643.919999999998</v>
      </c>
      <c r="KN21">
        <v>4467.3199999999997</v>
      </c>
      <c r="KO21">
        <v>26803.919999999998</v>
      </c>
      <c r="KT21">
        <v>4840</v>
      </c>
      <c r="KY21">
        <v>2</v>
      </c>
      <c r="LA21">
        <v>7640.0799999999999</v>
      </c>
      <c r="LD21" t="s">
        <v>651</v>
      </c>
      <c r="LE21">
        <v>3251</v>
      </c>
      <c r="LF21">
        <v>2</v>
      </c>
      <c r="LG21">
        <v>36057</v>
      </c>
      <c r="LH21">
        <v>199852.29999999999</v>
      </c>
      <c r="LI21">
        <v>628938.41000000003</v>
      </c>
      <c r="LK21">
        <v>557013.80000000005</v>
      </c>
      <c r="LL21">
        <v>52425.519999999997</v>
      </c>
      <c r="LM21">
        <v>307077.90999999997</v>
      </c>
      <c r="LN21">
        <v>10598.049999999999</v>
      </c>
      <c r="LO21">
        <v>23600.049999999999</v>
      </c>
      <c r="LP21">
        <v>19714.080000000002</v>
      </c>
      <c r="LQ21">
        <v>16469.040000000001</v>
      </c>
      <c r="LR21">
        <v>57575.760000000002</v>
      </c>
      <c r="LS21">
        <v>0</v>
      </c>
      <c r="LT21">
        <v>0</v>
      </c>
      <c r="LU21">
        <v>0</v>
      </c>
      <c r="LV21">
        <v>3439.6599999999999</v>
      </c>
      <c r="LW21">
        <v>2</v>
      </c>
      <c r="LX21">
        <v>118539.25</v>
      </c>
      <c r="LY21">
        <v>71924.610000000001</v>
      </c>
      <c r="LZ21" t="s">
        <v>671</v>
      </c>
      <c r="MA21" t="s">
        <v>652</v>
      </c>
      <c r="MB21">
        <v>44562</v>
      </c>
      <c r="MC21">
        <v>244</v>
      </c>
      <c r="MD21">
        <v>2</v>
      </c>
      <c r="ME21">
        <v>1708</v>
      </c>
      <c r="MF21">
        <v>17324</v>
      </c>
      <c r="MG21">
        <v>39284</v>
      </c>
      <c r="MH21">
        <v>71</v>
      </c>
      <c r="MI21">
        <v>31905.439999999999</v>
      </c>
      <c r="MJ21">
        <v>4504.2399999999998</v>
      </c>
      <c r="MK21">
        <v>27025.439999999999</v>
      </c>
      <c r="MP21">
        <v>4880</v>
      </c>
      <c r="MU21">
        <v>2</v>
      </c>
      <c r="MW21">
        <v>7378.5600000000004</v>
      </c>
      <c r="MX21" t="s">
        <v>671</v>
      </c>
      <c r="MZ21">
        <v>44593</v>
      </c>
      <c r="NA21">
        <v>224</v>
      </c>
      <c r="NB21">
        <v>2</v>
      </c>
      <c r="NC21">
        <v>1568</v>
      </c>
      <c r="ND21">
        <v>15904</v>
      </c>
      <c r="NE21">
        <v>36064</v>
      </c>
      <c r="NF21">
        <v>71</v>
      </c>
      <c r="NG21">
        <v>29290.240000000002</v>
      </c>
      <c r="NH21">
        <v>4135.04</v>
      </c>
      <c r="NI21">
        <v>24810.240000000002</v>
      </c>
      <c r="NN21">
        <v>4480</v>
      </c>
      <c r="NS21">
        <v>2</v>
      </c>
      <c r="NU21">
        <v>6773.7600000000002</v>
      </c>
      <c r="NV21" t="s">
        <v>671</v>
      </c>
      <c r="NX21">
        <v>44621</v>
      </c>
      <c r="NY21">
        <v>248</v>
      </c>
      <c r="NZ21">
        <v>2</v>
      </c>
      <c r="OA21">
        <v>1736</v>
      </c>
      <c r="OB21">
        <v>17608</v>
      </c>
      <c r="OC21">
        <v>39928</v>
      </c>
      <c r="OD21">
        <v>71</v>
      </c>
      <c r="OE21">
        <v>32428.48</v>
      </c>
      <c r="OF21">
        <v>4578.0799999999999</v>
      </c>
      <c r="OG21">
        <v>27468.48</v>
      </c>
      <c r="OL21">
        <v>4960</v>
      </c>
      <c r="OQ21">
        <v>2</v>
      </c>
      <c r="OS21">
        <v>7499.5200000000004</v>
      </c>
      <c r="OT21" t="s">
        <v>671</v>
      </c>
      <c r="OV21">
        <v>44652</v>
      </c>
      <c r="OW21">
        <v>236</v>
      </c>
      <c r="OX21">
        <v>2</v>
      </c>
      <c r="OY21">
        <v>1652</v>
      </c>
      <c r="OZ21">
        <v>16756</v>
      </c>
      <c r="PA21">
        <v>37996</v>
      </c>
      <c r="PB21">
        <v>71</v>
      </c>
      <c r="PC21">
        <v>30859.360000000001</v>
      </c>
      <c r="PD21">
        <v>4356.5600000000004</v>
      </c>
      <c r="PE21">
        <v>26139.360000000001</v>
      </c>
      <c r="PJ21">
        <v>4720</v>
      </c>
      <c r="PO21">
        <v>2</v>
      </c>
      <c r="PQ21">
        <v>7136.6400000000003</v>
      </c>
      <c r="PR21" t="s">
        <v>671</v>
      </c>
      <c r="PT21">
        <v>44682</v>
      </c>
      <c r="PU21">
        <v>248</v>
      </c>
      <c r="PV21">
        <v>2</v>
      </c>
      <c r="PW21">
        <v>1736</v>
      </c>
      <c r="PX21">
        <v>17608</v>
      </c>
      <c r="PY21">
        <v>39928</v>
      </c>
      <c r="PZ21">
        <v>71</v>
      </c>
      <c r="QA21">
        <v>32428.48</v>
      </c>
      <c r="QB21">
        <v>4578.0799999999999</v>
      </c>
      <c r="QC21">
        <v>27468.48</v>
      </c>
      <c r="QH21">
        <v>4960</v>
      </c>
      <c r="QM21">
        <v>2</v>
      </c>
      <c r="QO21">
        <v>7499.5200000000004</v>
      </c>
      <c r="QP21" t="s">
        <v>671</v>
      </c>
      <c r="QR21">
        <v>44713</v>
      </c>
      <c r="QS21">
        <v>240</v>
      </c>
      <c r="QT21">
        <v>2</v>
      </c>
      <c r="QU21">
        <v>1680</v>
      </c>
      <c r="QV21">
        <v>17040</v>
      </c>
      <c r="QW21">
        <v>38640</v>
      </c>
      <c r="QX21">
        <v>71</v>
      </c>
      <c r="QY21">
        <v>31382.400000000001</v>
      </c>
      <c r="QZ21">
        <v>4430.3999999999996</v>
      </c>
      <c r="RA21">
        <v>26582.400000000001</v>
      </c>
      <c r="RF21">
        <v>4800</v>
      </c>
      <c r="RK21">
        <v>2</v>
      </c>
      <c r="RM21">
        <v>7257.6000000000004</v>
      </c>
      <c r="RN21" t="s">
        <v>671</v>
      </c>
      <c r="RP21">
        <v>44743</v>
      </c>
      <c r="RQ21">
        <v>244</v>
      </c>
      <c r="RR21">
        <v>2</v>
      </c>
      <c r="RS21">
        <v>1708</v>
      </c>
      <c r="RT21">
        <v>17324</v>
      </c>
      <c r="RU21">
        <v>39284</v>
      </c>
      <c r="RV21">
        <v>71</v>
      </c>
      <c r="RW21">
        <v>31905.439999999999</v>
      </c>
      <c r="RX21">
        <v>4504.2399999999998</v>
      </c>
      <c r="RY21">
        <v>27025.439999999999</v>
      </c>
      <c r="SD21">
        <v>4880</v>
      </c>
      <c r="SI21">
        <v>2</v>
      </c>
      <c r="SK21">
        <v>7378.5600000000004</v>
      </c>
      <c r="SL21" t="s">
        <v>671</v>
      </c>
      <c r="SN21">
        <v>44774</v>
      </c>
      <c r="SO21">
        <v>248</v>
      </c>
      <c r="SP21">
        <v>2</v>
      </c>
      <c r="SQ21">
        <v>1736</v>
      </c>
      <c r="SR21">
        <v>17608</v>
      </c>
      <c r="SS21">
        <v>39928</v>
      </c>
      <c r="ST21">
        <v>71</v>
      </c>
      <c r="SU21">
        <v>32428.48</v>
      </c>
      <c r="SV21">
        <v>4578.0799999999999</v>
      </c>
      <c r="SW21">
        <v>27468.48</v>
      </c>
      <c r="TB21">
        <v>4960</v>
      </c>
      <c r="TG21">
        <v>2</v>
      </c>
      <c r="TI21">
        <v>7499.5200000000004</v>
      </c>
      <c r="TJ21" t="s">
        <v>671</v>
      </c>
      <c r="TL21">
        <v>44805</v>
      </c>
      <c r="TM21">
        <v>232</v>
      </c>
      <c r="TN21">
        <v>2</v>
      </c>
      <c r="TO21">
        <v>1624</v>
      </c>
      <c r="TP21">
        <v>16472</v>
      </c>
      <c r="TQ21">
        <v>37352</v>
      </c>
      <c r="TR21">
        <v>71</v>
      </c>
      <c r="TS21">
        <v>30336.32</v>
      </c>
      <c r="TT21">
        <v>4282.7200000000003</v>
      </c>
      <c r="TU21">
        <v>25696.32</v>
      </c>
      <c r="TZ21">
        <v>4640</v>
      </c>
      <c r="UE21">
        <v>2</v>
      </c>
      <c r="UG21">
        <v>7015.6800000000003</v>
      </c>
      <c r="UH21" t="s">
        <v>671</v>
      </c>
      <c r="UJ21">
        <v>44835</v>
      </c>
      <c r="UK21">
        <v>248</v>
      </c>
      <c r="UL21">
        <v>2</v>
      </c>
      <c r="UM21">
        <v>1736</v>
      </c>
      <c r="UN21">
        <v>17608</v>
      </c>
      <c r="UO21">
        <v>39928</v>
      </c>
      <c r="UP21">
        <v>71</v>
      </c>
      <c r="UQ21">
        <v>32428.48</v>
      </c>
      <c r="UR21">
        <v>4578.0799999999999</v>
      </c>
      <c r="US21">
        <v>27468.48</v>
      </c>
      <c r="UX21">
        <v>4960</v>
      </c>
      <c r="VC21">
        <v>2</v>
      </c>
      <c r="VE21">
        <v>7499.5200000000004</v>
      </c>
      <c r="VF21" t="s">
        <v>671</v>
      </c>
      <c r="VH21">
        <v>44866</v>
      </c>
      <c r="VI21">
        <v>232</v>
      </c>
      <c r="VJ21">
        <v>2</v>
      </c>
      <c r="VK21">
        <v>1624</v>
      </c>
      <c r="VL21">
        <v>16472</v>
      </c>
      <c r="VM21">
        <v>37352</v>
      </c>
      <c r="VN21">
        <v>71</v>
      </c>
      <c r="VO21">
        <v>30336.32</v>
      </c>
      <c r="VP21">
        <v>4282.7200000000003</v>
      </c>
      <c r="VQ21">
        <v>25696.32</v>
      </c>
      <c r="VV21">
        <v>4640</v>
      </c>
      <c r="WA21">
        <v>2</v>
      </c>
      <c r="WC21">
        <v>7015.6800000000003</v>
      </c>
      <c r="WD21" t="s">
        <v>671</v>
      </c>
      <c r="WF21">
        <v>44896</v>
      </c>
      <c r="WG21">
        <v>240</v>
      </c>
      <c r="WH21">
        <v>2</v>
      </c>
      <c r="WI21">
        <v>1680</v>
      </c>
      <c r="WJ21">
        <v>17040</v>
      </c>
      <c r="WK21">
        <v>38640</v>
      </c>
      <c r="WL21">
        <v>71</v>
      </c>
      <c r="WM21">
        <v>31382.400000000001</v>
      </c>
      <c r="WN21">
        <v>4430.3999999999996</v>
      </c>
      <c r="WO21">
        <v>26582.400000000001</v>
      </c>
      <c r="WT21">
        <v>4800</v>
      </c>
      <c r="WY21">
        <v>2</v>
      </c>
      <c r="XA21">
        <v>7257.6000000000004</v>
      </c>
    </row>
    <row r="22" spans="1:625" ht="12.75">
      <c r="A22" s="1">
        <f>HYPERLINK("F:\2022年预算\清新分公司预算底稿\附件3.2022年自营班线、农客（含村村通）、公交业务预算基础数据表 - 副本1008.xlsx#'清远城北站至深圳蛇口站'!A1","[附件3.2022年自营班线、农客（含村村通）、公交业务预算基础数据表 - 副本1008.xlsx]清远城北站至深圳蛇口站")</f>
      </c>
      <c r="B22" t="s">
        <v>625</v>
      </c>
      <c r="C22" t="s">
        <v>626</v>
      </c>
      <c r="D22" t="s">
        <v>627</v>
      </c>
      <c r="E22" t="s">
        <v>628</v>
      </c>
      <c r="F22" t="s">
        <v>629</v>
      </c>
      <c r="G22" t="s">
        <v>630</v>
      </c>
      <c r="H22" t="s">
        <v>631</v>
      </c>
      <c r="I22" t="s">
        <v>632</v>
      </c>
      <c r="J22" t="s">
        <v>633</v>
      </c>
      <c r="K22" t="s">
        <v>634</v>
      </c>
      <c r="L22" t="s">
        <v>635</v>
      </c>
      <c r="M22" t="s">
        <v>636</v>
      </c>
      <c r="N22" t="s">
        <v>637</v>
      </c>
      <c r="O22" t="s">
        <v>638</v>
      </c>
      <c r="P22" t="s">
        <v>639</v>
      </c>
      <c r="Q22" t="s">
        <v>640</v>
      </c>
      <c r="R22" t="s">
        <v>641</v>
      </c>
      <c r="S22" t="s">
        <v>642</v>
      </c>
      <c r="T22" t="s">
        <v>643</v>
      </c>
      <c r="U22" t="s">
        <v>644</v>
      </c>
      <c r="V22" t="s">
        <v>645</v>
      </c>
      <c r="W22" t="s">
        <v>646</v>
      </c>
      <c r="X22" t="s">
        <v>647</v>
      </c>
      <c r="Y22" t="s">
        <v>648</v>
      </c>
      <c r="Z22" t="s">
        <v>672</v>
      </c>
      <c r="AA22" t="s">
        <v>650</v>
      </c>
      <c r="AB22">
        <v>44197</v>
      </c>
      <c r="AC22">
        <v>78</v>
      </c>
      <c r="AD22">
        <v>1</v>
      </c>
      <c r="AE22">
        <v>312</v>
      </c>
      <c r="AF22">
        <v>13978</v>
      </c>
      <c r="AG22">
        <v>20887.630000000001</v>
      </c>
      <c r="AI22">
        <v>40431.629999999997</v>
      </c>
      <c r="AJ22">
        <v>2546.8800000000001</v>
      </c>
      <c r="AK22">
        <v>12989.09</v>
      </c>
      <c r="AL22">
        <v>796.01999999999998</v>
      </c>
      <c r="AM22">
        <v>3959.9899999999998</v>
      </c>
      <c r="AN22">
        <v>903.75</v>
      </c>
      <c r="AO22">
        <v>1038.0599999999999</v>
      </c>
      <c r="AP22">
        <v>13435.75</v>
      </c>
      <c r="AQ22">
        <v>0</v>
      </c>
      <c r="AR22">
        <v>0</v>
      </c>
      <c r="AS22">
        <v>0</v>
      </c>
      <c r="AT22">
        <v>0</v>
      </c>
      <c r="AU22">
        <v>1</v>
      </c>
      <c r="AV22">
        <v>7308.9700000000003</v>
      </c>
      <c r="AW22">
        <v>-19544</v>
      </c>
      <c r="AX22" t="s">
        <v>672</v>
      </c>
      <c r="AZ22">
        <v>44228</v>
      </c>
      <c r="BA22">
        <v>18</v>
      </c>
      <c r="BB22">
        <v>1</v>
      </c>
      <c r="BC22">
        <v>145</v>
      </c>
      <c r="BD22">
        <v>4338</v>
      </c>
      <c r="BE22">
        <v>13505.809999999999</v>
      </c>
      <c r="BG22">
        <v>30505.23</v>
      </c>
      <c r="BH22">
        <v>1078.0599999999999</v>
      </c>
      <c r="BI22">
        <v>5498.1099999999997</v>
      </c>
      <c r="BJ22">
        <v>5350.0100000000002</v>
      </c>
      <c r="BK22">
        <v>0</v>
      </c>
      <c r="BL22">
        <v>2034.95</v>
      </c>
      <c r="BM22">
        <v>1038.0999999999999</v>
      </c>
      <c r="BN22">
        <v>8499.4599999999991</v>
      </c>
      <c r="BO22">
        <v>0</v>
      </c>
      <c r="BP22">
        <v>0</v>
      </c>
      <c r="BQ22">
        <v>0</v>
      </c>
      <c r="BR22">
        <v>0</v>
      </c>
      <c r="BS22">
        <v>1</v>
      </c>
      <c r="BT22">
        <v>8084.6000000000004</v>
      </c>
      <c r="BU22">
        <v>-16999.419999999998</v>
      </c>
      <c r="BV22" t="s">
        <v>672</v>
      </c>
      <c r="BX22">
        <v>44256</v>
      </c>
      <c r="BY22">
        <v>10</v>
      </c>
      <c r="BZ22">
        <v>1</v>
      </c>
      <c r="CA22">
        <v>34</v>
      </c>
      <c r="CB22">
        <v>1928</v>
      </c>
      <c r="CC22">
        <v>3946.8699999999999</v>
      </c>
      <c r="CE22">
        <v>18464.240000000002</v>
      </c>
      <c r="CF22">
        <v>420.14999999999998</v>
      </c>
      <c r="CG22">
        <v>2436.8699999999999</v>
      </c>
      <c r="CH22">
        <v>5350.0100000000002</v>
      </c>
      <c r="CI22">
        <v>0</v>
      </c>
      <c r="CJ22">
        <v>144.59999999999999</v>
      </c>
      <c r="CK22">
        <v>1037.96</v>
      </c>
      <c r="CL22">
        <v>1751.45</v>
      </c>
      <c r="CM22">
        <v>0</v>
      </c>
      <c r="CN22">
        <v>0</v>
      </c>
      <c r="CO22">
        <v>0</v>
      </c>
      <c r="CP22">
        <v>700</v>
      </c>
      <c r="CQ22">
        <v>1</v>
      </c>
      <c r="CR22">
        <v>7043.3500000000004</v>
      </c>
      <c r="CS22">
        <v>-14517.370000000001</v>
      </c>
      <c r="CT22" t="s">
        <v>672</v>
      </c>
      <c r="CV22">
        <v>44287</v>
      </c>
      <c r="CW22">
        <v>36</v>
      </c>
      <c r="CX22">
        <v>1</v>
      </c>
      <c r="CY22">
        <v>225</v>
      </c>
      <c r="CZ22">
        <v>9158</v>
      </c>
      <c r="DA22">
        <v>27822.419999999998</v>
      </c>
      <c r="DC22">
        <v>16794.950000000001</v>
      </c>
      <c r="DD22">
        <v>1915.26</v>
      </c>
      <c r="DE22">
        <v>11300.030000000001</v>
      </c>
      <c r="DF22">
        <v>-8635.3999999999996</v>
      </c>
      <c r="DG22">
        <v>0</v>
      </c>
      <c r="DH22">
        <v>686.85000000000002</v>
      </c>
      <c r="DI22">
        <v>723.74000000000001</v>
      </c>
      <c r="DJ22">
        <v>7476.25</v>
      </c>
      <c r="DK22">
        <v>0</v>
      </c>
      <c r="DL22">
        <v>0</v>
      </c>
      <c r="DM22">
        <v>0</v>
      </c>
      <c r="DN22">
        <v>0</v>
      </c>
      <c r="DO22">
        <v>1</v>
      </c>
      <c r="DP22">
        <v>5243.4799999999996</v>
      </c>
      <c r="DQ22">
        <v>11027.469999999999</v>
      </c>
      <c r="DR22" t="s">
        <v>672</v>
      </c>
      <c r="DT22">
        <v>44317</v>
      </c>
      <c r="DU22">
        <v>56</v>
      </c>
      <c r="DV22">
        <v>1</v>
      </c>
      <c r="DW22">
        <v>638</v>
      </c>
      <c r="DX22">
        <v>12600</v>
      </c>
      <c r="DY22">
        <v>54821.139999999999</v>
      </c>
      <c r="EA22">
        <v>40376.639999999999</v>
      </c>
      <c r="EB22">
        <v>3007.3800000000001</v>
      </c>
      <c r="EC22">
        <v>17743.540000000001</v>
      </c>
      <c r="ED22">
        <v>700.00999999999999</v>
      </c>
      <c r="EE22">
        <v>0</v>
      </c>
      <c r="EF22">
        <v>910.13</v>
      </c>
      <c r="EG22">
        <v>723.74000000000001</v>
      </c>
      <c r="EH22">
        <v>12244.209999999999</v>
      </c>
      <c r="EI22">
        <v>0</v>
      </c>
      <c r="EJ22">
        <v>0</v>
      </c>
      <c r="EK22">
        <v>0</v>
      </c>
      <c r="EL22">
        <v>0</v>
      </c>
      <c r="EM22">
        <v>1</v>
      </c>
      <c r="EN22">
        <v>8055.0100000000002</v>
      </c>
      <c r="EO22">
        <v>14444.5</v>
      </c>
      <c r="EP22" t="s">
        <v>672</v>
      </c>
      <c r="ER22">
        <v>44348</v>
      </c>
      <c r="ES22">
        <v>6</v>
      </c>
      <c r="ET22">
        <v>1</v>
      </c>
      <c r="EU22">
        <v>135</v>
      </c>
      <c r="EV22">
        <v>260</v>
      </c>
      <c r="EW22">
        <v>1610.49</v>
      </c>
      <c r="EY22">
        <v>-6214.9300000000003</v>
      </c>
      <c r="EZ22">
        <v>73.019999999999996</v>
      </c>
      <c r="FA22">
        <v>430.81999999999999</v>
      </c>
      <c r="FB22">
        <v>0</v>
      </c>
      <c r="FC22">
        <v>0</v>
      </c>
      <c r="FD22">
        <v>209.75</v>
      </c>
      <c r="FE22">
        <v>723.74000000000001</v>
      </c>
      <c r="FF22">
        <v>-14727.129999999999</v>
      </c>
      <c r="FG22">
        <v>0</v>
      </c>
      <c r="FH22">
        <v>0</v>
      </c>
      <c r="FI22">
        <v>0</v>
      </c>
      <c r="FJ22">
        <v>0</v>
      </c>
      <c r="FK22">
        <v>1</v>
      </c>
      <c r="FL22">
        <v>7147.8900000000003</v>
      </c>
      <c r="FM22">
        <v>7825.4200000000001</v>
      </c>
      <c r="FN22" t="s">
        <v>672</v>
      </c>
      <c r="FP22">
        <v>44378</v>
      </c>
      <c r="FQ22">
        <v>6</v>
      </c>
      <c r="FR22">
        <v>1</v>
      </c>
      <c r="FS22">
        <v>190</v>
      </c>
      <c r="FT22">
        <v>485.30000000000001</v>
      </c>
      <c r="FU22">
        <v>11867.950000000001</v>
      </c>
      <c r="FW22">
        <v>1810.71</v>
      </c>
      <c r="FX22">
        <v>164.02000000000001</v>
      </c>
      <c r="FY22">
        <v>967.72000000000003</v>
      </c>
      <c r="FZ22">
        <v>0</v>
      </c>
      <c r="GA22">
        <v>0</v>
      </c>
      <c r="GB22">
        <v>101.56</v>
      </c>
      <c r="GC22">
        <v>723.74000000000001</v>
      </c>
      <c r="GD22">
        <v>303.07999999999998</v>
      </c>
      <c r="GE22">
        <v>0</v>
      </c>
      <c r="GF22">
        <v>0</v>
      </c>
      <c r="GG22">
        <v>0</v>
      </c>
      <c r="GH22">
        <v>0</v>
      </c>
      <c r="GI22">
        <v>1</v>
      </c>
      <c r="GJ22">
        <v>-285.38999999999999</v>
      </c>
      <c r="GK22">
        <v>10057.24</v>
      </c>
      <c r="GL22" t="s">
        <v>672</v>
      </c>
      <c r="GN22">
        <v>44409</v>
      </c>
      <c r="GO22">
        <v>60</v>
      </c>
      <c r="GP22">
        <v>1</v>
      </c>
      <c r="GQ22">
        <v>223</v>
      </c>
      <c r="GR22">
        <v>13500</v>
      </c>
      <c r="GS22">
        <v>15388.58</v>
      </c>
      <c r="GU22">
        <v>22524.099999999999</v>
      </c>
      <c r="GV22">
        <v>1130.98</v>
      </c>
      <c r="GW22">
        <v>6853.7399999999998</v>
      </c>
      <c r="GX22">
        <v>36.640000000000001</v>
      </c>
      <c r="GY22">
        <v>0</v>
      </c>
      <c r="GZ22">
        <v>1962.3199999999999</v>
      </c>
      <c r="HA22">
        <v>714.21000000000004</v>
      </c>
      <c r="HB22">
        <v>-884.46000000000004</v>
      </c>
      <c r="HC22">
        <v>0</v>
      </c>
      <c r="HD22">
        <v>4203.4799999999996</v>
      </c>
      <c r="HE22">
        <v>0</v>
      </c>
      <c r="HF22">
        <v>530</v>
      </c>
      <c r="HG22">
        <v>1</v>
      </c>
      <c r="HH22">
        <v>9108.1700000000001</v>
      </c>
      <c r="HI22">
        <v>-7135.5200000000004</v>
      </c>
      <c r="HJ22" t="s">
        <v>672</v>
      </c>
      <c r="HL22">
        <v>44440</v>
      </c>
      <c r="HM22">
        <v>52</v>
      </c>
      <c r="HN22">
        <v>1</v>
      </c>
      <c r="HO22">
        <v>212</v>
      </c>
      <c r="HP22">
        <v>10370</v>
      </c>
      <c r="HQ22">
        <v>20293.150000000001</v>
      </c>
      <c r="HS22">
        <v>27951.880000000001</v>
      </c>
      <c r="HT22">
        <v>1134.3399999999999</v>
      </c>
      <c r="HU22">
        <v>6874.1000000000004</v>
      </c>
      <c r="HV22">
        <v>4.7599999999999998</v>
      </c>
      <c r="HW22">
        <v>0</v>
      </c>
      <c r="HX22">
        <v>2185</v>
      </c>
      <c r="HY22">
        <v>710.00999999999999</v>
      </c>
      <c r="HZ22">
        <v>6424.7299999999996</v>
      </c>
      <c r="IA22">
        <v>0</v>
      </c>
      <c r="IB22">
        <v>4160.6899999999996</v>
      </c>
      <c r="IC22">
        <v>0</v>
      </c>
      <c r="ID22">
        <v>0</v>
      </c>
      <c r="IE22">
        <v>1</v>
      </c>
      <c r="IF22">
        <v>7592.5900000000001</v>
      </c>
      <c r="IG22">
        <v>-7658.7299999999996</v>
      </c>
      <c r="IH22" t="s">
        <v>672</v>
      </c>
      <c r="IJ22">
        <v>44470</v>
      </c>
      <c r="IK22">
        <v>62</v>
      </c>
      <c r="IL22">
        <v>1</v>
      </c>
      <c r="IM22">
        <v>310</v>
      </c>
      <c r="IN22">
        <v>13330</v>
      </c>
      <c r="IO22">
        <v>24800</v>
      </c>
      <c r="IP22">
        <v>215</v>
      </c>
      <c r="IQ22">
        <v>12318.65</v>
      </c>
      <c r="IR22">
        <v>1359.6600000000001</v>
      </c>
      <c r="IS22">
        <v>8157.96</v>
      </c>
      <c r="IZ22">
        <v>4160.6899999999996</v>
      </c>
      <c r="JC22">
        <v>1</v>
      </c>
      <c r="JE22">
        <v>12481.35</v>
      </c>
      <c r="JF22" t="s">
        <v>672</v>
      </c>
      <c r="JH22">
        <v>44501</v>
      </c>
      <c r="JI22">
        <v>60</v>
      </c>
      <c r="JJ22">
        <v>1</v>
      </c>
      <c r="JK22">
        <v>240</v>
      </c>
      <c r="JL22">
        <v>12900</v>
      </c>
      <c r="JM22">
        <v>19200</v>
      </c>
      <c r="JN22">
        <v>215</v>
      </c>
      <c r="JO22">
        <v>12055.49</v>
      </c>
      <c r="JP22">
        <v>1315.8</v>
      </c>
      <c r="JQ22">
        <v>7894.8000000000002</v>
      </c>
      <c r="JX22">
        <v>4160.6899999999996</v>
      </c>
      <c r="KA22">
        <v>1</v>
      </c>
      <c r="KC22">
        <v>7144.5100000000002</v>
      </c>
      <c r="KD22" t="s">
        <v>672</v>
      </c>
      <c r="KF22">
        <v>44531</v>
      </c>
      <c r="KG22">
        <v>62</v>
      </c>
      <c r="KH22">
        <v>1</v>
      </c>
      <c r="KI22">
        <v>248</v>
      </c>
      <c r="KJ22">
        <v>13330</v>
      </c>
      <c r="KK22">
        <v>19840</v>
      </c>
      <c r="KL22">
        <v>215</v>
      </c>
      <c r="KM22">
        <v>12958.49</v>
      </c>
      <c r="KN22">
        <v>1466.3</v>
      </c>
      <c r="KO22">
        <v>8797.7999999999993</v>
      </c>
      <c r="KV22">
        <v>4160.6899999999996</v>
      </c>
      <c r="KY22">
        <v>1</v>
      </c>
      <c r="LA22">
        <v>6881.5100000000002</v>
      </c>
      <c r="LD22" t="s">
        <v>651</v>
      </c>
      <c r="LE22">
        <v>506</v>
      </c>
      <c r="LF22">
        <v>1</v>
      </c>
      <c r="LG22">
        <v>2912</v>
      </c>
      <c r="LH22">
        <v>106177.3</v>
      </c>
      <c r="LI22">
        <v>233984.04000000001</v>
      </c>
      <c r="LK22">
        <v>229977.07999999999</v>
      </c>
      <c r="LL22">
        <v>15611.85</v>
      </c>
      <c r="LM22">
        <v>89944.580000000002</v>
      </c>
      <c r="LN22">
        <v>3602.0500000000002</v>
      </c>
      <c r="LO22">
        <v>3959.9899999999998</v>
      </c>
      <c r="LP22">
        <v>9138.9099999999999</v>
      </c>
      <c r="LQ22">
        <v>7433.3000000000002</v>
      </c>
      <c r="LR22">
        <v>34523.339999999997</v>
      </c>
      <c r="LS22">
        <v>0</v>
      </c>
      <c r="LT22">
        <v>20846.240000000002</v>
      </c>
      <c r="LU22">
        <v>0</v>
      </c>
      <c r="LV22">
        <v>1230</v>
      </c>
      <c r="LX22">
        <v>59298.669999999998</v>
      </c>
      <c r="LY22">
        <v>4006.95999999999</v>
      </c>
      <c r="LZ22" t="s">
        <v>672</v>
      </c>
      <c r="MA22" t="s">
        <v>652</v>
      </c>
      <c r="MB22">
        <v>44562</v>
      </c>
      <c r="MC22">
        <v>62</v>
      </c>
      <c r="MD22">
        <v>1</v>
      </c>
      <c r="ME22">
        <v>310</v>
      </c>
      <c r="MF22">
        <v>13330</v>
      </c>
      <c r="MG22">
        <v>25110</v>
      </c>
      <c r="MH22">
        <v>215</v>
      </c>
      <c r="MI22">
        <v>12958.49</v>
      </c>
      <c r="MJ22">
        <v>1466.3</v>
      </c>
      <c r="MK22">
        <v>8797.7999999999993</v>
      </c>
      <c r="MR22">
        <v>4160.6899999999996</v>
      </c>
      <c r="MU22">
        <v>1</v>
      </c>
      <c r="MW22">
        <v>12151.51</v>
      </c>
      <c r="MX22" t="s">
        <v>672</v>
      </c>
      <c r="MZ22">
        <v>44593</v>
      </c>
      <c r="NA22">
        <v>56</v>
      </c>
      <c r="NB22">
        <v>1</v>
      </c>
      <c r="NC22">
        <v>280</v>
      </c>
      <c r="ND22">
        <v>12040</v>
      </c>
      <c r="NE22">
        <v>22680</v>
      </c>
      <c r="NF22">
        <v>215</v>
      </c>
      <c r="NG22">
        <v>12107.09</v>
      </c>
      <c r="NH22">
        <v>1324.4000000000001</v>
      </c>
      <c r="NI22">
        <v>7946.3999999999996</v>
      </c>
      <c r="NP22">
        <v>4160.6899999999996</v>
      </c>
      <c r="NS22">
        <v>1</v>
      </c>
      <c r="NU22">
        <v>10572.91</v>
      </c>
      <c r="NV22" t="s">
        <v>672</v>
      </c>
      <c r="NX22">
        <v>44621</v>
      </c>
      <c r="NY22">
        <v>60</v>
      </c>
      <c r="NZ22">
        <v>1</v>
      </c>
      <c r="OA22">
        <v>240</v>
      </c>
      <c r="OB22">
        <v>12900</v>
      </c>
      <c r="OC22">
        <v>19440</v>
      </c>
      <c r="OD22">
        <v>215</v>
      </c>
      <c r="OE22">
        <v>12674.690000000001</v>
      </c>
      <c r="OF22">
        <v>1419</v>
      </c>
      <c r="OG22">
        <v>8514</v>
      </c>
      <c r="ON22">
        <v>4160.6899999999996</v>
      </c>
      <c r="OQ22">
        <v>1</v>
      </c>
      <c r="OS22">
        <v>6765.3100000000004</v>
      </c>
      <c r="OT22" t="s">
        <v>672</v>
      </c>
      <c r="OV22">
        <v>44652</v>
      </c>
      <c r="OW22">
        <v>58</v>
      </c>
      <c r="OX22">
        <v>1</v>
      </c>
      <c r="OY22">
        <v>232</v>
      </c>
      <c r="OZ22">
        <v>12470</v>
      </c>
      <c r="PA22">
        <v>18792</v>
      </c>
      <c r="PB22">
        <v>215</v>
      </c>
      <c r="PC22">
        <v>12390.889999999999</v>
      </c>
      <c r="PD22">
        <v>1371.7</v>
      </c>
      <c r="PE22">
        <v>8230.2000000000007</v>
      </c>
      <c r="PL22">
        <v>4160.6899999999996</v>
      </c>
      <c r="PO22">
        <v>1</v>
      </c>
      <c r="PQ22">
        <v>6401.1099999999997</v>
      </c>
      <c r="PR22" t="s">
        <v>672</v>
      </c>
      <c r="PT22">
        <v>44682</v>
      </c>
      <c r="PU22">
        <v>62</v>
      </c>
      <c r="PV22">
        <v>1</v>
      </c>
      <c r="PW22">
        <v>248</v>
      </c>
      <c r="PX22">
        <v>13330</v>
      </c>
      <c r="PY22">
        <v>20088</v>
      </c>
      <c r="PZ22">
        <v>215</v>
      </c>
      <c r="QA22">
        <v>12958.49</v>
      </c>
      <c r="QB22">
        <v>1466.3</v>
      </c>
      <c r="QC22">
        <v>8797.7999999999993</v>
      </c>
      <c r="QJ22">
        <v>4160.6899999999996</v>
      </c>
      <c r="QM22">
        <v>1</v>
      </c>
      <c r="QO22">
        <v>7129.5100000000002</v>
      </c>
      <c r="QP22" t="s">
        <v>672</v>
      </c>
      <c r="QR22">
        <v>44713</v>
      </c>
      <c r="QS22">
        <v>60</v>
      </c>
      <c r="QT22">
        <v>1</v>
      </c>
      <c r="QU22">
        <v>240</v>
      </c>
      <c r="QV22">
        <v>12900</v>
      </c>
      <c r="QW22">
        <v>19440</v>
      </c>
      <c r="QX22">
        <v>215</v>
      </c>
      <c r="QY22">
        <v>12674.690000000001</v>
      </c>
      <c r="QZ22">
        <v>1419</v>
      </c>
      <c r="RA22">
        <v>8514</v>
      </c>
      <c r="RH22">
        <v>4160.6899999999996</v>
      </c>
      <c r="RK22">
        <v>1</v>
      </c>
      <c r="RM22">
        <v>6765.3100000000004</v>
      </c>
      <c r="RN22" t="s">
        <v>672</v>
      </c>
      <c r="RP22">
        <v>44743</v>
      </c>
      <c r="RQ22">
        <v>62</v>
      </c>
      <c r="RR22">
        <v>1</v>
      </c>
      <c r="RS22">
        <v>248</v>
      </c>
      <c r="RT22">
        <v>13330</v>
      </c>
      <c r="RU22">
        <v>20088</v>
      </c>
      <c r="RV22">
        <v>215</v>
      </c>
      <c r="RW22">
        <v>12958.49</v>
      </c>
      <c r="RX22">
        <v>1466.3</v>
      </c>
      <c r="RY22">
        <v>8797.7999999999993</v>
      </c>
      <c r="SF22">
        <v>4160.6899999999996</v>
      </c>
      <c r="SI22">
        <v>1</v>
      </c>
      <c r="SK22">
        <v>7129.5100000000002</v>
      </c>
      <c r="SL22" t="s">
        <v>672</v>
      </c>
      <c r="SN22">
        <v>44774</v>
      </c>
      <c r="SO22">
        <v>62</v>
      </c>
      <c r="SP22">
        <v>1</v>
      </c>
      <c r="SQ22">
        <v>310</v>
      </c>
      <c r="SR22">
        <v>13330</v>
      </c>
      <c r="SS22">
        <v>25110</v>
      </c>
      <c r="ST22">
        <v>215</v>
      </c>
      <c r="SU22">
        <v>12958.49</v>
      </c>
      <c r="SV22">
        <v>1466.3</v>
      </c>
      <c r="SW22">
        <v>8797.7999999999993</v>
      </c>
      <c r="TD22">
        <v>4160.6899999999996</v>
      </c>
      <c r="TG22">
        <v>1</v>
      </c>
      <c r="TI22">
        <v>12151.51</v>
      </c>
      <c r="TJ22" t="s">
        <v>672</v>
      </c>
      <c r="TL22">
        <v>44805</v>
      </c>
      <c r="TM22">
        <v>60</v>
      </c>
      <c r="TN22">
        <v>1</v>
      </c>
      <c r="TO22">
        <v>270</v>
      </c>
      <c r="TP22">
        <v>12900</v>
      </c>
      <c r="TQ22">
        <v>21870</v>
      </c>
      <c r="TR22">
        <v>215</v>
      </c>
      <c r="TS22">
        <v>12674.690000000001</v>
      </c>
      <c r="TT22">
        <v>1419</v>
      </c>
      <c r="TU22">
        <v>8514</v>
      </c>
      <c r="UB22">
        <v>4160.6899999999996</v>
      </c>
      <c r="UE22">
        <v>1</v>
      </c>
      <c r="UG22">
        <v>9195.3099999999995</v>
      </c>
      <c r="UH22" t="s">
        <v>672</v>
      </c>
      <c r="UJ22">
        <v>44835</v>
      </c>
      <c r="UK22">
        <v>62</v>
      </c>
      <c r="UL22">
        <v>1</v>
      </c>
      <c r="UM22">
        <v>279</v>
      </c>
      <c r="UN22">
        <v>13330</v>
      </c>
      <c r="UO22">
        <v>22599</v>
      </c>
      <c r="UP22">
        <v>215</v>
      </c>
      <c r="UQ22">
        <v>12958.49</v>
      </c>
      <c r="UR22">
        <v>1466.3</v>
      </c>
      <c r="US22">
        <v>8797.7999999999993</v>
      </c>
      <c r="UZ22">
        <v>4160.6899999999996</v>
      </c>
      <c r="VC22">
        <v>1</v>
      </c>
      <c r="VE22">
        <v>9640.5100000000002</v>
      </c>
      <c r="VF22" t="s">
        <v>672</v>
      </c>
      <c r="VH22">
        <v>44866</v>
      </c>
      <c r="VI22">
        <v>56</v>
      </c>
      <c r="VJ22">
        <v>1</v>
      </c>
      <c r="VK22">
        <v>196</v>
      </c>
      <c r="VL22">
        <v>12040</v>
      </c>
      <c r="VM22">
        <v>15876</v>
      </c>
      <c r="VN22">
        <v>215</v>
      </c>
      <c r="VO22">
        <v>12107.09</v>
      </c>
      <c r="VP22">
        <v>1324.4000000000001</v>
      </c>
      <c r="VQ22">
        <v>7946.3999999999996</v>
      </c>
      <c r="VX22">
        <v>4160.6899999999996</v>
      </c>
      <c r="WA22">
        <v>1</v>
      </c>
      <c r="WC22">
        <v>3768.9099999999999</v>
      </c>
      <c r="WD22" t="s">
        <v>672</v>
      </c>
      <c r="WF22">
        <v>44896</v>
      </c>
      <c r="WG22">
        <v>60</v>
      </c>
      <c r="WH22">
        <v>1</v>
      </c>
      <c r="WI22">
        <v>210</v>
      </c>
      <c r="WJ22">
        <v>12900</v>
      </c>
      <c r="WK22">
        <v>17010</v>
      </c>
      <c r="WL22">
        <v>215</v>
      </c>
      <c r="WM22">
        <v>12674.690000000001</v>
      </c>
      <c r="WN22">
        <v>1419</v>
      </c>
      <c r="WO22">
        <v>8514</v>
      </c>
      <c r="WV22">
        <v>4160.6899999999996</v>
      </c>
      <c r="WY22">
        <v>1</v>
      </c>
      <c r="XA22">
        <v>4335.3100000000004</v>
      </c>
    </row>
    <row r="23" spans="1:625" ht="12.75">
      <c r="A23" s="1">
        <f>HYPERLINK("F:\2022年预算\清新分公司预算底稿\附件3.2022年自营班线、农客（含村村通）、公交业务预算基础数据表 - 副本1008.xlsx#'清远城北站至鱼咀'!A1","[附件3.2022年自营班线、农客（含村村通）、公交业务预算基础数据表 - 副本1008.xlsx]清远城北站至鱼咀")</f>
      </c>
      <c r="B23" t="s">
        <v>625</v>
      </c>
      <c r="C23" t="s">
        <v>626</v>
      </c>
      <c r="D23" t="s">
        <v>627</v>
      </c>
      <c r="E23" t="s">
        <v>628</v>
      </c>
      <c r="F23" t="s">
        <v>629</v>
      </c>
      <c r="G23" t="s">
        <v>630</v>
      </c>
      <c r="H23" t="s">
        <v>631</v>
      </c>
      <c r="I23" t="s">
        <v>632</v>
      </c>
      <c r="J23" t="s">
        <v>633</v>
      </c>
      <c r="K23" t="s">
        <v>634</v>
      </c>
      <c r="L23" t="s">
        <v>635</v>
      </c>
      <c r="M23" t="s">
        <v>636</v>
      </c>
      <c r="N23" t="s">
        <v>637</v>
      </c>
      <c r="O23" t="s">
        <v>638</v>
      </c>
      <c r="P23" t="s">
        <v>639</v>
      </c>
      <c r="Q23" t="s">
        <v>640</v>
      </c>
      <c r="R23" t="s">
        <v>641</v>
      </c>
      <c r="S23" t="s">
        <v>642</v>
      </c>
      <c r="T23" t="s">
        <v>643</v>
      </c>
      <c r="U23" t="s">
        <v>644</v>
      </c>
      <c r="V23" t="s">
        <v>645</v>
      </c>
      <c r="W23" t="s">
        <v>646</v>
      </c>
      <c r="X23" t="s">
        <v>647</v>
      </c>
      <c r="Y23" t="s">
        <v>648</v>
      </c>
      <c r="Z23" t="s">
        <v>673</v>
      </c>
      <c r="AA23" t="s">
        <v>650</v>
      </c>
      <c r="AB23">
        <v>44197</v>
      </c>
      <c r="AC23">
        <v>63</v>
      </c>
      <c r="AD23">
        <v>2</v>
      </c>
      <c r="AE23">
        <v>895</v>
      </c>
      <c r="AF23">
        <v>4536</v>
      </c>
      <c r="AG23">
        <v>10248.73</v>
      </c>
      <c r="AI23">
        <v>21926.189999999999</v>
      </c>
      <c r="AJ23">
        <v>752.88</v>
      </c>
      <c r="AK23">
        <v>3839.6900000000001</v>
      </c>
      <c r="AL23">
        <v>95</v>
      </c>
      <c r="AM23">
        <v>0</v>
      </c>
      <c r="AN23">
        <v>872.70000000000005</v>
      </c>
      <c r="AO23">
        <v>2030.02</v>
      </c>
      <c r="AP23">
        <v>875.05999999999995</v>
      </c>
      <c r="AQ23">
        <v>0</v>
      </c>
      <c r="AR23">
        <v>0</v>
      </c>
      <c r="AS23">
        <v>0</v>
      </c>
      <c r="AT23">
        <v>509.88</v>
      </c>
      <c r="AU23">
        <v>2</v>
      </c>
      <c r="AV23">
        <v>13703.84</v>
      </c>
      <c r="AW23">
        <v>-11677.459999999999</v>
      </c>
      <c r="AX23" t="s">
        <v>673</v>
      </c>
      <c r="AZ23">
        <v>44228</v>
      </c>
      <c r="BA23">
        <v>100</v>
      </c>
      <c r="BB23">
        <v>2</v>
      </c>
      <c r="BC23">
        <v>1303</v>
      </c>
      <c r="BD23">
        <v>5720</v>
      </c>
      <c r="BE23">
        <v>14278.98</v>
      </c>
      <c r="BG23">
        <v>25554.02</v>
      </c>
      <c r="BH23">
        <v>800.15999999999997</v>
      </c>
      <c r="BI23">
        <v>4080.8099999999999</v>
      </c>
      <c r="BJ23">
        <v>419.98000000000002</v>
      </c>
      <c r="BK23">
        <v>1440</v>
      </c>
      <c r="BL23">
        <v>712.64999999999998</v>
      </c>
      <c r="BM23">
        <v>2030.02</v>
      </c>
      <c r="BN23">
        <v>1285.8800000000001</v>
      </c>
      <c r="BO23">
        <v>0</v>
      </c>
      <c r="BP23">
        <v>0</v>
      </c>
      <c r="BQ23">
        <v>0</v>
      </c>
      <c r="BR23">
        <v>1421.6400000000001</v>
      </c>
      <c r="BS23">
        <v>2</v>
      </c>
      <c r="BT23">
        <v>14163.040000000001</v>
      </c>
      <c r="BU23">
        <v>-11275.040000000001</v>
      </c>
      <c r="BV23" t="s">
        <v>673</v>
      </c>
      <c r="BX23">
        <v>44256</v>
      </c>
      <c r="BY23">
        <v>126</v>
      </c>
      <c r="BZ23">
        <v>2</v>
      </c>
      <c r="CA23">
        <v>1616</v>
      </c>
      <c r="CB23">
        <v>8798</v>
      </c>
      <c r="CC23">
        <v>13785.459999999999</v>
      </c>
      <c r="CE23">
        <v>21856.889999999999</v>
      </c>
      <c r="CF23">
        <v>988.5</v>
      </c>
      <c r="CG23">
        <v>5733.3000000000002</v>
      </c>
      <c r="CH23">
        <v>2648.4699999999998</v>
      </c>
      <c r="CI23">
        <v>0</v>
      </c>
      <c r="CJ23">
        <v>1197</v>
      </c>
      <c r="CK23">
        <v>2030.02</v>
      </c>
      <c r="CL23">
        <v>912.55999999999995</v>
      </c>
      <c r="CM23">
        <v>0</v>
      </c>
      <c r="CN23">
        <v>0</v>
      </c>
      <c r="CO23">
        <v>0</v>
      </c>
      <c r="CP23">
        <v>5.0300000000000002</v>
      </c>
      <c r="CQ23">
        <v>2</v>
      </c>
      <c r="CR23">
        <v>9330.5100000000002</v>
      </c>
      <c r="CS23">
        <v>-8071.4300000000003</v>
      </c>
      <c r="CT23" t="s">
        <v>673</v>
      </c>
      <c r="CV23">
        <v>44287</v>
      </c>
      <c r="CW23">
        <v>75</v>
      </c>
      <c r="CX23">
        <v>2</v>
      </c>
      <c r="CY23">
        <v>1029</v>
      </c>
      <c r="CZ23">
        <v>4708</v>
      </c>
      <c r="DA23">
        <v>11943.709999999999</v>
      </c>
      <c r="DC23">
        <v>19556.240000000002</v>
      </c>
      <c r="DD23">
        <v>871.25999999999999</v>
      </c>
      <c r="DE23">
        <v>5140.4300000000003</v>
      </c>
      <c r="DF23">
        <v>-1730.0699999999999</v>
      </c>
      <c r="DG23">
        <v>0</v>
      </c>
      <c r="DH23">
        <v>383.32999999999998</v>
      </c>
      <c r="DI23">
        <v>2030.02</v>
      </c>
      <c r="DJ23">
        <v>3239.5900000000001</v>
      </c>
      <c r="DK23">
        <v>0</v>
      </c>
      <c r="DL23">
        <v>0</v>
      </c>
      <c r="DM23">
        <v>0</v>
      </c>
      <c r="DN23">
        <v>30.079999999999998</v>
      </c>
      <c r="DO23">
        <v>2</v>
      </c>
      <c r="DP23">
        <v>10462.860000000001</v>
      </c>
      <c r="DQ23">
        <v>-7612.5299999999997</v>
      </c>
      <c r="DR23" t="s">
        <v>673</v>
      </c>
      <c r="DT23">
        <v>44317</v>
      </c>
      <c r="DU23">
        <v>82</v>
      </c>
      <c r="DV23">
        <v>2</v>
      </c>
      <c r="DW23">
        <v>1450</v>
      </c>
      <c r="DX23">
        <v>7628</v>
      </c>
      <c r="DY23">
        <v>19283.57</v>
      </c>
      <c r="EA23">
        <v>25385.509999999998</v>
      </c>
      <c r="EB23">
        <v>969.61000000000001</v>
      </c>
      <c r="EC23">
        <v>5720.6999999999998</v>
      </c>
      <c r="ED23">
        <v>291</v>
      </c>
      <c r="EE23">
        <v>0</v>
      </c>
      <c r="EF23">
        <v>535.64999999999998</v>
      </c>
      <c r="EG23">
        <v>2030.02</v>
      </c>
      <c r="EH23">
        <v>920.97000000000003</v>
      </c>
      <c r="EI23">
        <v>0</v>
      </c>
      <c r="EJ23">
        <v>0</v>
      </c>
      <c r="EK23">
        <v>0</v>
      </c>
      <c r="EL23">
        <v>31.289999999999999</v>
      </c>
      <c r="EM23">
        <v>2</v>
      </c>
      <c r="EN23">
        <v>15855.879999999999</v>
      </c>
      <c r="EO23">
        <v>-6101.9399999999996</v>
      </c>
      <c r="EP23" t="s">
        <v>673</v>
      </c>
      <c r="ER23">
        <v>44348</v>
      </c>
      <c r="ES23">
        <v>114</v>
      </c>
      <c r="ET23">
        <v>2</v>
      </c>
      <c r="EU23">
        <v>1133</v>
      </c>
      <c r="EV23">
        <v>6682</v>
      </c>
      <c r="EW23">
        <v>16037.129999999999</v>
      </c>
      <c r="EY23">
        <v>15546.370000000001</v>
      </c>
      <c r="EZ23">
        <v>962.51999999999998</v>
      </c>
      <c r="FA23">
        <v>5678.8699999999999</v>
      </c>
      <c r="FB23">
        <v>609.61000000000001</v>
      </c>
      <c r="FC23">
        <v>0</v>
      </c>
      <c r="FD23">
        <v>651.14999999999998</v>
      </c>
      <c r="FE23">
        <v>2030.02</v>
      </c>
      <c r="FF23">
        <v>829.60000000000002</v>
      </c>
      <c r="FG23">
        <v>0</v>
      </c>
      <c r="FH23">
        <v>0</v>
      </c>
      <c r="FI23">
        <v>0</v>
      </c>
      <c r="FJ23">
        <v>54.93</v>
      </c>
      <c r="FK23">
        <v>1</v>
      </c>
      <c r="FL23">
        <v>5692.1899999999996</v>
      </c>
      <c r="FM23">
        <v>490.75999999999999</v>
      </c>
      <c r="FN23" t="s">
        <v>673</v>
      </c>
      <c r="FP23">
        <v>44378</v>
      </c>
      <c r="FQ23">
        <v>77</v>
      </c>
      <c r="FR23">
        <v>1</v>
      </c>
      <c r="FS23">
        <v>563</v>
      </c>
      <c r="FT23">
        <v>3632</v>
      </c>
      <c r="FU23">
        <v>10285.360000000001</v>
      </c>
      <c r="FW23">
        <v>11020.77</v>
      </c>
      <c r="FX23">
        <v>858.52999999999997</v>
      </c>
      <c r="FY23">
        <v>5065.3299999999999</v>
      </c>
      <c r="FZ23">
        <v>0</v>
      </c>
      <c r="GA23">
        <v>0</v>
      </c>
      <c r="GB23">
        <v>1108.9100000000001</v>
      </c>
      <c r="GC23">
        <v>1654.1099999999999</v>
      </c>
      <c r="GD23">
        <v>-2942.4499999999998</v>
      </c>
      <c r="GE23">
        <v>0</v>
      </c>
      <c r="GF23">
        <v>0</v>
      </c>
      <c r="GG23">
        <v>0</v>
      </c>
      <c r="GH23">
        <v>524.40999999999997</v>
      </c>
      <c r="GI23">
        <v>1</v>
      </c>
      <c r="GJ23">
        <v>5610.46</v>
      </c>
      <c r="GK23">
        <v>-735.41000000000201</v>
      </c>
      <c r="GL23" t="s">
        <v>673</v>
      </c>
      <c r="GN23">
        <v>44409</v>
      </c>
      <c r="GO23">
        <v>119</v>
      </c>
      <c r="GP23">
        <v>1</v>
      </c>
      <c r="GQ23">
        <v>740</v>
      </c>
      <c r="GR23">
        <v>5950</v>
      </c>
      <c r="GS23">
        <v>19971.560000000001</v>
      </c>
      <c r="GU23">
        <v>22157.459999999999</v>
      </c>
      <c r="GV23">
        <v>739.15999999999997</v>
      </c>
      <c r="GW23">
        <v>4479.3100000000004</v>
      </c>
      <c r="GX23">
        <v>18.32</v>
      </c>
      <c r="GY23">
        <v>0</v>
      </c>
      <c r="GZ23">
        <v>3475</v>
      </c>
      <c r="HA23">
        <v>710.00999999999999</v>
      </c>
      <c r="HB23">
        <v>1550.4000000000001</v>
      </c>
      <c r="HC23">
        <v>0</v>
      </c>
      <c r="HD23">
        <v>4160.6899999999996</v>
      </c>
      <c r="HE23">
        <v>0</v>
      </c>
      <c r="HF23">
        <v>0</v>
      </c>
      <c r="HG23">
        <v>1</v>
      </c>
      <c r="HH23">
        <v>7763.7299999999996</v>
      </c>
      <c r="HI23">
        <v>-2185.9000000000001</v>
      </c>
      <c r="HJ23" t="s">
        <v>673</v>
      </c>
      <c r="HL23">
        <v>44440</v>
      </c>
      <c r="HM23">
        <v>234</v>
      </c>
      <c r="HN23">
        <v>1</v>
      </c>
      <c r="HO23">
        <v>1347</v>
      </c>
      <c r="HP23">
        <v>6374</v>
      </c>
      <c r="HQ23">
        <v>17806</v>
      </c>
      <c r="HS23">
        <v>14403.870000000001</v>
      </c>
      <c r="HT23">
        <v>203.24000000000001</v>
      </c>
      <c r="HU23">
        <v>1231.6300000000001</v>
      </c>
      <c r="HV23">
        <v>2.3799999999999999</v>
      </c>
      <c r="HW23">
        <v>0</v>
      </c>
      <c r="HX23">
        <v>1475.29</v>
      </c>
      <c r="HY23">
        <v>710.00999999999999</v>
      </c>
      <c r="HZ23">
        <v>735.29999999999995</v>
      </c>
      <c r="IA23">
        <v>0</v>
      </c>
      <c r="IB23">
        <v>4160.6899999999996</v>
      </c>
      <c r="IC23">
        <v>0</v>
      </c>
      <c r="ID23">
        <v>0</v>
      </c>
      <c r="IE23">
        <v>1</v>
      </c>
      <c r="IF23">
        <v>6088.5699999999997</v>
      </c>
      <c r="IG23">
        <v>3402.1300000000001</v>
      </c>
      <c r="IH23" t="s">
        <v>673</v>
      </c>
      <c r="IJ23">
        <v>44470</v>
      </c>
      <c r="IK23">
        <v>124</v>
      </c>
      <c r="IL23">
        <v>1</v>
      </c>
      <c r="IM23">
        <v>1116</v>
      </c>
      <c r="IN23">
        <v>6200</v>
      </c>
      <c r="IO23">
        <v>12276</v>
      </c>
      <c r="IP23">
        <v>50</v>
      </c>
      <c r="IQ23">
        <v>10509.49</v>
      </c>
      <c r="IR23">
        <v>744</v>
      </c>
      <c r="IS23">
        <v>4464</v>
      </c>
      <c r="IX23">
        <v>1884.8</v>
      </c>
      <c r="IZ23">
        <v>4160.6899999999996</v>
      </c>
      <c r="JC23">
        <v>1</v>
      </c>
      <c r="JE23">
        <v>1766.51</v>
      </c>
      <c r="JF23" t="s">
        <v>673</v>
      </c>
      <c r="JH23">
        <v>44501</v>
      </c>
      <c r="JI23">
        <v>118</v>
      </c>
      <c r="JJ23">
        <v>1</v>
      </c>
      <c r="JK23">
        <v>708</v>
      </c>
      <c r="JL23">
        <v>5900</v>
      </c>
      <c r="JM23">
        <v>7788</v>
      </c>
      <c r="JN23">
        <v>50</v>
      </c>
      <c r="JO23">
        <v>10202.290000000001</v>
      </c>
      <c r="JP23">
        <v>708</v>
      </c>
      <c r="JQ23">
        <v>4248</v>
      </c>
      <c r="JV23">
        <v>1793.5999999999999</v>
      </c>
      <c r="JX23">
        <v>4160.6899999999996</v>
      </c>
      <c r="KA23">
        <v>1</v>
      </c>
      <c r="KC23">
        <v>-2414.29</v>
      </c>
      <c r="KD23" t="s">
        <v>673</v>
      </c>
      <c r="KF23">
        <v>44531</v>
      </c>
      <c r="KG23">
        <v>124</v>
      </c>
      <c r="KH23">
        <v>1</v>
      </c>
      <c r="KI23">
        <v>744</v>
      </c>
      <c r="KJ23">
        <v>6200</v>
      </c>
      <c r="KK23">
        <v>8184</v>
      </c>
      <c r="KL23">
        <v>50</v>
      </c>
      <c r="KM23">
        <v>10509.49</v>
      </c>
      <c r="KN23">
        <v>744</v>
      </c>
      <c r="KO23">
        <v>4464</v>
      </c>
      <c r="KT23">
        <v>1884.8</v>
      </c>
      <c r="KV23">
        <v>4160.6899999999996</v>
      </c>
      <c r="KY23">
        <v>1</v>
      </c>
      <c r="LA23">
        <v>-2325.4899999999998</v>
      </c>
      <c r="LD23" t="s">
        <v>651</v>
      </c>
      <c r="LE23">
        <v>1356</v>
      </c>
      <c r="LF23">
        <v>1</v>
      </c>
      <c r="LG23">
        <v>12644</v>
      </c>
      <c r="LH23">
        <v>72328</v>
      </c>
      <c r="LI23">
        <v>161888.5</v>
      </c>
      <c r="LK23">
        <v>208628.59</v>
      </c>
      <c r="LL23">
        <v>9341.8600000000006</v>
      </c>
      <c r="LM23">
        <v>54146.07</v>
      </c>
      <c r="LN23">
        <v>2354.6900000000001</v>
      </c>
      <c r="LO23">
        <v>1440</v>
      </c>
      <c r="LP23">
        <v>10411.68</v>
      </c>
      <c r="LQ23">
        <v>15254.25</v>
      </c>
      <c r="LR23">
        <v>12970.110000000001</v>
      </c>
      <c r="LS23">
        <v>0</v>
      </c>
      <c r="LT23">
        <v>20803.450000000001</v>
      </c>
      <c r="LU23">
        <v>0</v>
      </c>
      <c r="LV23">
        <v>2577.2600000000002</v>
      </c>
      <c r="LW23">
        <v>1</v>
      </c>
      <c r="LX23">
        <v>88671.080000000002</v>
      </c>
      <c r="LY23">
        <v>-46740.089999999997</v>
      </c>
      <c r="LZ23" t="s">
        <v>673</v>
      </c>
      <c r="MA23" t="s">
        <v>652</v>
      </c>
      <c r="MB23">
        <v>44562</v>
      </c>
      <c r="MC23">
        <v>122</v>
      </c>
      <c r="MD23">
        <v>1</v>
      </c>
      <c r="ME23">
        <v>854</v>
      </c>
      <c r="MF23">
        <v>6100</v>
      </c>
      <c r="MG23">
        <v>9394</v>
      </c>
      <c r="MH23">
        <v>50</v>
      </c>
      <c r="MI23">
        <v>10407.09</v>
      </c>
      <c r="MJ23">
        <v>732</v>
      </c>
      <c r="MK23">
        <v>4392</v>
      </c>
      <c r="MP23">
        <v>1854.4000000000001</v>
      </c>
      <c r="MR23">
        <v>4160.6899999999996</v>
      </c>
      <c r="MU23">
        <v>1</v>
      </c>
      <c r="MW23">
        <v>-1013.09</v>
      </c>
      <c r="MX23" t="s">
        <v>673</v>
      </c>
      <c r="MZ23">
        <v>44593</v>
      </c>
      <c r="NA23">
        <v>112</v>
      </c>
      <c r="NB23">
        <v>1</v>
      </c>
      <c r="NC23">
        <v>896</v>
      </c>
      <c r="ND23">
        <v>5600</v>
      </c>
      <c r="NE23">
        <v>9856</v>
      </c>
      <c r="NF23">
        <v>50</v>
      </c>
      <c r="NG23">
        <v>9895.0900000000001</v>
      </c>
      <c r="NH23">
        <v>672</v>
      </c>
      <c r="NI23">
        <v>4032</v>
      </c>
      <c r="NN23">
        <v>1702.4000000000001</v>
      </c>
      <c r="NP23">
        <v>4160.6899999999996</v>
      </c>
      <c r="NS23">
        <v>1</v>
      </c>
      <c r="NU23">
        <v>-39.090000000000103</v>
      </c>
      <c r="NV23" t="s">
        <v>673</v>
      </c>
      <c r="NX23">
        <v>44621</v>
      </c>
      <c r="NY23">
        <v>124</v>
      </c>
      <c r="NZ23">
        <v>1</v>
      </c>
      <c r="OA23">
        <v>744</v>
      </c>
      <c r="OB23">
        <v>6200</v>
      </c>
      <c r="OC23">
        <v>8184</v>
      </c>
      <c r="OD23">
        <v>50</v>
      </c>
      <c r="OE23">
        <v>10509.49</v>
      </c>
      <c r="OF23">
        <v>744</v>
      </c>
      <c r="OG23">
        <v>4464</v>
      </c>
      <c r="OL23">
        <v>1884.8</v>
      </c>
      <c r="ON23">
        <v>4160.6899999999996</v>
      </c>
      <c r="OQ23">
        <v>1</v>
      </c>
      <c r="OS23">
        <v>-2325.4899999999998</v>
      </c>
      <c r="OT23" t="s">
        <v>673</v>
      </c>
      <c r="OV23">
        <v>44652</v>
      </c>
      <c r="OW23">
        <v>114</v>
      </c>
      <c r="OX23">
        <v>1</v>
      </c>
      <c r="OY23">
        <v>684</v>
      </c>
      <c r="OZ23">
        <v>5700</v>
      </c>
      <c r="PA23">
        <v>7524</v>
      </c>
      <c r="PB23">
        <v>50</v>
      </c>
      <c r="PC23">
        <v>9997.4899999999998</v>
      </c>
      <c r="PD23">
        <v>684</v>
      </c>
      <c r="PE23">
        <v>4104</v>
      </c>
      <c r="PJ23">
        <v>1732.8</v>
      </c>
      <c r="PL23">
        <v>4160.6899999999996</v>
      </c>
      <c r="PO23">
        <v>1</v>
      </c>
      <c r="PQ23">
        <v>-2473.4899999999998</v>
      </c>
      <c r="PR23" t="s">
        <v>673</v>
      </c>
      <c r="PT23">
        <v>44682</v>
      </c>
      <c r="PU23">
        <v>124</v>
      </c>
      <c r="PV23">
        <v>1</v>
      </c>
      <c r="PW23">
        <v>744</v>
      </c>
      <c r="PX23">
        <v>6200</v>
      </c>
      <c r="PY23">
        <v>8184</v>
      </c>
      <c r="PZ23">
        <v>50</v>
      </c>
      <c r="QA23">
        <v>10509.49</v>
      </c>
      <c r="QB23">
        <v>744</v>
      </c>
      <c r="QC23">
        <v>4464</v>
      </c>
      <c r="QH23">
        <v>1884.8</v>
      </c>
      <c r="QJ23">
        <v>4160.6899999999996</v>
      </c>
      <c r="QM23">
        <v>1</v>
      </c>
      <c r="QO23">
        <v>-2325.4899999999998</v>
      </c>
      <c r="QP23" t="s">
        <v>673</v>
      </c>
      <c r="QR23">
        <v>44713</v>
      </c>
      <c r="QS23">
        <v>116</v>
      </c>
      <c r="QT23">
        <v>1</v>
      </c>
      <c r="QU23">
        <v>696</v>
      </c>
      <c r="QV23">
        <v>5800</v>
      </c>
      <c r="QW23">
        <v>7656</v>
      </c>
      <c r="QX23">
        <v>50</v>
      </c>
      <c r="QY23">
        <v>10099.889999999999</v>
      </c>
      <c r="QZ23">
        <v>696</v>
      </c>
      <c r="RA23">
        <v>4176</v>
      </c>
      <c r="RF23">
        <v>1763.2</v>
      </c>
      <c r="RH23">
        <v>4160.6899999999996</v>
      </c>
      <c r="RK23">
        <v>1</v>
      </c>
      <c r="RM23">
        <v>-2443.8899999999999</v>
      </c>
      <c r="RN23" t="s">
        <v>673</v>
      </c>
      <c r="RP23">
        <v>44743</v>
      </c>
      <c r="RQ23">
        <v>118</v>
      </c>
      <c r="RR23">
        <v>1</v>
      </c>
      <c r="RS23">
        <v>708</v>
      </c>
      <c r="RT23">
        <v>5900</v>
      </c>
      <c r="RU23">
        <v>7788</v>
      </c>
      <c r="RV23">
        <v>50</v>
      </c>
      <c r="RW23">
        <v>10202.290000000001</v>
      </c>
      <c r="RX23">
        <v>708</v>
      </c>
      <c r="RY23">
        <v>4248</v>
      </c>
      <c r="SD23">
        <v>1793.5999999999999</v>
      </c>
      <c r="SF23">
        <v>4160.6899999999996</v>
      </c>
      <c r="SI23">
        <v>1</v>
      </c>
      <c r="SK23">
        <v>-2414.29</v>
      </c>
      <c r="SL23" t="s">
        <v>673</v>
      </c>
      <c r="SN23">
        <v>44774</v>
      </c>
      <c r="SO23">
        <v>120</v>
      </c>
      <c r="SP23">
        <v>1</v>
      </c>
      <c r="SQ23">
        <v>720</v>
      </c>
      <c r="SR23">
        <v>6000</v>
      </c>
      <c r="SS23">
        <v>7920</v>
      </c>
      <c r="ST23">
        <v>50</v>
      </c>
      <c r="SU23">
        <v>10304.690000000001</v>
      </c>
      <c r="SV23">
        <v>720</v>
      </c>
      <c r="SW23">
        <v>4320</v>
      </c>
      <c r="TB23">
        <v>1824</v>
      </c>
      <c r="TD23">
        <v>4160.6899999999996</v>
      </c>
      <c r="TG23">
        <v>1</v>
      </c>
      <c r="TI23">
        <v>-2384.6900000000001</v>
      </c>
      <c r="TJ23" t="s">
        <v>673</v>
      </c>
      <c r="TL23">
        <v>44805</v>
      </c>
      <c r="TM23">
        <v>116</v>
      </c>
      <c r="TN23">
        <v>1</v>
      </c>
      <c r="TO23">
        <v>696</v>
      </c>
      <c r="TP23">
        <v>5800</v>
      </c>
      <c r="TQ23">
        <v>7656</v>
      </c>
      <c r="TR23">
        <v>50</v>
      </c>
      <c r="TS23">
        <v>10099.889999999999</v>
      </c>
      <c r="TT23">
        <v>696</v>
      </c>
      <c r="TU23">
        <v>4176</v>
      </c>
      <c r="TZ23">
        <v>1763.2</v>
      </c>
      <c r="UB23">
        <v>4160.6899999999996</v>
      </c>
      <c r="UE23">
        <v>1</v>
      </c>
      <c r="UG23">
        <v>-2443.8899999999999</v>
      </c>
      <c r="UH23" t="s">
        <v>673</v>
      </c>
      <c r="UJ23">
        <v>44835</v>
      </c>
      <c r="UK23">
        <v>124</v>
      </c>
      <c r="UL23">
        <v>1</v>
      </c>
      <c r="UM23">
        <v>744</v>
      </c>
      <c r="UN23">
        <v>6200</v>
      </c>
      <c r="UO23">
        <v>8184</v>
      </c>
      <c r="UP23">
        <v>50</v>
      </c>
      <c r="UQ23">
        <v>10509.49</v>
      </c>
      <c r="UR23">
        <v>744</v>
      </c>
      <c r="US23">
        <v>4464</v>
      </c>
      <c r="UX23">
        <v>1884.8</v>
      </c>
      <c r="UZ23">
        <v>4160.6899999999996</v>
      </c>
      <c r="VC23">
        <v>1</v>
      </c>
      <c r="VE23">
        <v>-2325.4899999999998</v>
      </c>
      <c r="VF23" t="s">
        <v>673</v>
      </c>
      <c r="VH23">
        <v>44866</v>
      </c>
      <c r="VI23">
        <v>118</v>
      </c>
      <c r="VJ23">
        <v>1</v>
      </c>
      <c r="VK23">
        <v>708</v>
      </c>
      <c r="VL23">
        <v>5900</v>
      </c>
      <c r="VM23">
        <v>7788</v>
      </c>
      <c r="VN23">
        <v>50</v>
      </c>
      <c r="VO23">
        <v>10202.290000000001</v>
      </c>
      <c r="VP23">
        <v>708</v>
      </c>
      <c r="VQ23">
        <v>4248</v>
      </c>
      <c r="VV23">
        <v>1793.5999999999999</v>
      </c>
      <c r="VX23">
        <v>4160.6899999999996</v>
      </c>
      <c r="WA23">
        <v>1</v>
      </c>
      <c r="WC23">
        <v>-2414.29</v>
      </c>
      <c r="WD23" t="s">
        <v>673</v>
      </c>
      <c r="WF23">
        <v>44896</v>
      </c>
      <c r="WG23">
        <v>124</v>
      </c>
      <c r="WH23">
        <v>1</v>
      </c>
      <c r="WI23">
        <v>744</v>
      </c>
      <c r="WJ23">
        <v>6200</v>
      </c>
      <c r="WK23">
        <v>8184</v>
      </c>
      <c r="WL23">
        <v>50</v>
      </c>
      <c r="WM23">
        <v>10509.49</v>
      </c>
      <c r="WN23">
        <v>744</v>
      </c>
      <c r="WO23">
        <v>4464</v>
      </c>
      <c r="WT23">
        <v>1884.8</v>
      </c>
      <c r="WV23">
        <v>4160.6899999999996</v>
      </c>
      <c r="WY23">
        <v>1</v>
      </c>
      <c r="XA23">
        <v>-2325.4899999999998</v>
      </c>
    </row>
    <row r="24" spans="1:625" ht="12.75">
      <c r="A24" s="1">
        <f>HYPERLINK("F:\2022年预算\清新分公司预算底稿\附件3.2022年自营班线、农客（含村村通）、公交业务预算基础数据表 - 副本1008.xlsx#'清远城北站至云浮站'!A1","[附件3.2022年自营班线、农客（含村村通）、公交业务预算基础数据表 - 副本1008.xlsx]清远城北站至云浮站")</f>
      </c>
      <c r="B24" t="s">
        <v>625</v>
      </c>
      <c r="C24" t="s">
        <v>626</v>
      </c>
      <c r="D24" t="s">
        <v>627</v>
      </c>
      <c r="E24" t="s">
        <v>628</v>
      </c>
      <c r="F24" t="s">
        <v>629</v>
      </c>
      <c r="G24" t="s">
        <v>630</v>
      </c>
      <c r="H24" t="s">
        <v>631</v>
      </c>
      <c r="I24" t="s">
        <v>632</v>
      </c>
      <c r="J24" t="s">
        <v>633</v>
      </c>
      <c r="K24" t="s">
        <v>634</v>
      </c>
      <c r="L24" t="s">
        <v>635</v>
      </c>
      <c r="M24" t="s">
        <v>636</v>
      </c>
      <c r="N24" t="s">
        <v>637</v>
      </c>
      <c r="O24" t="s">
        <v>638</v>
      </c>
      <c r="P24" t="s">
        <v>639</v>
      </c>
      <c r="Q24" t="s">
        <v>640</v>
      </c>
      <c r="R24" t="s">
        <v>641</v>
      </c>
      <c r="S24" t="s">
        <v>642</v>
      </c>
      <c r="T24" t="s">
        <v>643</v>
      </c>
      <c r="U24" t="s">
        <v>644</v>
      </c>
      <c r="V24" t="s">
        <v>645</v>
      </c>
      <c r="W24" t="s">
        <v>646</v>
      </c>
      <c r="X24" t="s">
        <v>647</v>
      </c>
      <c r="Y24" t="s">
        <v>648</v>
      </c>
      <c r="Z24" t="s">
        <v>674</v>
      </c>
      <c r="AA24" t="s">
        <v>650</v>
      </c>
      <c r="AB24">
        <v>44197</v>
      </c>
      <c r="AC24">
        <v>52</v>
      </c>
      <c r="AD24">
        <v>1</v>
      </c>
      <c r="AE24">
        <v>582</v>
      </c>
      <c r="AF24">
        <v>10244</v>
      </c>
      <c r="AG24">
        <v>28574.650000000001</v>
      </c>
      <c r="AH24">
        <v>180</v>
      </c>
      <c r="AI24">
        <v>42415.139999999999</v>
      </c>
      <c r="AJ24">
        <v>2355.3600000000001</v>
      </c>
      <c r="AK24">
        <v>12012.34</v>
      </c>
      <c r="AL24">
        <v>5214</v>
      </c>
      <c r="AM24">
        <v>3959.9899999999998</v>
      </c>
      <c r="AN24">
        <v>561.45000000000005</v>
      </c>
      <c r="AO24">
        <v>1155.4100000000001</v>
      </c>
      <c r="AP24">
        <v>3238.5</v>
      </c>
      <c r="AQ24">
        <v>0</v>
      </c>
      <c r="AR24">
        <v>8897.6399999999994</v>
      </c>
      <c r="AS24">
        <v>0</v>
      </c>
      <c r="AT24">
        <v>132.5</v>
      </c>
      <c r="AU24">
        <v>1</v>
      </c>
      <c r="AV24">
        <v>7243.3100000000004</v>
      </c>
      <c r="AW24">
        <v>-13840.49</v>
      </c>
      <c r="AX24" t="s">
        <v>674</v>
      </c>
      <c r="AZ24">
        <v>44228</v>
      </c>
      <c r="BA24">
        <v>50</v>
      </c>
      <c r="BB24">
        <v>1</v>
      </c>
      <c r="BC24">
        <v>947</v>
      </c>
      <c r="BD24">
        <v>4862</v>
      </c>
      <c r="BE24">
        <v>25839.91</v>
      </c>
      <c r="BF24">
        <v>180</v>
      </c>
      <c r="BG24">
        <v>38057.639999999999</v>
      </c>
      <c r="BH24">
        <v>1537.1900000000001</v>
      </c>
      <c r="BI24">
        <v>7839.6199999999999</v>
      </c>
      <c r="BJ24">
        <v>9298.2099999999991</v>
      </c>
      <c r="BK24">
        <v>0</v>
      </c>
      <c r="BL24">
        <v>496.35000000000002</v>
      </c>
      <c r="BM24">
        <v>1364.79</v>
      </c>
      <c r="BN24">
        <v>3984.1900000000001</v>
      </c>
      <c r="BO24">
        <v>0</v>
      </c>
      <c r="BP24">
        <v>7321.7600000000002</v>
      </c>
      <c r="BQ24">
        <v>0</v>
      </c>
      <c r="BR24">
        <v>18.899999999999999</v>
      </c>
      <c r="BS24">
        <v>1</v>
      </c>
      <c r="BT24">
        <v>7733.8199999999997</v>
      </c>
      <c r="BU24">
        <v>-12217.73</v>
      </c>
      <c r="BV24" t="s">
        <v>674</v>
      </c>
      <c r="BX24">
        <v>44256</v>
      </c>
      <c r="BY24">
        <v>62</v>
      </c>
      <c r="BZ24">
        <v>1</v>
      </c>
      <c r="CA24">
        <v>868</v>
      </c>
      <c r="CB24">
        <v>12214</v>
      </c>
      <c r="CC24">
        <v>40447.32</v>
      </c>
      <c r="CD24">
        <v>180</v>
      </c>
      <c r="CE24">
        <v>33505.769999999997</v>
      </c>
      <c r="CF24">
        <v>2271.7199999999998</v>
      </c>
      <c r="CG24">
        <v>13175.969999999999</v>
      </c>
      <c r="CH24">
        <v>3045.6399999999999</v>
      </c>
      <c r="CI24">
        <v>0</v>
      </c>
      <c r="CJ24">
        <v>856.95000000000005</v>
      </c>
      <c r="CK24">
        <v>1364.79</v>
      </c>
      <c r="CL24">
        <v>1890</v>
      </c>
      <c r="CM24">
        <v>0</v>
      </c>
      <c r="CN24">
        <v>7321.7700000000004</v>
      </c>
      <c r="CO24">
        <v>0</v>
      </c>
      <c r="CP24">
        <v>30.699999999999999</v>
      </c>
      <c r="CQ24">
        <v>1</v>
      </c>
      <c r="CR24">
        <v>5819.9499999999998</v>
      </c>
      <c r="CS24">
        <v>6941.5500000000002</v>
      </c>
      <c r="CT24" t="s">
        <v>674</v>
      </c>
      <c r="CV24">
        <v>44287</v>
      </c>
      <c r="CW24">
        <v>60</v>
      </c>
      <c r="CX24">
        <v>1</v>
      </c>
      <c r="CY24">
        <v>2555</v>
      </c>
      <c r="CZ24">
        <v>28876</v>
      </c>
      <c r="DA24">
        <v>41672.080000000002</v>
      </c>
      <c r="DB24">
        <v>180</v>
      </c>
      <c r="DC24">
        <v>20453.900000000001</v>
      </c>
      <c r="DD24">
        <v>2144.0500000000002</v>
      </c>
      <c r="DE24">
        <v>12649.82</v>
      </c>
      <c r="DF24">
        <v>-10096.290000000001</v>
      </c>
      <c r="DG24">
        <v>0</v>
      </c>
      <c r="DH24">
        <v>879.45000000000005</v>
      </c>
      <c r="DI24">
        <v>1364.79</v>
      </c>
      <c r="DJ24">
        <v>0</v>
      </c>
      <c r="DK24">
        <v>0</v>
      </c>
      <c r="DL24">
        <v>7321.7600000000002</v>
      </c>
      <c r="DM24">
        <v>0</v>
      </c>
      <c r="DN24">
        <v>50.509999999999998</v>
      </c>
      <c r="DO24">
        <v>1</v>
      </c>
      <c r="DP24">
        <v>8283.8600000000006</v>
      </c>
      <c r="DQ24">
        <v>21218.18</v>
      </c>
      <c r="DR24" t="s">
        <v>674</v>
      </c>
      <c r="DT24">
        <v>44317</v>
      </c>
      <c r="DU24">
        <v>64</v>
      </c>
      <c r="DV24">
        <v>1</v>
      </c>
      <c r="DW24">
        <v>782</v>
      </c>
      <c r="DX24">
        <v>11780</v>
      </c>
      <c r="DY24">
        <v>38854.050000000003</v>
      </c>
      <c r="DZ24">
        <v>180</v>
      </c>
      <c r="EA24">
        <v>36027.5</v>
      </c>
      <c r="EB24">
        <v>2275.46</v>
      </c>
      <c r="EC24">
        <v>13425.15</v>
      </c>
      <c r="ED24">
        <v>248.41999999999999</v>
      </c>
      <c r="EE24">
        <v>0</v>
      </c>
      <c r="EF24">
        <v>839.48000000000002</v>
      </c>
      <c r="EG24">
        <v>1364.79</v>
      </c>
      <c r="EH24">
        <v>5287</v>
      </c>
      <c r="EI24">
        <v>0</v>
      </c>
      <c r="EJ24">
        <v>7321.7700000000004</v>
      </c>
      <c r="EK24">
        <v>0</v>
      </c>
      <c r="EL24">
        <v>44.130000000000003</v>
      </c>
      <c r="EM24">
        <v>1</v>
      </c>
      <c r="EN24">
        <v>7496.7600000000002</v>
      </c>
      <c r="EO24">
        <v>2826.5500000000002</v>
      </c>
      <c r="EP24" t="s">
        <v>674</v>
      </c>
      <c r="ER24">
        <v>44348</v>
      </c>
      <c r="ES24">
        <v>64</v>
      </c>
      <c r="ET24">
        <v>1</v>
      </c>
      <c r="EU24">
        <v>539</v>
      </c>
      <c r="EV24">
        <v>11400</v>
      </c>
      <c r="EW24">
        <v>27320.169999999998</v>
      </c>
      <c r="EX24">
        <v>180</v>
      </c>
      <c r="EY24">
        <v>38155.43</v>
      </c>
      <c r="EZ24">
        <v>2204.23</v>
      </c>
      <c r="FA24">
        <v>13004.879999999999</v>
      </c>
      <c r="FB24">
        <v>421.63</v>
      </c>
      <c r="FC24">
        <v>2360.0100000000002</v>
      </c>
      <c r="FD24">
        <v>1303.5</v>
      </c>
      <c r="FE24">
        <v>1364.79</v>
      </c>
      <c r="FF24">
        <v>4470.9200000000001</v>
      </c>
      <c r="FG24">
        <v>0</v>
      </c>
      <c r="FH24">
        <v>7321.7600000000002</v>
      </c>
      <c r="FI24">
        <v>0</v>
      </c>
      <c r="FJ24">
        <v>42.170000000000002</v>
      </c>
      <c r="FK24">
        <v>1</v>
      </c>
      <c r="FL24">
        <v>7865.7700000000004</v>
      </c>
      <c r="FM24">
        <v>-10835.26</v>
      </c>
      <c r="FN24" t="s">
        <v>674</v>
      </c>
      <c r="FP24">
        <v>44378</v>
      </c>
      <c r="FQ24">
        <v>62</v>
      </c>
      <c r="FR24">
        <v>1</v>
      </c>
      <c r="FS24">
        <v>726</v>
      </c>
      <c r="FT24">
        <v>11780</v>
      </c>
      <c r="FU24">
        <v>37965.779999999999</v>
      </c>
      <c r="FV24">
        <v>180</v>
      </c>
      <c r="FW24">
        <v>30142.049999999999</v>
      </c>
      <c r="FX24">
        <v>2416.6700000000001</v>
      </c>
      <c r="FY24">
        <v>14258.35</v>
      </c>
      <c r="FZ24">
        <v>248.41999999999999</v>
      </c>
      <c r="GA24">
        <v>0</v>
      </c>
      <c r="GB24">
        <v>2512.0700000000002</v>
      </c>
      <c r="GC24">
        <v>1364.79</v>
      </c>
      <c r="GD24">
        <v>1427.27</v>
      </c>
      <c r="GE24">
        <v>0</v>
      </c>
      <c r="GF24">
        <v>7321.7700000000004</v>
      </c>
      <c r="GG24">
        <v>0</v>
      </c>
      <c r="GH24">
        <v>77.810000000000002</v>
      </c>
      <c r="GI24">
        <v>1</v>
      </c>
      <c r="GJ24">
        <v>2931.5700000000002</v>
      </c>
      <c r="GK24">
        <v>7823.7299999999996</v>
      </c>
      <c r="GL24" t="s">
        <v>674</v>
      </c>
      <c r="GN24">
        <v>44409</v>
      </c>
      <c r="GO24">
        <v>62</v>
      </c>
      <c r="GP24">
        <v>1</v>
      </c>
      <c r="GQ24">
        <v>586</v>
      </c>
      <c r="GR24">
        <v>11700</v>
      </c>
      <c r="GS24">
        <v>28166.880000000001</v>
      </c>
      <c r="GT24">
        <v>180</v>
      </c>
      <c r="GU24">
        <v>26414.23</v>
      </c>
      <c r="GV24">
        <v>1284.6400000000001</v>
      </c>
      <c r="GW24">
        <v>7784.9200000000001</v>
      </c>
      <c r="GX24">
        <v>0</v>
      </c>
      <c r="GY24">
        <v>0</v>
      </c>
      <c r="GZ24">
        <v>2089.4299999999998</v>
      </c>
      <c r="HA24">
        <v>714.21000000000004</v>
      </c>
      <c r="HB24">
        <v>2833.8699999999999</v>
      </c>
      <c r="HC24">
        <v>0</v>
      </c>
      <c r="HD24">
        <v>4203.4799999999996</v>
      </c>
      <c r="HE24">
        <v>0</v>
      </c>
      <c r="HF24">
        <v>530</v>
      </c>
      <c r="HG24">
        <v>1</v>
      </c>
      <c r="HH24">
        <v>8258.3199999999997</v>
      </c>
      <c r="HI24">
        <v>1752.6500000000001</v>
      </c>
      <c r="HJ24" t="s">
        <v>674</v>
      </c>
      <c r="HL24">
        <v>44440</v>
      </c>
      <c r="HM24">
        <v>60</v>
      </c>
      <c r="HN24">
        <v>1</v>
      </c>
      <c r="HO24">
        <v>628</v>
      </c>
      <c r="HP24">
        <v>10800</v>
      </c>
      <c r="HQ24">
        <v>30990.619999999999</v>
      </c>
      <c r="HR24">
        <v>180</v>
      </c>
      <c r="HS24">
        <v>26918.73</v>
      </c>
      <c r="HT24">
        <v>1337.73</v>
      </c>
      <c r="HU24">
        <v>8106.6400000000003</v>
      </c>
      <c r="HV24">
        <v>0</v>
      </c>
      <c r="HW24">
        <v>0</v>
      </c>
      <c r="HX24">
        <v>2598.1500000000001</v>
      </c>
      <c r="HY24">
        <v>714.21000000000004</v>
      </c>
      <c r="HZ24">
        <v>3757.4400000000001</v>
      </c>
      <c r="IA24">
        <v>0</v>
      </c>
      <c r="IB24">
        <v>4203.4799999999996</v>
      </c>
      <c r="IC24">
        <v>0</v>
      </c>
      <c r="ID24">
        <v>0</v>
      </c>
      <c r="IE24">
        <v>1</v>
      </c>
      <c r="IF24">
        <v>7538.8100000000004</v>
      </c>
      <c r="IG24">
        <v>4071.8899999999999</v>
      </c>
      <c r="IH24" t="s">
        <v>674</v>
      </c>
      <c r="IJ24">
        <v>44470</v>
      </c>
      <c r="IK24">
        <v>62</v>
      </c>
      <c r="IL24">
        <v>1</v>
      </c>
      <c r="IM24">
        <v>806</v>
      </c>
      <c r="IN24">
        <v>11160</v>
      </c>
      <c r="IO24">
        <v>40300</v>
      </c>
      <c r="IP24">
        <v>180</v>
      </c>
      <c r="IQ24">
        <v>16181.879999999999</v>
      </c>
      <c r="IR24">
        <v>1339.2</v>
      </c>
      <c r="IS24">
        <v>8035.1999999999998</v>
      </c>
      <c r="IX24">
        <v>3943.1999999999998</v>
      </c>
      <c r="IZ24">
        <v>4203.4799999999996</v>
      </c>
      <c r="JC24">
        <v>1</v>
      </c>
      <c r="JE24">
        <v>24118.119999999999</v>
      </c>
      <c r="JF24" t="s">
        <v>674</v>
      </c>
      <c r="JH24">
        <v>44501</v>
      </c>
      <c r="JI24">
        <v>56</v>
      </c>
      <c r="JJ24">
        <v>1</v>
      </c>
      <c r="JK24">
        <v>616</v>
      </c>
      <c r="JL24">
        <v>10080</v>
      </c>
      <c r="JM24">
        <v>30800</v>
      </c>
      <c r="JN24">
        <v>180</v>
      </c>
      <c r="JO24">
        <v>15022.68</v>
      </c>
      <c r="JP24">
        <v>1209.5999999999999</v>
      </c>
      <c r="JQ24">
        <v>7257.6000000000004</v>
      </c>
      <c r="JV24">
        <v>3561.5999999999999</v>
      </c>
      <c r="JX24">
        <v>4203.4799999999996</v>
      </c>
      <c r="KA24">
        <v>1</v>
      </c>
      <c r="KC24">
        <v>15777.32</v>
      </c>
      <c r="KD24" t="s">
        <v>674</v>
      </c>
      <c r="KF24">
        <v>44531</v>
      </c>
      <c r="KG24">
        <v>60</v>
      </c>
      <c r="KH24">
        <v>1</v>
      </c>
      <c r="KI24">
        <v>660</v>
      </c>
      <c r="KJ24">
        <v>10800</v>
      </c>
      <c r="KK24">
        <v>33000</v>
      </c>
      <c r="KL24">
        <v>180</v>
      </c>
      <c r="KM24">
        <v>15795.48</v>
      </c>
      <c r="KN24">
        <v>1296</v>
      </c>
      <c r="KO24">
        <v>7776</v>
      </c>
      <c r="KT24">
        <v>3816</v>
      </c>
      <c r="KV24">
        <v>4203.4799999999996</v>
      </c>
      <c r="KY24">
        <v>1</v>
      </c>
      <c r="LA24">
        <v>17204.52</v>
      </c>
      <c r="LD24" t="s">
        <v>651</v>
      </c>
      <c r="LE24">
        <v>714</v>
      </c>
      <c r="LF24">
        <v>1</v>
      </c>
      <c r="LG24">
        <v>10295</v>
      </c>
      <c r="LH24">
        <v>145696</v>
      </c>
      <c r="LI24">
        <v>403931.46000000002</v>
      </c>
      <c r="LK24">
        <v>339090.42999999999</v>
      </c>
      <c r="LL24">
        <v>21671.849999999999</v>
      </c>
      <c r="LM24">
        <v>125326.49000000001</v>
      </c>
      <c r="LN24">
        <v>8380.0300000000007</v>
      </c>
      <c r="LO24">
        <v>6320</v>
      </c>
      <c r="LP24">
        <v>12136.83</v>
      </c>
      <c r="LQ24">
        <v>10772.57</v>
      </c>
      <c r="LR24">
        <v>38209.989999999998</v>
      </c>
      <c r="LS24">
        <v>0</v>
      </c>
      <c r="LT24">
        <v>73845.630000000005</v>
      </c>
      <c r="LU24">
        <v>0</v>
      </c>
      <c r="LV24">
        <v>926.72000000000003</v>
      </c>
      <c r="LX24">
        <v>63172.169999999998</v>
      </c>
      <c r="LY24">
        <v>64841.030000000101</v>
      </c>
      <c r="LZ24" t="s">
        <v>674</v>
      </c>
      <c r="MA24" t="s">
        <v>652</v>
      </c>
      <c r="MB24">
        <v>44562</v>
      </c>
      <c r="MC24">
        <v>62</v>
      </c>
      <c r="MD24">
        <v>1</v>
      </c>
      <c r="ME24">
        <v>806</v>
      </c>
      <c r="MF24">
        <v>11160</v>
      </c>
      <c r="MG24">
        <v>40300</v>
      </c>
      <c r="MH24">
        <v>180</v>
      </c>
      <c r="MI24">
        <v>16181.879999999999</v>
      </c>
      <c r="MJ24">
        <v>1339.2</v>
      </c>
      <c r="MK24">
        <v>8035.1999999999998</v>
      </c>
      <c r="MP24">
        <v>3943.1999999999998</v>
      </c>
      <c r="MR24">
        <v>4203.4799999999996</v>
      </c>
      <c r="MU24">
        <v>1</v>
      </c>
      <c r="MW24">
        <v>24118.119999999999</v>
      </c>
      <c r="MX24" t="s">
        <v>674</v>
      </c>
      <c r="MZ24">
        <v>44593</v>
      </c>
      <c r="NA24">
        <v>56</v>
      </c>
      <c r="NB24">
        <v>1</v>
      </c>
      <c r="NC24">
        <v>728</v>
      </c>
      <c r="ND24">
        <v>10080</v>
      </c>
      <c r="NE24">
        <v>36400</v>
      </c>
      <c r="NF24">
        <v>180</v>
      </c>
      <c r="NG24">
        <v>15022.68</v>
      </c>
      <c r="NH24">
        <v>1209.5999999999999</v>
      </c>
      <c r="NI24">
        <v>7257.6000000000004</v>
      </c>
      <c r="NN24">
        <v>3561.5999999999999</v>
      </c>
      <c r="NP24">
        <v>4203.4799999999996</v>
      </c>
      <c r="NS24">
        <v>1</v>
      </c>
      <c r="NU24">
        <v>21377.32</v>
      </c>
      <c r="NV24" t="s">
        <v>674</v>
      </c>
      <c r="NX24">
        <v>44621</v>
      </c>
      <c r="NY24">
        <v>60</v>
      </c>
      <c r="NZ24">
        <v>1</v>
      </c>
      <c r="OA24">
        <v>600</v>
      </c>
      <c r="OB24">
        <v>10800</v>
      </c>
      <c r="OC24">
        <v>30000</v>
      </c>
      <c r="OD24">
        <v>180</v>
      </c>
      <c r="OE24">
        <v>15795.48</v>
      </c>
      <c r="OF24">
        <v>1296</v>
      </c>
      <c r="OG24">
        <v>7776</v>
      </c>
      <c r="OL24">
        <v>3816</v>
      </c>
      <c r="ON24">
        <v>4203.4799999999996</v>
      </c>
      <c r="OQ24">
        <v>1</v>
      </c>
      <c r="OS24">
        <v>14204.52</v>
      </c>
      <c r="OT24" t="s">
        <v>674</v>
      </c>
      <c r="OV24">
        <v>44652</v>
      </c>
      <c r="OW24">
        <v>58</v>
      </c>
      <c r="OX24">
        <v>1</v>
      </c>
      <c r="OY24">
        <v>580</v>
      </c>
      <c r="OZ24">
        <v>10440</v>
      </c>
      <c r="PA24">
        <v>29000</v>
      </c>
      <c r="PB24">
        <v>180</v>
      </c>
      <c r="PC24">
        <v>15409.08</v>
      </c>
      <c r="PD24">
        <v>1252.8</v>
      </c>
      <c r="PE24">
        <v>7516.8000000000002</v>
      </c>
      <c r="PJ24">
        <v>3688.8000000000002</v>
      </c>
      <c r="PL24">
        <v>4203.4799999999996</v>
      </c>
      <c r="PO24">
        <v>1</v>
      </c>
      <c r="PQ24">
        <v>13590.92</v>
      </c>
      <c r="PR24" t="s">
        <v>674</v>
      </c>
      <c r="PT24">
        <v>44682</v>
      </c>
      <c r="PU24">
        <v>62</v>
      </c>
      <c r="PV24">
        <v>1</v>
      </c>
      <c r="PW24">
        <v>620</v>
      </c>
      <c r="PX24">
        <v>11160</v>
      </c>
      <c r="PY24">
        <v>31000</v>
      </c>
      <c r="PZ24">
        <v>180</v>
      </c>
      <c r="QA24">
        <v>16181.879999999999</v>
      </c>
      <c r="QB24">
        <v>1339.2</v>
      </c>
      <c r="QC24">
        <v>8035.1999999999998</v>
      </c>
      <c r="QH24">
        <v>3943.1999999999998</v>
      </c>
      <c r="QJ24">
        <v>4203.4799999999996</v>
      </c>
      <c r="QM24">
        <v>1</v>
      </c>
      <c r="QO24">
        <v>14818.120000000001</v>
      </c>
      <c r="QP24" t="s">
        <v>674</v>
      </c>
      <c r="QR24">
        <v>44713</v>
      </c>
      <c r="QS24">
        <v>60</v>
      </c>
      <c r="QT24">
        <v>1</v>
      </c>
      <c r="QU24">
        <v>600</v>
      </c>
      <c r="QV24">
        <v>10800</v>
      </c>
      <c r="QW24">
        <v>30000</v>
      </c>
      <c r="QX24">
        <v>180</v>
      </c>
      <c r="QY24">
        <v>15795.48</v>
      </c>
      <c r="QZ24">
        <v>1296</v>
      </c>
      <c r="RA24">
        <v>7776</v>
      </c>
      <c r="RF24">
        <v>3816</v>
      </c>
      <c r="RH24">
        <v>4203.4799999999996</v>
      </c>
      <c r="RK24">
        <v>1</v>
      </c>
      <c r="RM24">
        <v>14204.52</v>
      </c>
      <c r="RN24" t="s">
        <v>674</v>
      </c>
      <c r="RP24">
        <v>44743</v>
      </c>
      <c r="RQ24">
        <v>62</v>
      </c>
      <c r="RR24">
        <v>1</v>
      </c>
      <c r="RS24">
        <v>651</v>
      </c>
      <c r="RT24">
        <v>11160</v>
      </c>
      <c r="RU24">
        <v>32550</v>
      </c>
      <c r="RV24">
        <v>180</v>
      </c>
      <c r="RW24">
        <v>16181.879999999999</v>
      </c>
      <c r="RX24">
        <v>1339.2</v>
      </c>
      <c r="RY24">
        <v>8035.1999999999998</v>
      </c>
      <c r="SD24">
        <v>3943.1999999999998</v>
      </c>
      <c r="SF24">
        <v>4203.4799999999996</v>
      </c>
      <c r="SI24">
        <v>1</v>
      </c>
      <c r="SK24">
        <v>16368.120000000001</v>
      </c>
      <c r="SL24" t="s">
        <v>674</v>
      </c>
      <c r="SN24">
        <v>44774</v>
      </c>
      <c r="SO24">
        <v>62</v>
      </c>
      <c r="SP24">
        <v>1</v>
      </c>
      <c r="SQ24">
        <v>651</v>
      </c>
      <c r="SR24">
        <v>11160</v>
      </c>
      <c r="SS24">
        <v>32550</v>
      </c>
      <c r="ST24">
        <v>180</v>
      </c>
      <c r="SU24">
        <v>16181.879999999999</v>
      </c>
      <c r="SV24">
        <v>1339.2</v>
      </c>
      <c r="SW24">
        <v>8035.1999999999998</v>
      </c>
      <c r="TB24">
        <v>3943.1999999999998</v>
      </c>
      <c r="TD24">
        <v>4203.4799999999996</v>
      </c>
      <c r="TG24">
        <v>1</v>
      </c>
      <c r="TI24">
        <v>16368.120000000001</v>
      </c>
      <c r="TJ24" t="s">
        <v>674</v>
      </c>
      <c r="TL24">
        <v>44805</v>
      </c>
      <c r="TM24">
        <v>60</v>
      </c>
      <c r="TN24">
        <v>1</v>
      </c>
      <c r="TO24">
        <v>660</v>
      </c>
      <c r="TP24">
        <v>10800</v>
      </c>
      <c r="TQ24">
        <v>33000</v>
      </c>
      <c r="TR24">
        <v>180</v>
      </c>
      <c r="TS24">
        <v>15795.48</v>
      </c>
      <c r="TT24">
        <v>1296</v>
      </c>
      <c r="TU24">
        <v>7776</v>
      </c>
      <c r="TZ24">
        <v>3816</v>
      </c>
      <c r="UB24">
        <v>4203.4799999999996</v>
      </c>
      <c r="UE24">
        <v>1</v>
      </c>
      <c r="UG24">
        <v>17204.52</v>
      </c>
      <c r="UH24" t="s">
        <v>674</v>
      </c>
      <c r="UJ24">
        <v>44835</v>
      </c>
      <c r="UK24">
        <v>62</v>
      </c>
      <c r="UL24">
        <v>1</v>
      </c>
      <c r="UM24">
        <v>651</v>
      </c>
      <c r="UN24">
        <v>11160</v>
      </c>
      <c r="UO24">
        <v>32550</v>
      </c>
      <c r="UP24">
        <v>180</v>
      </c>
      <c r="UQ24">
        <v>16181.879999999999</v>
      </c>
      <c r="UR24">
        <v>1339.2</v>
      </c>
      <c r="US24">
        <v>8035.1999999999998</v>
      </c>
      <c r="UX24">
        <v>3943.1999999999998</v>
      </c>
      <c r="UZ24">
        <v>4203.4799999999996</v>
      </c>
      <c r="VC24">
        <v>1</v>
      </c>
      <c r="VE24">
        <v>16368.120000000001</v>
      </c>
      <c r="VF24" t="s">
        <v>674</v>
      </c>
      <c r="VH24">
        <v>44866</v>
      </c>
      <c r="VI24">
        <v>56</v>
      </c>
      <c r="VJ24">
        <v>1</v>
      </c>
      <c r="VK24">
        <v>560</v>
      </c>
      <c r="VL24">
        <v>10080</v>
      </c>
      <c r="VM24">
        <v>28000</v>
      </c>
      <c r="VN24">
        <v>180</v>
      </c>
      <c r="VO24">
        <v>15022.68</v>
      </c>
      <c r="VP24">
        <v>1209.5999999999999</v>
      </c>
      <c r="VQ24">
        <v>7257.6000000000004</v>
      </c>
      <c r="VV24">
        <v>3561.5999999999999</v>
      </c>
      <c r="VX24">
        <v>4203.4799999999996</v>
      </c>
      <c r="WA24">
        <v>1</v>
      </c>
      <c r="WC24">
        <v>12977.32</v>
      </c>
      <c r="WD24" t="s">
        <v>674</v>
      </c>
      <c r="WF24">
        <v>44896</v>
      </c>
      <c r="WG24">
        <v>60</v>
      </c>
      <c r="WH24">
        <v>1</v>
      </c>
      <c r="WI24">
        <v>600</v>
      </c>
      <c r="WJ24">
        <v>10800</v>
      </c>
      <c r="WK24">
        <v>30000</v>
      </c>
      <c r="WL24">
        <v>180</v>
      </c>
      <c r="WM24">
        <v>15795.48</v>
      </c>
      <c r="WN24">
        <v>1296</v>
      </c>
      <c r="WO24">
        <v>7776</v>
      </c>
      <c r="WT24">
        <v>3816</v>
      </c>
      <c r="WV24">
        <v>4203.4799999999996</v>
      </c>
      <c r="WY24">
        <v>1</v>
      </c>
      <c r="XA24">
        <v>14204.52</v>
      </c>
    </row>
    <row r="25" spans="1:625" ht="12.75">
      <c r="A25" s="1">
        <f>HYPERLINK("F:\2022年预算\清新分公司预算底稿\附件3.2022年自营班线、农客（含村村通）、公交业务预算基础数据表 - 副本1008.xlsx#'清远城北站至肇庆怀集站'!A1","[附件3.2022年自营班线、农客（含村村通）、公交业务预算基础数据表 - 副本1008.xlsx]清远城北站至肇庆怀集站")</f>
      </c>
      <c r="B25" t="s">
        <v>625</v>
      </c>
      <c r="C25" t="s">
        <v>626</v>
      </c>
      <c r="D25" t="s">
        <v>627</v>
      </c>
      <c r="E25" t="s">
        <v>628</v>
      </c>
      <c r="F25" t="s">
        <v>629</v>
      </c>
      <c r="G25" t="s">
        <v>630</v>
      </c>
      <c r="H25" t="s">
        <v>631</v>
      </c>
      <c r="I25" t="s">
        <v>632</v>
      </c>
      <c r="J25" t="s">
        <v>633</v>
      </c>
      <c r="K25" t="s">
        <v>634</v>
      </c>
      <c r="L25" t="s">
        <v>635</v>
      </c>
      <c r="M25" t="s">
        <v>636</v>
      </c>
      <c r="N25" t="s">
        <v>637</v>
      </c>
      <c r="O25" t="s">
        <v>638</v>
      </c>
      <c r="P25" t="s">
        <v>639</v>
      </c>
      <c r="Q25" t="s">
        <v>640</v>
      </c>
      <c r="R25" t="s">
        <v>641</v>
      </c>
      <c r="S25" t="s">
        <v>642</v>
      </c>
      <c r="T25" t="s">
        <v>643</v>
      </c>
      <c r="U25" t="s">
        <v>644</v>
      </c>
      <c r="V25" t="s">
        <v>645</v>
      </c>
      <c r="W25" t="s">
        <v>646</v>
      </c>
      <c r="X25" t="s">
        <v>647</v>
      </c>
      <c r="Y25" t="s">
        <v>648</v>
      </c>
      <c r="Z25" t="s">
        <v>675</v>
      </c>
      <c r="AA25" t="s">
        <v>650</v>
      </c>
      <c r="AB25">
        <v>44197</v>
      </c>
      <c r="AC25">
        <v>70</v>
      </c>
      <c r="AD25">
        <v>1</v>
      </c>
      <c r="AE25">
        <v>736</v>
      </c>
      <c r="AF25">
        <v>11873</v>
      </c>
      <c r="AG25">
        <v>34469.139999999999</v>
      </c>
      <c r="AI25">
        <v>34767.339999999997</v>
      </c>
      <c r="AJ25">
        <v>1755.51</v>
      </c>
      <c r="AK25">
        <v>8953.1000000000004</v>
      </c>
      <c r="AL25">
        <v>280.04000000000002</v>
      </c>
      <c r="AM25">
        <v>2360.0100000000002</v>
      </c>
      <c r="AN25">
        <v>771.38</v>
      </c>
      <c r="AO25">
        <v>1022.72</v>
      </c>
      <c r="AP25">
        <v>5778.1899999999996</v>
      </c>
      <c r="AQ25">
        <v>0</v>
      </c>
      <c r="AR25">
        <v>7269.3800000000001</v>
      </c>
      <c r="AS25">
        <v>0</v>
      </c>
      <c r="AT25">
        <v>561.25</v>
      </c>
      <c r="AU25">
        <v>1</v>
      </c>
      <c r="AV25">
        <v>7771.2700000000004</v>
      </c>
      <c r="AW25">
        <v>-298.19999999999698</v>
      </c>
      <c r="AX25" t="s">
        <v>675</v>
      </c>
      <c r="AZ25">
        <v>44228</v>
      </c>
      <c r="BA25">
        <v>54</v>
      </c>
      <c r="BB25">
        <v>1</v>
      </c>
      <c r="BC25">
        <v>694</v>
      </c>
      <c r="BD25">
        <v>9954</v>
      </c>
      <c r="BE25">
        <v>42635.620000000003</v>
      </c>
      <c r="BG25">
        <v>37309.050000000003</v>
      </c>
      <c r="BH25">
        <v>1473.05</v>
      </c>
      <c r="BI25">
        <v>7512.5600000000004</v>
      </c>
      <c r="BJ25">
        <v>2847.0599999999999</v>
      </c>
      <c r="BK25">
        <v>0</v>
      </c>
      <c r="BL25">
        <v>833.85000000000002</v>
      </c>
      <c r="BM25">
        <v>1022.72</v>
      </c>
      <c r="BN25">
        <v>9023.4200000000001</v>
      </c>
      <c r="BO25">
        <v>0</v>
      </c>
      <c r="BP25">
        <v>7269.3800000000001</v>
      </c>
      <c r="BQ25">
        <v>0</v>
      </c>
      <c r="BR25">
        <v>702.97000000000003</v>
      </c>
      <c r="BS25">
        <v>1</v>
      </c>
      <c r="BT25">
        <v>8097.0900000000001</v>
      </c>
      <c r="BU25">
        <v>5326.5699999999997</v>
      </c>
      <c r="BV25" t="s">
        <v>675</v>
      </c>
      <c r="BX25">
        <v>44256</v>
      </c>
      <c r="BY25">
        <v>68</v>
      </c>
      <c r="BZ25">
        <v>1</v>
      </c>
      <c r="CA25">
        <v>623</v>
      </c>
      <c r="CB25">
        <v>12353</v>
      </c>
      <c r="CC25">
        <v>33729.510000000002</v>
      </c>
      <c r="CE25">
        <v>29627.049999999999</v>
      </c>
      <c r="CF25">
        <v>1733.97</v>
      </c>
      <c r="CG25">
        <v>10057.030000000001</v>
      </c>
      <c r="CH25">
        <v>3378.0700000000002</v>
      </c>
      <c r="CI25">
        <v>0</v>
      </c>
      <c r="CJ25">
        <v>955.58000000000004</v>
      </c>
      <c r="CK25">
        <v>1022.72</v>
      </c>
      <c r="CL25">
        <v>681.62</v>
      </c>
      <c r="CM25">
        <v>0</v>
      </c>
      <c r="CN25">
        <v>7269.3800000000001</v>
      </c>
      <c r="CO25">
        <v>0</v>
      </c>
      <c r="CP25">
        <v>1.78</v>
      </c>
      <c r="CQ25">
        <v>1</v>
      </c>
      <c r="CR25">
        <v>6260.8699999999999</v>
      </c>
      <c r="CS25">
        <v>4102.46</v>
      </c>
      <c r="CT25" t="s">
        <v>675</v>
      </c>
      <c r="CV25">
        <v>44287</v>
      </c>
      <c r="CW25">
        <v>72</v>
      </c>
      <c r="CX25">
        <v>1</v>
      </c>
      <c r="CY25">
        <v>717</v>
      </c>
      <c r="CZ25">
        <v>12297</v>
      </c>
      <c r="DA25">
        <v>38348.190000000002</v>
      </c>
      <c r="DC25">
        <v>24266.389999999999</v>
      </c>
      <c r="DD25">
        <v>1783</v>
      </c>
      <c r="DE25">
        <v>10519.700000000001</v>
      </c>
      <c r="DF25">
        <v>-4566.0200000000004</v>
      </c>
      <c r="DG25">
        <v>0</v>
      </c>
      <c r="DH25">
        <v>936.67999999999995</v>
      </c>
      <c r="DI25">
        <v>1022.72</v>
      </c>
      <c r="DJ25">
        <v>2173.27</v>
      </c>
      <c r="DK25">
        <v>0</v>
      </c>
      <c r="DL25">
        <v>7269.3800000000001</v>
      </c>
      <c r="DM25">
        <v>0</v>
      </c>
      <c r="DN25">
        <v>1.3899999999999999</v>
      </c>
      <c r="DO25">
        <v>1</v>
      </c>
      <c r="DP25">
        <v>6909.2700000000004</v>
      </c>
      <c r="DQ25">
        <v>14081.799999999999</v>
      </c>
      <c r="DR25" t="s">
        <v>675</v>
      </c>
      <c r="DT25">
        <v>44317</v>
      </c>
      <c r="DU25">
        <v>72</v>
      </c>
      <c r="DV25">
        <v>1</v>
      </c>
      <c r="DW25">
        <v>690</v>
      </c>
      <c r="DX25">
        <v>9290</v>
      </c>
      <c r="DY25">
        <v>39008.279999999999</v>
      </c>
      <c r="EA25">
        <v>29553.790000000001</v>
      </c>
      <c r="EB25">
        <v>1922.3199999999999</v>
      </c>
      <c r="EC25">
        <v>11341.690000000001</v>
      </c>
      <c r="ED25">
        <v>636.88</v>
      </c>
      <c r="EE25">
        <v>0</v>
      </c>
      <c r="EF25">
        <v>682.87</v>
      </c>
      <c r="EG25">
        <v>1022.72</v>
      </c>
      <c r="EH25">
        <v>-280.81</v>
      </c>
      <c r="EI25">
        <v>0</v>
      </c>
      <c r="EJ25">
        <v>7269.3800000000001</v>
      </c>
      <c r="EK25">
        <v>0</v>
      </c>
      <c r="EL25">
        <v>0</v>
      </c>
      <c r="EM25">
        <v>1</v>
      </c>
      <c r="EN25">
        <v>8881.0599999999995</v>
      </c>
      <c r="EO25">
        <v>9454.4899999999998</v>
      </c>
      <c r="EP25" t="s">
        <v>675</v>
      </c>
      <c r="ER25">
        <v>44348</v>
      </c>
      <c r="ES25">
        <v>54</v>
      </c>
      <c r="ET25">
        <v>1</v>
      </c>
      <c r="EU25">
        <v>256</v>
      </c>
      <c r="EV25">
        <v>6430</v>
      </c>
      <c r="EW25">
        <v>12650.530000000001</v>
      </c>
      <c r="EY25">
        <v>23761.970000000001</v>
      </c>
      <c r="EZ25">
        <v>1151</v>
      </c>
      <c r="FA25">
        <v>6790.8999999999996</v>
      </c>
      <c r="FB25">
        <v>207.02000000000001</v>
      </c>
      <c r="FC25">
        <v>0</v>
      </c>
      <c r="FD25">
        <v>504.75999999999999</v>
      </c>
      <c r="FE25">
        <v>1022.72</v>
      </c>
      <c r="FF25">
        <v>3626.5300000000002</v>
      </c>
      <c r="FG25">
        <v>0</v>
      </c>
      <c r="FH25">
        <v>7269.3800000000001</v>
      </c>
      <c r="FI25">
        <v>0</v>
      </c>
      <c r="FJ25">
        <v>1.3999999999999999</v>
      </c>
      <c r="FK25">
        <v>1</v>
      </c>
      <c r="FL25">
        <v>4339.2600000000002</v>
      </c>
      <c r="FM25">
        <v>-11111.440000000001</v>
      </c>
      <c r="FN25" t="s">
        <v>675</v>
      </c>
      <c r="FP25">
        <v>44378</v>
      </c>
      <c r="FQ25">
        <v>44</v>
      </c>
      <c r="FR25">
        <v>1</v>
      </c>
      <c r="FS25">
        <v>526</v>
      </c>
      <c r="FT25">
        <v>6650</v>
      </c>
      <c r="FU25">
        <v>43238.82</v>
      </c>
      <c r="FW25">
        <v>25904.169999999998</v>
      </c>
      <c r="FX25">
        <v>1288.05</v>
      </c>
      <c r="FY25">
        <v>7599.5</v>
      </c>
      <c r="FZ25">
        <v>82.810000000000002</v>
      </c>
      <c r="GA25">
        <v>0</v>
      </c>
      <c r="GB25">
        <v>1555.8099999999999</v>
      </c>
      <c r="GC25">
        <v>1022.72</v>
      </c>
      <c r="GD25">
        <v>5196.3500000000004</v>
      </c>
      <c r="GE25">
        <v>0</v>
      </c>
      <c r="GF25">
        <v>7269.3800000000001</v>
      </c>
      <c r="GG25">
        <v>0</v>
      </c>
      <c r="GH25">
        <v>0</v>
      </c>
      <c r="GI25">
        <v>1</v>
      </c>
      <c r="GJ25">
        <v>3177.5999999999999</v>
      </c>
      <c r="GK25">
        <v>17334.650000000001</v>
      </c>
      <c r="GL25" t="s">
        <v>675</v>
      </c>
      <c r="GN25">
        <v>44409</v>
      </c>
      <c r="GO25">
        <v>62</v>
      </c>
      <c r="GP25">
        <v>1</v>
      </c>
      <c r="GQ25">
        <v>523</v>
      </c>
      <c r="GR25">
        <v>9300</v>
      </c>
      <c r="GS25">
        <v>32690.689999999999</v>
      </c>
      <c r="GU25">
        <v>21524.939999999999</v>
      </c>
      <c r="GV25">
        <v>1045.99</v>
      </c>
      <c r="GW25">
        <v>6338.6999999999998</v>
      </c>
      <c r="GX25">
        <v>0</v>
      </c>
      <c r="GY25">
        <v>0</v>
      </c>
      <c r="GZ25">
        <v>1979.1700000000001</v>
      </c>
      <c r="HA25">
        <v>714.21000000000004</v>
      </c>
      <c r="HB25">
        <v>429.31999999999999</v>
      </c>
      <c r="HC25">
        <v>0</v>
      </c>
      <c r="HD25">
        <v>4203.4799999999996</v>
      </c>
      <c r="HE25">
        <v>0</v>
      </c>
      <c r="HF25">
        <v>590</v>
      </c>
      <c r="HG25">
        <v>1</v>
      </c>
      <c r="HH25">
        <v>7270.0600000000004</v>
      </c>
      <c r="HI25">
        <v>11165.75</v>
      </c>
      <c r="HJ25" t="s">
        <v>675</v>
      </c>
      <c r="HL25">
        <v>44440</v>
      </c>
      <c r="HM25">
        <v>62</v>
      </c>
      <c r="HN25">
        <v>1</v>
      </c>
      <c r="HO25">
        <v>534</v>
      </c>
      <c r="HP25">
        <v>8060</v>
      </c>
      <c r="HQ25">
        <v>34387.019999999997</v>
      </c>
      <c r="HS25">
        <v>24182.09</v>
      </c>
      <c r="HT25">
        <v>979.32000000000005</v>
      </c>
      <c r="HU25">
        <v>5934.6800000000003</v>
      </c>
      <c r="HV25">
        <v>0</v>
      </c>
      <c r="HW25">
        <v>0</v>
      </c>
      <c r="HX25">
        <v>1846.7</v>
      </c>
      <c r="HY25">
        <v>714.21000000000004</v>
      </c>
      <c r="HZ25">
        <v>4207.1999999999998</v>
      </c>
      <c r="IA25">
        <v>0</v>
      </c>
      <c r="IB25">
        <v>4203.4799999999996</v>
      </c>
      <c r="IC25">
        <v>0</v>
      </c>
      <c r="ID25">
        <v>0</v>
      </c>
      <c r="IE25">
        <v>1</v>
      </c>
      <c r="IF25">
        <v>7275.8199999999997</v>
      </c>
      <c r="IG25">
        <v>10204.93</v>
      </c>
      <c r="IH25" t="s">
        <v>675</v>
      </c>
      <c r="IJ25">
        <v>44470</v>
      </c>
      <c r="IK25">
        <v>62</v>
      </c>
      <c r="IL25">
        <v>1</v>
      </c>
      <c r="IM25">
        <v>651</v>
      </c>
      <c r="IN25">
        <v>8866</v>
      </c>
      <c r="IO25">
        <v>32550</v>
      </c>
      <c r="IP25">
        <v>143</v>
      </c>
      <c r="IQ25">
        <v>14917.700000000001</v>
      </c>
      <c r="IR25">
        <v>1063.9200000000001</v>
      </c>
      <c r="IS25">
        <v>6383.5200000000004</v>
      </c>
      <c r="IX25">
        <v>4330.6999999999998</v>
      </c>
      <c r="IZ25">
        <v>4203.4799999999996</v>
      </c>
      <c r="JC25">
        <v>1</v>
      </c>
      <c r="JE25">
        <v>17632.299999999999</v>
      </c>
      <c r="JF25" t="s">
        <v>675</v>
      </c>
      <c r="JH25">
        <v>44501</v>
      </c>
      <c r="JI25">
        <v>56</v>
      </c>
      <c r="JJ25">
        <v>1</v>
      </c>
      <c r="JK25">
        <v>504</v>
      </c>
      <c r="JL25">
        <v>8008</v>
      </c>
      <c r="JM25">
        <v>25200</v>
      </c>
      <c r="JN25">
        <v>143</v>
      </c>
      <c r="JO25">
        <v>13880.84</v>
      </c>
      <c r="JP25">
        <v>960.96000000000004</v>
      </c>
      <c r="JQ25">
        <v>5765.7600000000002</v>
      </c>
      <c r="JV25">
        <v>3911.5999999999999</v>
      </c>
      <c r="JX25">
        <v>4203.4799999999996</v>
      </c>
      <c r="KA25">
        <v>1</v>
      </c>
      <c r="KC25">
        <v>11319.16</v>
      </c>
      <c r="KD25" t="s">
        <v>675</v>
      </c>
      <c r="KF25">
        <v>44531</v>
      </c>
      <c r="KG25">
        <v>60</v>
      </c>
      <c r="KH25">
        <v>1</v>
      </c>
      <c r="KI25">
        <v>540</v>
      </c>
      <c r="KJ25">
        <v>8580</v>
      </c>
      <c r="KK25">
        <v>27000</v>
      </c>
      <c r="KL25">
        <v>143</v>
      </c>
      <c r="KM25">
        <v>14572.08</v>
      </c>
      <c r="KN25">
        <v>1029.5999999999999</v>
      </c>
      <c r="KO25">
        <v>6177.6000000000004</v>
      </c>
      <c r="KT25">
        <v>4191</v>
      </c>
      <c r="KV25">
        <v>4203.4799999999996</v>
      </c>
      <c r="KY25">
        <v>1</v>
      </c>
      <c r="LA25">
        <v>12427.92</v>
      </c>
      <c r="LD25" t="s">
        <v>651</v>
      </c>
      <c r="LE25">
        <v>736</v>
      </c>
      <c r="LF25">
        <v>1</v>
      </c>
      <c r="LG25">
        <v>6994</v>
      </c>
      <c r="LH25">
        <v>111661</v>
      </c>
      <c r="LI25">
        <v>395907.79999999999</v>
      </c>
      <c r="LK25">
        <v>294267.40999999997</v>
      </c>
      <c r="LL25">
        <v>16186.690000000001</v>
      </c>
      <c r="LM25">
        <v>93374.740000000005</v>
      </c>
      <c r="LN25">
        <v>2865.8600000000001</v>
      </c>
      <c r="LO25">
        <v>2360.0100000000002</v>
      </c>
      <c r="LP25">
        <v>10066.799999999999</v>
      </c>
      <c r="LQ25">
        <v>8587.4599999999991</v>
      </c>
      <c r="LR25">
        <v>43268.389999999999</v>
      </c>
      <c r="LS25">
        <v>0</v>
      </c>
      <c r="LT25">
        <v>71903.059999999998</v>
      </c>
      <c r="LU25">
        <v>0</v>
      </c>
      <c r="LV25">
        <v>1858.79</v>
      </c>
      <c r="LX25">
        <v>59982.300000000003</v>
      </c>
      <c r="LY25">
        <v>101640.39</v>
      </c>
      <c r="LZ25" t="s">
        <v>675</v>
      </c>
      <c r="MA25" t="s">
        <v>652</v>
      </c>
      <c r="MB25">
        <v>44562</v>
      </c>
      <c r="MC25">
        <v>62</v>
      </c>
      <c r="MD25">
        <v>1</v>
      </c>
      <c r="ME25">
        <v>713</v>
      </c>
      <c r="MF25">
        <v>8866</v>
      </c>
      <c r="MG25">
        <v>35650</v>
      </c>
      <c r="MH25">
        <v>143</v>
      </c>
      <c r="MI25">
        <v>14917.700000000001</v>
      </c>
      <c r="MJ25">
        <v>1063.9200000000001</v>
      </c>
      <c r="MK25">
        <v>6383.5200000000004</v>
      </c>
      <c r="MP25">
        <v>4330.6999999999998</v>
      </c>
      <c r="MR25">
        <v>4203.4799999999996</v>
      </c>
      <c r="MU25">
        <v>1</v>
      </c>
      <c r="MW25">
        <v>20732.299999999999</v>
      </c>
      <c r="MX25" t="s">
        <v>675</v>
      </c>
      <c r="MZ25">
        <v>44593</v>
      </c>
      <c r="NA25">
        <v>56</v>
      </c>
      <c r="NB25">
        <v>1</v>
      </c>
      <c r="NC25">
        <v>672</v>
      </c>
      <c r="ND25">
        <v>8008</v>
      </c>
      <c r="NE25">
        <v>33600</v>
      </c>
      <c r="NF25">
        <v>143</v>
      </c>
      <c r="NG25">
        <v>13880.84</v>
      </c>
      <c r="NH25">
        <v>960.96000000000004</v>
      </c>
      <c r="NI25">
        <v>5765.7600000000002</v>
      </c>
      <c r="NN25">
        <v>3911.5999999999999</v>
      </c>
      <c r="NP25">
        <v>4203.4799999999996</v>
      </c>
      <c r="NS25">
        <v>1</v>
      </c>
      <c r="NU25">
        <v>19719.16</v>
      </c>
      <c r="NV25" t="s">
        <v>675</v>
      </c>
      <c r="NX25">
        <v>44621</v>
      </c>
      <c r="NY25">
        <v>60</v>
      </c>
      <c r="NZ25">
        <v>1</v>
      </c>
      <c r="OA25">
        <v>540</v>
      </c>
      <c r="OB25">
        <v>8580</v>
      </c>
      <c r="OC25">
        <v>27000</v>
      </c>
      <c r="OD25">
        <v>143</v>
      </c>
      <c r="OE25">
        <v>14572.08</v>
      </c>
      <c r="OF25">
        <v>1029.5999999999999</v>
      </c>
      <c r="OG25">
        <v>6177.6000000000004</v>
      </c>
      <c r="OL25">
        <v>4191</v>
      </c>
      <c r="ON25">
        <v>4203.4799999999996</v>
      </c>
      <c r="OQ25">
        <v>1</v>
      </c>
      <c r="OS25">
        <v>12427.92</v>
      </c>
      <c r="OT25" t="s">
        <v>675</v>
      </c>
      <c r="OV25">
        <v>44652</v>
      </c>
      <c r="OW25">
        <v>58</v>
      </c>
      <c r="OX25">
        <v>1</v>
      </c>
      <c r="OY25">
        <v>551</v>
      </c>
      <c r="OZ25">
        <v>8294</v>
      </c>
      <c r="PA25">
        <v>27550</v>
      </c>
      <c r="PB25">
        <v>143</v>
      </c>
      <c r="PC25">
        <v>14226.459999999999</v>
      </c>
      <c r="PD25">
        <v>995.27999999999997</v>
      </c>
      <c r="PE25">
        <v>5971.6800000000003</v>
      </c>
      <c r="PJ25">
        <v>4051.3000000000002</v>
      </c>
      <c r="PL25">
        <v>4203.4799999999996</v>
      </c>
      <c r="PO25">
        <v>1</v>
      </c>
      <c r="PQ25">
        <v>13323.540000000001</v>
      </c>
      <c r="PR25" t="s">
        <v>675</v>
      </c>
      <c r="PT25">
        <v>44682</v>
      </c>
      <c r="PU25">
        <v>62</v>
      </c>
      <c r="PV25">
        <v>1</v>
      </c>
      <c r="PW25">
        <v>589</v>
      </c>
      <c r="PX25">
        <v>8866</v>
      </c>
      <c r="PY25">
        <v>29450</v>
      </c>
      <c r="PZ25">
        <v>143</v>
      </c>
      <c r="QA25">
        <v>14917.700000000001</v>
      </c>
      <c r="QB25">
        <v>1063.9200000000001</v>
      </c>
      <c r="QC25">
        <v>6383.5200000000004</v>
      </c>
      <c r="QH25">
        <v>4330.6999999999998</v>
      </c>
      <c r="QJ25">
        <v>4203.4799999999996</v>
      </c>
      <c r="QM25">
        <v>1</v>
      </c>
      <c r="QO25">
        <v>14532.299999999999</v>
      </c>
      <c r="QP25" t="s">
        <v>675</v>
      </c>
      <c r="QR25">
        <v>44713</v>
      </c>
      <c r="QS25">
        <v>60</v>
      </c>
      <c r="QT25">
        <v>1</v>
      </c>
      <c r="QU25">
        <v>570</v>
      </c>
      <c r="QV25">
        <v>8580</v>
      </c>
      <c r="QW25">
        <v>28500</v>
      </c>
      <c r="QX25">
        <v>143</v>
      </c>
      <c r="QY25">
        <v>14572.08</v>
      </c>
      <c r="QZ25">
        <v>1029.5999999999999</v>
      </c>
      <c r="RA25">
        <v>6177.6000000000004</v>
      </c>
      <c r="RF25">
        <v>4191</v>
      </c>
      <c r="RH25">
        <v>4203.4799999999996</v>
      </c>
      <c r="RK25">
        <v>1</v>
      </c>
      <c r="RM25">
        <v>13927.92</v>
      </c>
      <c r="RN25" t="s">
        <v>675</v>
      </c>
      <c r="RP25">
        <v>44743</v>
      </c>
      <c r="RQ25">
        <v>62</v>
      </c>
      <c r="RR25">
        <v>1</v>
      </c>
      <c r="RS25">
        <v>620</v>
      </c>
      <c r="RT25">
        <v>8866</v>
      </c>
      <c r="RU25">
        <v>31000</v>
      </c>
      <c r="RV25">
        <v>143</v>
      </c>
      <c r="RW25">
        <v>14917.700000000001</v>
      </c>
      <c r="RX25">
        <v>1063.9200000000001</v>
      </c>
      <c r="RY25">
        <v>6383.5200000000004</v>
      </c>
      <c r="SD25">
        <v>4330.6999999999998</v>
      </c>
      <c r="SF25">
        <v>4203.4799999999996</v>
      </c>
      <c r="SI25">
        <v>1</v>
      </c>
      <c r="SK25">
        <v>16082.299999999999</v>
      </c>
      <c r="SL25" t="s">
        <v>675</v>
      </c>
      <c r="SN25">
        <v>44774</v>
      </c>
      <c r="SO25">
        <v>62</v>
      </c>
      <c r="SP25">
        <v>1</v>
      </c>
      <c r="SQ25">
        <v>620</v>
      </c>
      <c r="SR25">
        <v>8866</v>
      </c>
      <c r="SS25">
        <v>31000</v>
      </c>
      <c r="ST25">
        <v>143</v>
      </c>
      <c r="SU25">
        <v>14917.700000000001</v>
      </c>
      <c r="SV25">
        <v>1063.9200000000001</v>
      </c>
      <c r="SW25">
        <v>6383.5200000000004</v>
      </c>
      <c r="TB25">
        <v>4330.6999999999998</v>
      </c>
      <c r="TD25">
        <v>4203.4799999999996</v>
      </c>
      <c r="TG25">
        <v>1</v>
      </c>
      <c r="TI25">
        <v>16082.299999999999</v>
      </c>
      <c r="TJ25" t="s">
        <v>675</v>
      </c>
      <c r="TL25">
        <v>44805</v>
      </c>
      <c r="TM25">
        <v>60</v>
      </c>
      <c r="TN25">
        <v>1</v>
      </c>
      <c r="TO25">
        <v>660</v>
      </c>
      <c r="TP25">
        <v>8580</v>
      </c>
      <c r="TQ25">
        <v>33000</v>
      </c>
      <c r="TR25">
        <v>143</v>
      </c>
      <c r="TS25">
        <v>14572.08</v>
      </c>
      <c r="TT25">
        <v>1029.5999999999999</v>
      </c>
      <c r="TU25">
        <v>6177.6000000000004</v>
      </c>
      <c r="TZ25">
        <v>4191</v>
      </c>
      <c r="UB25">
        <v>4203.4799999999996</v>
      </c>
      <c r="UE25">
        <v>1</v>
      </c>
      <c r="UG25">
        <v>18427.919999999998</v>
      </c>
      <c r="UH25" t="s">
        <v>675</v>
      </c>
      <c r="UJ25">
        <v>44835</v>
      </c>
      <c r="UK25">
        <v>62</v>
      </c>
      <c r="UL25">
        <v>1</v>
      </c>
      <c r="UM25">
        <v>651</v>
      </c>
      <c r="UN25">
        <v>8866</v>
      </c>
      <c r="UO25">
        <v>32550</v>
      </c>
      <c r="UP25">
        <v>143</v>
      </c>
      <c r="UQ25">
        <v>14917.700000000001</v>
      </c>
      <c r="UR25">
        <v>1063.9200000000001</v>
      </c>
      <c r="US25">
        <v>6383.5200000000004</v>
      </c>
      <c r="UX25">
        <v>4330.6999999999998</v>
      </c>
      <c r="UZ25">
        <v>4203.4799999999996</v>
      </c>
      <c r="VC25">
        <v>1</v>
      </c>
      <c r="VE25">
        <v>17632.299999999999</v>
      </c>
      <c r="VF25" t="s">
        <v>675</v>
      </c>
      <c r="VH25">
        <v>44866</v>
      </c>
      <c r="VI25">
        <v>56</v>
      </c>
      <c r="VJ25">
        <v>1</v>
      </c>
      <c r="VK25">
        <v>504</v>
      </c>
      <c r="VL25">
        <v>8008</v>
      </c>
      <c r="VM25">
        <v>25200</v>
      </c>
      <c r="VN25">
        <v>143</v>
      </c>
      <c r="VO25">
        <v>13880.84</v>
      </c>
      <c r="VP25">
        <v>960.96000000000004</v>
      </c>
      <c r="VQ25">
        <v>5765.7600000000002</v>
      </c>
      <c r="VV25">
        <v>3911.5999999999999</v>
      </c>
      <c r="VX25">
        <v>4203.4799999999996</v>
      </c>
      <c r="WA25">
        <v>1</v>
      </c>
      <c r="WC25">
        <v>11319.16</v>
      </c>
      <c r="WD25" t="s">
        <v>675</v>
      </c>
      <c r="WF25">
        <v>44896</v>
      </c>
      <c r="WG25">
        <v>60</v>
      </c>
      <c r="WH25">
        <v>1</v>
      </c>
      <c r="WI25">
        <v>540</v>
      </c>
      <c r="WJ25">
        <v>8580</v>
      </c>
      <c r="WK25">
        <v>27000</v>
      </c>
      <c r="WL25">
        <v>143</v>
      </c>
      <c r="WM25">
        <v>14572.08</v>
      </c>
      <c r="WN25">
        <v>1029.5999999999999</v>
      </c>
      <c r="WO25">
        <v>6177.6000000000004</v>
      </c>
      <c r="WT25">
        <v>4191</v>
      </c>
      <c r="WV25">
        <v>4203.4799999999996</v>
      </c>
      <c r="WY25">
        <v>1</v>
      </c>
      <c r="XA25">
        <v>12427.92</v>
      </c>
    </row>
    <row r="26" spans="1:625" ht="12.75">
      <c r="A26" s="1">
        <f>HYPERLINK("F:\2022年预算\清新分公司预算底稿\附件3.2022年自营班线、农客（含村村通）、公交业务预算基础数据表 - 副本1008.xlsx#'清远城北站至肇庆总站'!A1","[附件3.2022年自营班线、农客（含村村通）、公交业务预算基础数据表 - 副本1008.xlsx]清远城北站至肇庆总站")</f>
      </c>
      <c r="B26" t="s">
        <v>625</v>
      </c>
      <c r="C26" t="s">
        <v>626</v>
      </c>
      <c r="D26" t="s">
        <v>627</v>
      </c>
      <c r="E26" t="s">
        <v>628</v>
      </c>
      <c r="F26" t="s">
        <v>629</v>
      </c>
      <c r="G26" t="s">
        <v>630</v>
      </c>
      <c r="H26" t="s">
        <v>631</v>
      </c>
      <c r="I26" t="s">
        <v>632</v>
      </c>
      <c r="J26" t="s">
        <v>633</v>
      </c>
      <c r="K26" t="s">
        <v>634</v>
      </c>
      <c r="L26" t="s">
        <v>635</v>
      </c>
      <c r="M26" t="s">
        <v>636</v>
      </c>
      <c r="N26" t="s">
        <v>637</v>
      </c>
      <c r="O26" t="s">
        <v>638</v>
      </c>
      <c r="P26" t="s">
        <v>639</v>
      </c>
      <c r="Q26" t="s">
        <v>640</v>
      </c>
      <c r="R26" t="s">
        <v>641</v>
      </c>
      <c r="S26" t="s">
        <v>642</v>
      </c>
      <c r="T26" t="s">
        <v>643</v>
      </c>
      <c r="U26" t="s">
        <v>644</v>
      </c>
      <c r="V26" t="s">
        <v>645</v>
      </c>
      <c r="W26" t="s">
        <v>646</v>
      </c>
      <c r="X26" t="s">
        <v>647</v>
      </c>
      <c r="Y26" t="s">
        <v>648</v>
      </c>
      <c r="Z26" t="s">
        <v>676</v>
      </c>
      <c r="AA26" t="s">
        <v>650</v>
      </c>
      <c r="AB26">
        <v>44197</v>
      </c>
      <c r="AC26">
        <v>132</v>
      </c>
      <c r="AD26">
        <v>2</v>
      </c>
      <c r="AE26">
        <v>1448</v>
      </c>
      <c r="AF26">
        <v>16554</v>
      </c>
      <c r="AG26">
        <v>46047.599999999999</v>
      </c>
      <c r="AI26">
        <v>45295.360000000001</v>
      </c>
      <c r="AJ26">
        <v>3233.8000000000002</v>
      </c>
      <c r="AK26">
        <v>16492.380000000001</v>
      </c>
      <c r="AL26">
        <v>858.39999999999998</v>
      </c>
      <c r="AM26">
        <v>0</v>
      </c>
      <c r="AN26">
        <v>1053.0699999999999</v>
      </c>
      <c r="AO26">
        <v>2275.3200000000002</v>
      </c>
      <c r="AP26">
        <v>4209.3000000000002</v>
      </c>
      <c r="AQ26">
        <v>0</v>
      </c>
      <c r="AR26">
        <v>6149.1899999999996</v>
      </c>
      <c r="AS26">
        <v>0</v>
      </c>
      <c r="AT26">
        <v>1001.25</v>
      </c>
      <c r="AU26">
        <v>2</v>
      </c>
      <c r="AV26">
        <v>13256.450000000001</v>
      </c>
      <c r="AW26">
        <v>752.23999999999796</v>
      </c>
      <c r="AX26" t="s">
        <v>676</v>
      </c>
      <c r="AZ26">
        <v>44228</v>
      </c>
      <c r="BA26">
        <v>126</v>
      </c>
      <c r="BB26">
        <v>2</v>
      </c>
      <c r="BC26">
        <v>1210</v>
      </c>
      <c r="BD26">
        <v>15636</v>
      </c>
      <c r="BE26">
        <v>34334.709999999999</v>
      </c>
      <c r="BG26">
        <v>46204.260000000002</v>
      </c>
      <c r="BH26">
        <v>2920.6199999999999</v>
      </c>
      <c r="BI26">
        <v>14895.16</v>
      </c>
      <c r="BJ26">
        <v>1275.02</v>
      </c>
      <c r="BK26">
        <v>2360.0100000000002</v>
      </c>
      <c r="BL26">
        <v>1215.3</v>
      </c>
      <c r="BM26">
        <v>2275.3200000000002</v>
      </c>
      <c r="BN26">
        <v>4131.7200000000003</v>
      </c>
      <c r="BO26">
        <v>0</v>
      </c>
      <c r="BP26">
        <v>6149.1800000000003</v>
      </c>
      <c r="BQ26">
        <v>0</v>
      </c>
      <c r="BR26">
        <v>717.92999999999995</v>
      </c>
      <c r="BS26">
        <v>2</v>
      </c>
      <c r="BT26">
        <v>13184.620000000001</v>
      </c>
      <c r="BU26">
        <v>-11869.549999999999</v>
      </c>
      <c r="BV26" t="s">
        <v>676</v>
      </c>
      <c r="BX26">
        <v>44256</v>
      </c>
      <c r="BY26">
        <v>150</v>
      </c>
      <c r="BZ26">
        <v>2</v>
      </c>
      <c r="CA26">
        <v>1779</v>
      </c>
      <c r="CB26">
        <v>18888</v>
      </c>
      <c r="CC26">
        <v>62924.260000000002</v>
      </c>
      <c r="CE26">
        <v>46769.82</v>
      </c>
      <c r="CF26">
        <v>3488.8200000000002</v>
      </c>
      <c r="CG26">
        <v>20235.16</v>
      </c>
      <c r="CH26">
        <v>3915.0100000000002</v>
      </c>
      <c r="CI26">
        <v>0</v>
      </c>
      <c r="CJ26">
        <v>1468.95</v>
      </c>
      <c r="CK26">
        <v>2275.3200000000002</v>
      </c>
      <c r="CL26">
        <v>1972.8299999999999</v>
      </c>
      <c r="CM26">
        <v>0</v>
      </c>
      <c r="CN26">
        <v>6149.1899999999996</v>
      </c>
      <c r="CO26">
        <v>0</v>
      </c>
      <c r="CP26">
        <v>702.84000000000003</v>
      </c>
      <c r="CQ26">
        <v>2</v>
      </c>
      <c r="CR26">
        <v>10050.52</v>
      </c>
      <c r="CS26">
        <v>16154.440000000001</v>
      </c>
      <c r="CT26" t="s">
        <v>676</v>
      </c>
      <c r="CV26">
        <v>44287</v>
      </c>
      <c r="CW26">
        <v>108</v>
      </c>
      <c r="CX26">
        <v>1</v>
      </c>
      <c r="CY26">
        <v>1183</v>
      </c>
      <c r="CZ26">
        <v>12794</v>
      </c>
      <c r="DA26">
        <v>71704.25</v>
      </c>
      <c r="DC26">
        <v>47288.459999999999</v>
      </c>
      <c r="DD26">
        <v>3688.5700000000002</v>
      </c>
      <c r="DE26">
        <v>21762.57</v>
      </c>
      <c r="DF26">
        <v>-3655.48</v>
      </c>
      <c r="DG26">
        <v>0</v>
      </c>
      <c r="DH26">
        <v>1425.1600000000001</v>
      </c>
      <c r="DI26">
        <v>2275.3200000000002</v>
      </c>
      <c r="DJ26">
        <v>5793.2799999999997</v>
      </c>
      <c r="DK26">
        <v>0</v>
      </c>
      <c r="DL26">
        <v>6149.1800000000003</v>
      </c>
      <c r="DM26">
        <v>0</v>
      </c>
      <c r="DN26">
        <v>3.75</v>
      </c>
      <c r="DO26">
        <v>2</v>
      </c>
      <c r="DP26">
        <v>13534.68</v>
      </c>
      <c r="DQ26">
        <v>24415.790000000001</v>
      </c>
      <c r="DR26" t="s">
        <v>676</v>
      </c>
      <c r="DT26">
        <v>44317</v>
      </c>
      <c r="DU26">
        <v>108</v>
      </c>
      <c r="DV26">
        <v>1</v>
      </c>
      <c r="DW26">
        <v>1433</v>
      </c>
      <c r="DX26">
        <v>14560</v>
      </c>
      <c r="DY26">
        <v>61976.25</v>
      </c>
      <c r="EA26">
        <v>48181.440000000002</v>
      </c>
      <c r="EB26">
        <v>3844.46</v>
      </c>
      <c r="EC26">
        <v>22682.32</v>
      </c>
      <c r="ED26">
        <v>1013.86</v>
      </c>
      <c r="EE26">
        <v>0</v>
      </c>
      <c r="EF26">
        <v>1076.02</v>
      </c>
      <c r="EG26">
        <v>2275.3200000000002</v>
      </c>
      <c r="EH26">
        <v>2510.1399999999999</v>
      </c>
      <c r="EI26">
        <v>0</v>
      </c>
      <c r="EJ26">
        <v>6149.1899999999996</v>
      </c>
      <c r="EK26">
        <v>0</v>
      </c>
      <c r="EL26">
        <v>3.6099999999999999</v>
      </c>
      <c r="EM26">
        <v>2</v>
      </c>
      <c r="EN26">
        <v>12470.98</v>
      </c>
      <c r="EO26">
        <v>13794.809999999999</v>
      </c>
      <c r="EP26" t="s">
        <v>676</v>
      </c>
      <c r="ER26">
        <v>44348</v>
      </c>
      <c r="ES26">
        <v>78</v>
      </c>
      <c r="ET26">
        <v>1</v>
      </c>
      <c r="EU26">
        <v>725</v>
      </c>
      <c r="EV26">
        <v>14560</v>
      </c>
      <c r="EW26">
        <v>28443.73</v>
      </c>
      <c r="EY26">
        <v>36839.099999999999</v>
      </c>
      <c r="EZ26">
        <v>1951.03</v>
      </c>
      <c r="FA26">
        <v>11511.08</v>
      </c>
      <c r="FB26">
        <v>496.18000000000001</v>
      </c>
      <c r="FC26">
        <v>0</v>
      </c>
      <c r="FD26">
        <v>1291.28</v>
      </c>
      <c r="FE26">
        <v>713.94000000000005</v>
      </c>
      <c r="FF26">
        <v>2329.1700000000001</v>
      </c>
      <c r="FG26">
        <v>0</v>
      </c>
      <c r="FH26">
        <v>6149.1800000000003</v>
      </c>
      <c r="FI26">
        <v>0</v>
      </c>
      <c r="FJ26">
        <v>1.6399999999999999</v>
      </c>
      <c r="FK26">
        <v>2</v>
      </c>
      <c r="FL26">
        <v>14346.629999999999</v>
      </c>
      <c r="FM26">
        <v>-8395.3700000000008</v>
      </c>
      <c r="FN26" t="s">
        <v>676</v>
      </c>
      <c r="FP26">
        <v>44378</v>
      </c>
      <c r="FQ26">
        <v>62</v>
      </c>
      <c r="FR26">
        <v>1</v>
      </c>
      <c r="FS26">
        <v>603</v>
      </c>
      <c r="FT26">
        <v>8060</v>
      </c>
      <c r="FU26">
        <v>39443.870000000003</v>
      </c>
      <c r="FW26">
        <v>3652.3499999999999</v>
      </c>
      <c r="FX26">
        <v>1781.3800000000001</v>
      </c>
      <c r="FY26">
        <v>10510.139999999999</v>
      </c>
      <c r="FZ26">
        <v>151.50999999999999</v>
      </c>
      <c r="GA26">
        <v>0</v>
      </c>
      <c r="GB26">
        <v>1725.4000000000001</v>
      </c>
      <c r="GC26">
        <v>713.94000000000005</v>
      </c>
      <c r="GD26">
        <v>-22980.509999999998</v>
      </c>
      <c r="GE26">
        <v>0</v>
      </c>
      <c r="GF26">
        <v>6149.1899999999996</v>
      </c>
      <c r="GG26">
        <v>0</v>
      </c>
      <c r="GH26">
        <v>2.2400000000000002</v>
      </c>
      <c r="GI26">
        <v>1</v>
      </c>
      <c r="GJ26">
        <v>7380.4399999999996</v>
      </c>
      <c r="GK26">
        <v>35791.519999999997</v>
      </c>
      <c r="GL26" t="s">
        <v>676</v>
      </c>
      <c r="GN26">
        <v>44409</v>
      </c>
      <c r="GO26">
        <v>123</v>
      </c>
      <c r="GP26">
        <v>1</v>
      </c>
      <c r="GQ26">
        <v>995</v>
      </c>
      <c r="GR26">
        <v>15808</v>
      </c>
      <c r="GS26">
        <v>33790.849999999999</v>
      </c>
      <c r="GU26">
        <v>21361.939999999999</v>
      </c>
      <c r="GV26">
        <v>1418.53</v>
      </c>
      <c r="GW26">
        <v>8596.2900000000009</v>
      </c>
      <c r="GX26">
        <v>18.32</v>
      </c>
      <c r="GY26">
        <v>0</v>
      </c>
      <c r="GZ26">
        <v>2394.0599999999999</v>
      </c>
      <c r="HA26">
        <v>714.21000000000004</v>
      </c>
      <c r="HB26">
        <v>-9069.7999999999993</v>
      </c>
      <c r="HC26">
        <v>0</v>
      </c>
      <c r="HD26">
        <v>4203.4799999999996</v>
      </c>
      <c r="HE26">
        <v>0</v>
      </c>
      <c r="HF26">
        <v>530</v>
      </c>
      <c r="HG26">
        <v>2</v>
      </c>
      <c r="HH26">
        <v>13975.379999999999</v>
      </c>
      <c r="HI26">
        <v>12428.91</v>
      </c>
      <c r="HJ26" t="s">
        <v>676</v>
      </c>
      <c r="HL26">
        <v>44440</v>
      </c>
      <c r="HM26">
        <v>108</v>
      </c>
      <c r="HN26">
        <v>1</v>
      </c>
      <c r="HO26">
        <v>973</v>
      </c>
      <c r="HP26">
        <v>12432</v>
      </c>
      <c r="HQ26">
        <v>43723.440000000002</v>
      </c>
      <c r="HS26">
        <v>33241.120000000003</v>
      </c>
      <c r="HT26">
        <v>1574.3</v>
      </c>
      <c r="HU26">
        <v>9540.2600000000002</v>
      </c>
      <c r="HV26">
        <v>2.3799999999999999</v>
      </c>
      <c r="HW26">
        <v>0</v>
      </c>
      <c r="HX26">
        <v>2975.02</v>
      </c>
      <c r="HY26">
        <v>714.21000000000004</v>
      </c>
      <c r="HZ26">
        <v>2274.9299999999998</v>
      </c>
      <c r="IA26">
        <v>0</v>
      </c>
      <c r="IB26">
        <v>4203.4799999999996</v>
      </c>
      <c r="IC26">
        <v>0</v>
      </c>
      <c r="ID26">
        <v>0</v>
      </c>
      <c r="IE26">
        <v>2</v>
      </c>
      <c r="IF26">
        <v>13530.84</v>
      </c>
      <c r="IG26">
        <v>10482.32</v>
      </c>
      <c r="IH26" t="s">
        <v>676</v>
      </c>
      <c r="IJ26">
        <v>44470</v>
      </c>
      <c r="IK26">
        <v>124</v>
      </c>
      <c r="IL26">
        <v>1</v>
      </c>
      <c r="IM26">
        <v>1116</v>
      </c>
      <c r="IN26">
        <v>14508</v>
      </c>
      <c r="IO26">
        <v>44640</v>
      </c>
      <c r="IP26">
        <v>117</v>
      </c>
      <c r="IQ26">
        <v>17594.240000000002</v>
      </c>
      <c r="IR26">
        <v>1740.96</v>
      </c>
      <c r="IS26">
        <v>10445.76</v>
      </c>
      <c r="IX26">
        <v>2945</v>
      </c>
      <c r="IZ26">
        <v>4203.4799999999996</v>
      </c>
      <c r="JC26">
        <v>2</v>
      </c>
      <c r="JE26">
        <v>27045.759999999998</v>
      </c>
      <c r="JF26" t="s">
        <v>676</v>
      </c>
      <c r="JH26">
        <v>44501</v>
      </c>
      <c r="JI26">
        <v>118</v>
      </c>
      <c r="JJ26">
        <v>1</v>
      </c>
      <c r="JK26">
        <v>826</v>
      </c>
      <c r="JL26">
        <v>13806</v>
      </c>
      <c r="JM26">
        <v>33040</v>
      </c>
      <c r="JN26">
        <v>117</v>
      </c>
      <c r="JO26">
        <v>16946.299999999999</v>
      </c>
      <c r="JP26">
        <v>1656.72</v>
      </c>
      <c r="JQ26">
        <v>9940.3199999999997</v>
      </c>
      <c r="JV26">
        <v>2802.5</v>
      </c>
      <c r="JX26">
        <v>4203.4799999999996</v>
      </c>
      <c r="KA26">
        <v>2</v>
      </c>
      <c r="KC26">
        <v>16093.700000000001</v>
      </c>
      <c r="KD26" t="s">
        <v>676</v>
      </c>
      <c r="KF26">
        <v>44531</v>
      </c>
      <c r="KG26">
        <v>124</v>
      </c>
      <c r="KH26">
        <v>1</v>
      </c>
      <c r="KI26">
        <v>868</v>
      </c>
      <c r="KJ26">
        <v>14508</v>
      </c>
      <c r="KK26">
        <v>34720</v>
      </c>
      <c r="KL26">
        <v>117</v>
      </c>
      <c r="KM26">
        <v>17594.240000000002</v>
      </c>
      <c r="KN26">
        <v>1740.96</v>
      </c>
      <c r="KO26">
        <v>10445.76</v>
      </c>
      <c r="KT26">
        <v>2945</v>
      </c>
      <c r="KV26">
        <v>4203.4799999999996</v>
      </c>
      <c r="KY26">
        <v>2</v>
      </c>
      <c r="LA26">
        <v>17125.759999999998</v>
      </c>
      <c r="LD26" t="s">
        <v>651</v>
      </c>
      <c r="LE26">
        <v>1361</v>
      </c>
      <c r="LF26">
        <v>1</v>
      </c>
      <c r="LG26">
        <v>13159</v>
      </c>
      <c r="LH26">
        <v>172114</v>
      </c>
      <c r="LI26">
        <v>534788.95999999996</v>
      </c>
      <c r="LK26">
        <v>380968.63</v>
      </c>
      <c r="LL26">
        <v>29040.150000000001</v>
      </c>
      <c r="LM26">
        <v>167057.20000000001</v>
      </c>
      <c r="LN26">
        <v>4075.1999999999998</v>
      </c>
      <c r="LO26">
        <v>2360.0100000000002</v>
      </c>
      <c r="LP26">
        <v>14624.26</v>
      </c>
      <c r="LQ26">
        <v>14232.9</v>
      </c>
      <c r="LR26">
        <v>-136.439999999995</v>
      </c>
      <c r="LS26">
        <v>0</v>
      </c>
      <c r="LT26">
        <v>64061.699999999997</v>
      </c>
      <c r="LU26">
        <v>0</v>
      </c>
      <c r="LV26">
        <v>2963.2600000000002</v>
      </c>
      <c r="LX26">
        <v>111730.53999999999</v>
      </c>
      <c r="LY26">
        <v>153820.32999999999</v>
      </c>
      <c r="LZ26" t="s">
        <v>676</v>
      </c>
      <c r="MA26" t="s">
        <v>652</v>
      </c>
      <c r="MB26">
        <v>44562</v>
      </c>
      <c r="MC26">
        <v>122</v>
      </c>
      <c r="MD26">
        <v>1</v>
      </c>
      <c r="ME26">
        <v>1159</v>
      </c>
      <c r="MF26">
        <v>14274</v>
      </c>
      <c r="MG26">
        <v>46360</v>
      </c>
      <c r="MH26">
        <v>117</v>
      </c>
      <c r="MI26">
        <v>17378.259999999998</v>
      </c>
      <c r="MJ26">
        <v>1712.8800000000001</v>
      </c>
      <c r="MK26">
        <v>10277.280000000001</v>
      </c>
      <c r="MP26">
        <v>2897.5</v>
      </c>
      <c r="MR26">
        <v>4203.4799999999996</v>
      </c>
      <c r="MU26">
        <v>2</v>
      </c>
      <c r="MW26">
        <v>28981.740000000002</v>
      </c>
      <c r="MX26" t="s">
        <v>676</v>
      </c>
      <c r="MZ26">
        <v>44593</v>
      </c>
      <c r="NA26">
        <v>112</v>
      </c>
      <c r="NB26">
        <v>1</v>
      </c>
      <c r="NC26">
        <v>1064</v>
      </c>
      <c r="ND26">
        <v>13104</v>
      </c>
      <c r="NE26">
        <v>42560</v>
      </c>
      <c r="NF26">
        <v>117</v>
      </c>
      <c r="NG26">
        <v>16298.360000000001</v>
      </c>
      <c r="NH26">
        <v>1572.48</v>
      </c>
      <c r="NI26">
        <v>9434.8799999999992</v>
      </c>
      <c r="NN26">
        <v>2660</v>
      </c>
      <c r="NP26">
        <v>4203.4799999999996</v>
      </c>
      <c r="NS26">
        <v>2</v>
      </c>
      <c r="NU26">
        <v>26261.639999999999</v>
      </c>
      <c r="NV26" t="s">
        <v>676</v>
      </c>
      <c r="NX26">
        <v>44621</v>
      </c>
      <c r="NY26">
        <v>124</v>
      </c>
      <c r="NZ26">
        <v>1</v>
      </c>
      <c r="OA26">
        <v>992</v>
      </c>
      <c r="OB26">
        <v>14508</v>
      </c>
      <c r="OC26">
        <v>39680</v>
      </c>
      <c r="OD26">
        <v>117</v>
      </c>
      <c r="OE26">
        <v>17594.240000000002</v>
      </c>
      <c r="OF26">
        <v>1740.96</v>
      </c>
      <c r="OG26">
        <v>10445.76</v>
      </c>
      <c r="OL26">
        <v>2945</v>
      </c>
      <c r="ON26">
        <v>4203.4799999999996</v>
      </c>
      <c r="OQ26">
        <v>2</v>
      </c>
      <c r="OS26">
        <v>22085.759999999998</v>
      </c>
      <c r="OT26" t="s">
        <v>676</v>
      </c>
      <c r="OV26">
        <v>44652</v>
      </c>
      <c r="OW26">
        <v>114</v>
      </c>
      <c r="OX26">
        <v>1</v>
      </c>
      <c r="OY26">
        <v>912</v>
      </c>
      <c r="OZ26">
        <v>13338</v>
      </c>
      <c r="PA26">
        <v>36480</v>
      </c>
      <c r="PB26">
        <v>117</v>
      </c>
      <c r="PC26">
        <v>16514.34</v>
      </c>
      <c r="PD26">
        <v>1600.5599999999999</v>
      </c>
      <c r="PE26">
        <v>9603.3600000000006</v>
      </c>
      <c r="PJ26">
        <v>2707.5</v>
      </c>
      <c r="PL26">
        <v>4203.4799999999996</v>
      </c>
      <c r="PO26">
        <v>2</v>
      </c>
      <c r="PQ26">
        <v>19965.66</v>
      </c>
      <c r="PR26" t="s">
        <v>676</v>
      </c>
      <c r="PT26">
        <v>44682</v>
      </c>
      <c r="PU26">
        <v>124</v>
      </c>
      <c r="PV26">
        <v>1</v>
      </c>
      <c r="PW26">
        <v>992</v>
      </c>
      <c r="PX26">
        <v>14508</v>
      </c>
      <c r="PY26">
        <v>39680</v>
      </c>
      <c r="PZ26">
        <v>117</v>
      </c>
      <c r="QA26">
        <v>17594.240000000002</v>
      </c>
      <c r="QB26">
        <v>1740.96</v>
      </c>
      <c r="QC26">
        <v>10445.76</v>
      </c>
      <c r="QH26">
        <v>2945</v>
      </c>
      <c r="QJ26">
        <v>4203.4799999999996</v>
      </c>
      <c r="QM26">
        <v>2</v>
      </c>
      <c r="QO26">
        <v>22085.759999999998</v>
      </c>
      <c r="QP26" t="s">
        <v>676</v>
      </c>
      <c r="QR26">
        <v>44713</v>
      </c>
      <c r="QS26">
        <v>116</v>
      </c>
      <c r="QT26">
        <v>1</v>
      </c>
      <c r="QU26">
        <v>1044</v>
      </c>
      <c r="QV26">
        <v>13572</v>
      </c>
      <c r="QW26">
        <v>41760</v>
      </c>
      <c r="QX26">
        <v>117</v>
      </c>
      <c r="QY26">
        <v>16730.32</v>
      </c>
      <c r="QZ26">
        <v>1628.6400000000001</v>
      </c>
      <c r="RA26">
        <v>9771.8400000000001</v>
      </c>
      <c r="RF26">
        <v>2755</v>
      </c>
      <c r="RH26">
        <v>4203.4799999999996</v>
      </c>
      <c r="RK26">
        <v>2</v>
      </c>
      <c r="RM26">
        <v>25029.68</v>
      </c>
      <c r="RN26" t="s">
        <v>676</v>
      </c>
      <c r="RP26">
        <v>44743</v>
      </c>
      <c r="RQ26">
        <v>118</v>
      </c>
      <c r="RR26">
        <v>1</v>
      </c>
      <c r="RS26">
        <v>1003</v>
      </c>
      <c r="RT26">
        <v>13806</v>
      </c>
      <c r="RU26">
        <v>40120</v>
      </c>
      <c r="RV26">
        <v>117</v>
      </c>
      <c r="RW26">
        <v>16946.299999999999</v>
      </c>
      <c r="RX26">
        <v>1656.72</v>
      </c>
      <c r="RY26">
        <v>9940.3199999999997</v>
      </c>
      <c r="SD26">
        <v>2802.5</v>
      </c>
      <c r="SF26">
        <v>4203.4799999999996</v>
      </c>
      <c r="SI26">
        <v>2</v>
      </c>
      <c r="SK26">
        <v>23173.700000000001</v>
      </c>
      <c r="SL26" t="s">
        <v>676</v>
      </c>
      <c r="SN26">
        <v>44774</v>
      </c>
      <c r="SO26">
        <v>120</v>
      </c>
      <c r="SP26">
        <v>1</v>
      </c>
      <c r="SQ26">
        <v>1020</v>
      </c>
      <c r="SR26">
        <v>14040</v>
      </c>
      <c r="SS26">
        <v>40800</v>
      </c>
      <c r="ST26">
        <v>117</v>
      </c>
      <c r="SU26">
        <v>17162.279999999999</v>
      </c>
      <c r="SV26">
        <v>1684.8</v>
      </c>
      <c r="SW26">
        <v>10108.799999999999</v>
      </c>
      <c r="TB26">
        <v>2850</v>
      </c>
      <c r="TD26">
        <v>4203.4799999999996</v>
      </c>
      <c r="TG26">
        <v>2</v>
      </c>
      <c r="TI26">
        <v>23637.720000000001</v>
      </c>
      <c r="TJ26" t="s">
        <v>676</v>
      </c>
      <c r="TL26">
        <v>44805</v>
      </c>
      <c r="TM26">
        <v>116</v>
      </c>
      <c r="TN26">
        <v>1</v>
      </c>
      <c r="TO26">
        <v>1044</v>
      </c>
      <c r="TP26">
        <v>13572</v>
      </c>
      <c r="TQ26">
        <v>41760</v>
      </c>
      <c r="TR26">
        <v>117</v>
      </c>
      <c r="TS26">
        <v>16730.32</v>
      </c>
      <c r="TT26">
        <v>1628.6400000000001</v>
      </c>
      <c r="TU26">
        <v>9771.8400000000001</v>
      </c>
      <c r="TZ26">
        <v>2755</v>
      </c>
      <c r="UB26">
        <v>4203.4799999999996</v>
      </c>
      <c r="UE26">
        <v>2</v>
      </c>
      <c r="UG26">
        <v>25029.68</v>
      </c>
      <c r="UH26" t="s">
        <v>676</v>
      </c>
      <c r="UJ26">
        <v>44835</v>
      </c>
      <c r="UK26">
        <v>124</v>
      </c>
      <c r="UL26">
        <v>1</v>
      </c>
      <c r="UM26">
        <v>1116</v>
      </c>
      <c r="UN26">
        <v>14508</v>
      </c>
      <c r="UO26">
        <v>44640</v>
      </c>
      <c r="UP26">
        <v>117</v>
      </c>
      <c r="UQ26">
        <v>17594.240000000002</v>
      </c>
      <c r="UR26">
        <v>1740.96</v>
      </c>
      <c r="US26">
        <v>10445.76</v>
      </c>
      <c r="UX26">
        <v>2945</v>
      </c>
      <c r="UZ26">
        <v>4203.4799999999996</v>
      </c>
      <c r="VC26">
        <v>2</v>
      </c>
      <c r="VE26">
        <v>27045.759999999998</v>
      </c>
      <c r="VF26" t="s">
        <v>676</v>
      </c>
      <c r="VH26">
        <v>44866</v>
      </c>
      <c r="VI26">
        <v>118</v>
      </c>
      <c r="VJ26">
        <v>1</v>
      </c>
      <c r="VK26">
        <v>944</v>
      </c>
      <c r="VL26">
        <v>13806</v>
      </c>
      <c r="VM26">
        <v>37760</v>
      </c>
      <c r="VN26">
        <v>117</v>
      </c>
      <c r="VO26">
        <v>16946.299999999999</v>
      </c>
      <c r="VP26">
        <v>1656.72</v>
      </c>
      <c r="VQ26">
        <v>9940.3199999999997</v>
      </c>
      <c r="VV26">
        <v>2802.5</v>
      </c>
      <c r="VX26">
        <v>4203.4799999999996</v>
      </c>
      <c r="WA26">
        <v>2</v>
      </c>
      <c r="WC26">
        <v>20813.700000000001</v>
      </c>
      <c r="WD26" t="s">
        <v>676</v>
      </c>
      <c r="WF26">
        <v>44896</v>
      </c>
      <c r="WG26">
        <v>124</v>
      </c>
      <c r="WH26">
        <v>1</v>
      </c>
      <c r="WI26">
        <v>992</v>
      </c>
      <c r="WJ26">
        <v>14508</v>
      </c>
      <c r="WK26">
        <v>39680</v>
      </c>
      <c r="WL26">
        <v>117</v>
      </c>
      <c r="WM26">
        <v>17594.240000000002</v>
      </c>
      <c r="WN26">
        <v>1740.96</v>
      </c>
      <c r="WO26">
        <v>10445.76</v>
      </c>
      <c r="WT26">
        <v>2945</v>
      </c>
      <c r="WV26">
        <v>4203.4799999999996</v>
      </c>
      <c r="WY26">
        <v>2</v>
      </c>
      <c r="XA26">
        <v>22085.759999999998</v>
      </c>
    </row>
    <row r="27" spans="1:625" ht="12.75">
      <c r="A27" s="1">
        <f>HYPERLINK("F:\2022年预算\清新分公司预算底稿\附件3.2022年自营班线、农客（含村村通）、公交业务预算基础数据表 - 副本1008.xlsx#'清远城北站至中山市站'!A1","[附件3.2022年自营班线、农客（含村村通）、公交业务预算基础数据表 - 副本1008.xlsx]清远城北站至中山市站")</f>
      </c>
      <c r="B27" t="s">
        <v>625</v>
      </c>
      <c r="C27" t="s">
        <v>626</v>
      </c>
      <c r="D27" t="s">
        <v>627</v>
      </c>
      <c r="E27" t="s">
        <v>628</v>
      </c>
      <c r="F27" t="s">
        <v>629</v>
      </c>
      <c r="G27" t="s">
        <v>630</v>
      </c>
      <c r="H27" t="s">
        <v>631</v>
      </c>
      <c r="I27" t="s">
        <v>632</v>
      </c>
      <c r="J27" t="s">
        <v>633</v>
      </c>
      <c r="K27" t="s">
        <v>634</v>
      </c>
      <c r="L27" t="s">
        <v>635</v>
      </c>
      <c r="M27" t="s">
        <v>636</v>
      </c>
      <c r="N27" t="s">
        <v>637</v>
      </c>
      <c r="O27" t="s">
        <v>638</v>
      </c>
      <c r="P27" t="s">
        <v>639</v>
      </c>
      <c r="Q27" t="s">
        <v>640</v>
      </c>
      <c r="R27" t="s">
        <v>641</v>
      </c>
      <c r="S27" t="s">
        <v>642</v>
      </c>
      <c r="T27" t="s">
        <v>643</v>
      </c>
      <c r="U27" t="s">
        <v>644</v>
      </c>
      <c r="V27" t="s">
        <v>645</v>
      </c>
      <c r="W27" t="s">
        <v>646</v>
      </c>
      <c r="X27" t="s">
        <v>647</v>
      </c>
      <c r="Y27" t="s">
        <v>648</v>
      </c>
      <c r="Z27" t="s">
        <v>677</v>
      </c>
      <c r="AA27" t="s">
        <v>650</v>
      </c>
      <c r="AB27">
        <v>44197</v>
      </c>
      <c r="AC27">
        <v>56</v>
      </c>
      <c r="AD27">
        <v>1</v>
      </c>
      <c r="AE27">
        <v>355</v>
      </c>
      <c r="AF27">
        <v>11480</v>
      </c>
      <c r="AG27">
        <v>23836.32</v>
      </c>
      <c r="AI27">
        <v>30628.099999999999</v>
      </c>
      <c r="AJ27">
        <v>1833.28</v>
      </c>
      <c r="AK27">
        <v>9349.7299999999996</v>
      </c>
      <c r="AL27">
        <v>2634.02</v>
      </c>
      <c r="AM27">
        <v>0</v>
      </c>
      <c r="AN27">
        <v>799.5</v>
      </c>
      <c r="AO27">
        <v>869.08000000000004</v>
      </c>
      <c r="AP27">
        <v>8960.0799999999999</v>
      </c>
      <c r="AQ27">
        <v>50</v>
      </c>
      <c r="AR27">
        <v>0</v>
      </c>
      <c r="AS27">
        <v>0</v>
      </c>
      <c r="AT27">
        <v>0</v>
      </c>
      <c r="AU27">
        <v>1</v>
      </c>
      <c r="AV27">
        <v>7965.6899999999996</v>
      </c>
      <c r="AW27">
        <v>-6791.7799999999997</v>
      </c>
      <c r="AX27" t="s">
        <v>677</v>
      </c>
      <c r="AZ27">
        <v>44228</v>
      </c>
      <c r="BA27">
        <v>50</v>
      </c>
      <c r="BB27">
        <v>1</v>
      </c>
      <c r="BC27">
        <v>443</v>
      </c>
      <c r="BD27">
        <v>9471</v>
      </c>
      <c r="BE27">
        <v>30110.52</v>
      </c>
      <c r="BG27">
        <v>23847.82</v>
      </c>
      <c r="BH27">
        <v>1573.02</v>
      </c>
      <c r="BI27">
        <v>8022.3999999999996</v>
      </c>
      <c r="BJ27">
        <v>3032.0300000000002</v>
      </c>
      <c r="BK27">
        <v>0</v>
      </c>
      <c r="BL27">
        <v>902.58000000000004</v>
      </c>
      <c r="BM27">
        <v>869.08000000000004</v>
      </c>
      <c r="BN27">
        <v>3336.27</v>
      </c>
      <c r="BO27">
        <v>0</v>
      </c>
      <c r="BP27">
        <v>0</v>
      </c>
      <c r="BQ27">
        <v>0</v>
      </c>
      <c r="BR27">
        <v>704.21000000000004</v>
      </c>
      <c r="BS27">
        <v>1</v>
      </c>
      <c r="BT27">
        <v>6981.25</v>
      </c>
      <c r="BU27">
        <v>6262.6999999999998</v>
      </c>
      <c r="BV27" t="s">
        <v>677</v>
      </c>
      <c r="BX27">
        <v>44256</v>
      </c>
      <c r="BY27">
        <v>62</v>
      </c>
      <c r="BZ27">
        <v>1</v>
      </c>
      <c r="CA27">
        <v>481</v>
      </c>
      <c r="CB27">
        <v>12710</v>
      </c>
      <c r="CC27">
        <v>32719.02</v>
      </c>
      <c r="CE27">
        <v>34838.610000000001</v>
      </c>
      <c r="CF27">
        <v>2123.25</v>
      </c>
      <c r="CG27">
        <v>12314.85</v>
      </c>
      <c r="CH27">
        <v>3443.02</v>
      </c>
      <c r="CI27">
        <v>2360.0100000000002</v>
      </c>
      <c r="CJ27">
        <v>984</v>
      </c>
      <c r="CK27">
        <v>869.08000000000004</v>
      </c>
      <c r="CL27">
        <v>8915.9699999999993</v>
      </c>
      <c r="CM27">
        <v>0</v>
      </c>
      <c r="CN27">
        <v>0</v>
      </c>
      <c r="CO27">
        <v>0</v>
      </c>
      <c r="CP27">
        <v>1.8999999999999999</v>
      </c>
      <c r="CQ27">
        <v>1</v>
      </c>
      <c r="CR27">
        <v>5949.7799999999997</v>
      </c>
      <c r="CS27">
        <v>-2119.5900000000001</v>
      </c>
      <c r="CT27" t="s">
        <v>677</v>
      </c>
      <c r="CV27">
        <v>44287</v>
      </c>
      <c r="CW27">
        <v>54</v>
      </c>
      <c r="CX27">
        <v>1</v>
      </c>
      <c r="CY27">
        <v>487</v>
      </c>
      <c r="CZ27">
        <v>12119</v>
      </c>
      <c r="DA27">
        <v>31872.939999999999</v>
      </c>
      <c r="DC27">
        <v>22779.419999999998</v>
      </c>
      <c r="DD27">
        <v>2044.02</v>
      </c>
      <c r="DE27">
        <v>12059.719999999999</v>
      </c>
      <c r="DF27">
        <v>-4868.1999999999998</v>
      </c>
      <c r="DG27">
        <v>0</v>
      </c>
      <c r="DH27">
        <v>929.92999999999995</v>
      </c>
      <c r="DI27">
        <v>869.08000000000004</v>
      </c>
      <c r="DJ27">
        <v>6927.2600000000002</v>
      </c>
      <c r="DK27">
        <v>0</v>
      </c>
      <c r="DL27">
        <v>0</v>
      </c>
      <c r="DM27">
        <v>0</v>
      </c>
      <c r="DN27">
        <v>0</v>
      </c>
      <c r="DO27">
        <v>1</v>
      </c>
      <c r="DP27">
        <v>6861.6300000000001</v>
      </c>
      <c r="DQ27">
        <v>9093.5200000000004</v>
      </c>
      <c r="DR27" t="s">
        <v>677</v>
      </c>
      <c r="DT27">
        <v>44317</v>
      </c>
      <c r="DU27">
        <v>62</v>
      </c>
      <c r="DV27">
        <v>1</v>
      </c>
      <c r="DW27">
        <v>634</v>
      </c>
      <c r="DX27">
        <v>10071</v>
      </c>
      <c r="DY27">
        <v>43636.550000000003</v>
      </c>
      <c r="EA27">
        <v>29995.189999999999</v>
      </c>
      <c r="EB27">
        <v>2118.6900000000001</v>
      </c>
      <c r="EC27">
        <v>12500.27</v>
      </c>
      <c r="ED27">
        <v>301.00999999999999</v>
      </c>
      <c r="EE27">
        <v>0</v>
      </c>
      <c r="EF27">
        <v>706.35000000000002</v>
      </c>
      <c r="EG27">
        <v>869.08000000000004</v>
      </c>
      <c r="EH27">
        <v>8019.3199999999997</v>
      </c>
      <c r="EI27">
        <v>30</v>
      </c>
      <c r="EJ27">
        <v>0</v>
      </c>
      <c r="EK27">
        <v>0</v>
      </c>
      <c r="EL27">
        <v>12</v>
      </c>
      <c r="EM27">
        <v>1</v>
      </c>
      <c r="EN27">
        <v>7557.1599999999999</v>
      </c>
      <c r="EO27">
        <v>13641.360000000001</v>
      </c>
      <c r="EP27" t="s">
        <v>677</v>
      </c>
      <c r="ER27">
        <v>44348</v>
      </c>
      <c r="ES27">
        <v>62</v>
      </c>
      <c r="ET27">
        <v>1</v>
      </c>
      <c r="EU27">
        <v>422</v>
      </c>
      <c r="EV27">
        <v>10150</v>
      </c>
      <c r="EW27">
        <v>29411.779999999999</v>
      </c>
      <c r="EY27">
        <v>28247.02</v>
      </c>
      <c r="EZ27">
        <v>2056.5700000000002</v>
      </c>
      <c r="FA27">
        <v>12133.76</v>
      </c>
      <c r="FB27">
        <v>200.00999999999999</v>
      </c>
      <c r="FC27">
        <v>0</v>
      </c>
      <c r="FD27">
        <v>937.5</v>
      </c>
      <c r="FE27">
        <v>869.08000000000004</v>
      </c>
      <c r="FF27">
        <v>7726.54</v>
      </c>
      <c r="FG27">
        <v>0</v>
      </c>
      <c r="FH27">
        <v>0</v>
      </c>
      <c r="FI27">
        <v>0</v>
      </c>
      <c r="FJ27">
        <v>0</v>
      </c>
      <c r="FK27">
        <v>1</v>
      </c>
      <c r="FL27">
        <v>6380.1300000000001</v>
      </c>
      <c r="FM27">
        <v>1164.76</v>
      </c>
      <c r="FN27" t="s">
        <v>677</v>
      </c>
      <c r="FP27">
        <v>44378</v>
      </c>
      <c r="FQ27">
        <v>58</v>
      </c>
      <c r="FR27">
        <v>1</v>
      </c>
      <c r="FS27">
        <v>553</v>
      </c>
      <c r="FT27">
        <v>10500</v>
      </c>
      <c r="FU27">
        <v>36060.620000000003</v>
      </c>
      <c r="FW27">
        <v>28499.560000000001</v>
      </c>
      <c r="FX27">
        <v>2192.2199999999998</v>
      </c>
      <c r="FY27">
        <v>12934.1</v>
      </c>
      <c r="FZ27">
        <v>0</v>
      </c>
      <c r="GA27">
        <v>0</v>
      </c>
      <c r="GB27">
        <v>2203.27</v>
      </c>
      <c r="GC27">
        <v>869.08000000000004</v>
      </c>
      <c r="GD27">
        <v>7360.5200000000004</v>
      </c>
      <c r="GE27">
        <v>0</v>
      </c>
      <c r="GF27">
        <v>0</v>
      </c>
      <c r="GG27">
        <v>0</v>
      </c>
      <c r="GH27">
        <v>500</v>
      </c>
      <c r="GI27">
        <v>1</v>
      </c>
      <c r="GJ27">
        <v>4632.5900000000001</v>
      </c>
      <c r="GK27">
        <v>7561.0600000000004</v>
      </c>
      <c r="GL27" t="s">
        <v>677</v>
      </c>
      <c r="GN27">
        <v>44409</v>
      </c>
      <c r="GO27">
        <v>62</v>
      </c>
      <c r="GP27">
        <v>1</v>
      </c>
      <c r="GQ27">
        <v>412</v>
      </c>
      <c r="GR27">
        <v>10770</v>
      </c>
      <c r="GS27">
        <v>26105.75</v>
      </c>
      <c r="GU27">
        <v>22556.189999999999</v>
      </c>
      <c r="GV27">
        <v>1079.3099999999999</v>
      </c>
      <c r="GW27">
        <v>6540.7299999999996</v>
      </c>
      <c r="GX27">
        <v>36.640000000000001</v>
      </c>
      <c r="GY27">
        <v>0</v>
      </c>
      <c r="GZ27">
        <v>2068.2199999999998</v>
      </c>
      <c r="HA27">
        <v>714.21000000000004</v>
      </c>
      <c r="HB27">
        <v>5286.5799999999999</v>
      </c>
      <c r="HC27">
        <v>0</v>
      </c>
      <c r="HD27">
        <v>0</v>
      </c>
      <c r="HE27">
        <v>0</v>
      </c>
      <c r="HF27">
        <v>530</v>
      </c>
      <c r="HG27">
        <v>1</v>
      </c>
      <c r="HH27">
        <v>7379.8100000000004</v>
      </c>
      <c r="HI27">
        <v>3549.5599999999999</v>
      </c>
      <c r="HJ27" t="s">
        <v>677</v>
      </c>
      <c r="HL27">
        <v>44440</v>
      </c>
      <c r="HM27">
        <v>60</v>
      </c>
      <c r="HN27">
        <v>1</v>
      </c>
      <c r="HO27">
        <v>369</v>
      </c>
      <c r="HP27">
        <v>9058</v>
      </c>
      <c r="HQ27">
        <v>23958.419999999998</v>
      </c>
      <c r="HS27">
        <v>27832.34</v>
      </c>
      <c r="HT27">
        <v>1070.96</v>
      </c>
      <c r="HU27">
        <v>6490.0200000000004</v>
      </c>
      <c r="HV27">
        <v>4.7599999999999998</v>
      </c>
      <c r="HW27">
        <v>0</v>
      </c>
      <c r="HX27">
        <v>2238.5700000000002</v>
      </c>
      <c r="HY27">
        <v>714.21000000000004</v>
      </c>
      <c r="HZ27">
        <v>6814.0100000000002</v>
      </c>
      <c r="IA27">
        <v>0</v>
      </c>
      <c r="IB27">
        <v>4203.4799999999996</v>
      </c>
      <c r="IC27">
        <v>0</v>
      </c>
      <c r="ID27">
        <v>0</v>
      </c>
      <c r="IE27">
        <v>1</v>
      </c>
      <c r="IF27">
        <v>7367.29</v>
      </c>
      <c r="IG27">
        <v>-3873.9200000000101</v>
      </c>
      <c r="IH27" t="s">
        <v>677</v>
      </c>
      <c r="IJ27">
        <v>44470</v>
      </c>
      <c r="IK27">
        <v>62</v>
      </c>
      <c r="IL27">
        <v>1</v>
      </c>
      <c r="IM27">
        <v>434</v>
      </c>
      <c r="IN27">
        <v>10230</v>
      </c>
      <c r="IO27">
        <v>28644</v>
      </c>
      <c r="IP27">
        <v>165</v>
      </c>
      <c r="IQ27">
        <v>17775.279999999999</v>
      </c>
      <c r="IR27">
        <v>1125.3</v>
      </c>
      <c r="IS27">
        <v>6751.8000000000002</v>
      </c>
      <c r="IX27">
        <v>6820</v>
      </c>
      <c r="IZ27">
        <v>4203.4799999999996</v>
      </c>
      <c r="JC27">
        <v>1</v>
      </c>
      <c r="JE27">
        <v>10868.719999999999</v>
      </c>
      <c r="JF27" t="s">
        <v>677</v>
      </c>
      <c r="JH27">
        <v>44501</v>
      </c>
      <c r="JI27">
        <v>56</v>
      </c>
      <c r="JJ27">
        <v>1</v>
      </c>
      <c r="JK27">
        <v>336</v>
      </c>
      <c r="JL27">
        <v>9240</v>
      </c>
      <c r="JM27">
        <v>22176</v>
      </c>
      <c r="JN27">
        <v>165</v>
      </c>
      <c r="JO27">
        <v>16461.880000000001</v>
      </c>
      <c r="JP27">
        <v>1016.4</v>
      </c>
      <c r="JQ27">
        <v>6098.3999999999996</v>
      </c>
      <c r="JV27">
        <v>6160</v>
      </c>
      <c r="JX27">
        <v>4203.4799999999996</v>
      </c>
      <c r="KA27">
        <v>1</v>
      </c>
      <c r="KC27">
        <v>5714.1199999999999</v>
      </c>
      <c r="KD27" t="s">
        <v>677</v>
      </c>
      <c r="KF27">
        <v>44531</v>
      </c>
      <c r="KG27">
        <v>60</v>
      </c>
      <c r="KH27">
        <v>1</v>
      </c>
      <c r="KI27">
        <v>360</v>
      </c>
      <c r="KJ27">
        <v>9900</v>
      </c>
      <c r="KK27">
        <v>23760</v>
      </c>
      <c r="KL27">
        <v>165</v>
      </c>
      <c r="KM27">
        <v>17337.48</v>
      </c>
      <c r="KN27">
        <v>1089</v>
      </c>
      <c r="KO27">
        <v>6534</v>
      </c>
      <c r="KT27">
        <v>6600</v>
      </c>
      <c r="KV27">
        <v>4203.4799999999996</v>
      </c>
      <c r="KY27">
        <v>1</v>
      </c>
      <c r="LA27">
        <v>6422.5200000000004</v>
      </c>
      <c r="LD27" t="s">
        <v>651</v>
      </c>
      <c r="LE27">
        <v>704</v>
      </c>
      <c r="LF27">
        <v>1</v>
      </c>
      <c r="LG27">
        <v>5286</v>
      </c>
      <c r="LH27">
        <v>125699</v>
      </c>
      <c r="LI27">
        <v>352291.91999999998</v>
      </c>
      <c r="LK27">
        <v>300798.89000000001</v>
      </c>
      <c r="LL27">
        <v>19322.02</v>
      </c>
      <c r="LM27">
        <v>111729.78</v>
      </c>
      <c r="LN27">
        <v>4783.29</v>
      </c>
      <c r="LO27">
        <v>2360.0100000000002</v>
      </c>
      <c r="LP27">
        <v>11769.92</v>
      </c>
      <c r="LQ27">
        <v>7511.9799999999996</v>
      </c>
      <c r="LR27">
        <v>82926.550000000003</v>
      </c>
      <c r="LS27">
        <v>80</v>
      </c>
      <c r="LT27">
        <v>16813.919999999998</v>
      </c>
      <c r="LU27">
        <v>0</v>
      </c>
      <c r="LV27">
        <v>1748.1099999999999</v>
      </c>
      <c r="LX27">
        <v>61075.330000000002</v>
      </c>
      <c r="LY27">
        <v>51493.029999999999</v>
      </c>
      <c r="LZ27" t="s">
        <v>677</v>
      </c>
      <c r="MA27" t="s">
        <v>652</v>
      </c>
      <c r="MB27">
        <v>44562</v>
      </c>
      <c r="MC27">
        <v>62</v>
      </c>
      <c r="MD27">
        <v>1</v>
      </c>
      <c r="ME27">
        <v>496</v>
      </c>
      <c r="MF27">
        <v>10230</v>
      </c>
      <c r="MG27">
        <v>32736</v>
      </c>
      <c r="MH27">
        <v>165</v>
      </c>
      <c r="MI27">
        <v>17775.279999999999</v>
      </c>
      <c r="MJ27">
        <v>1125.3</v>
      </c>
      <c r="MK27">
        <v>6751.8000000000002</v>
      </c>
      <c r="MP27">
        <v>6820</v>
      </c>
      <c r="MR27">
        <v>4203.4799999999996</v>
      </c>
      <c r="MU27">
        <v>1</v>
      </c>
      <c r="MW27">
        <v>14960.719999999999</v>
      </c>
      <c r="MX27" t="s">
        <v>677</v>
      </c>
      <c r="MZ27">
        <v>44593</v>
      </c>
      <c r="NA27">
        <v>56</v>
      </c>
      <c r="NB27">
        <v>1</v>
      </c>
      <c r="NC27">
        <v>476</v>
      </c>
      <c r="ND27">
        <v>9240</v>
      </c>
      <c r="NE27">
        <v>31416</v>
      </c>
      <c r="NF27">
        <v>165</v>
      </c>
      <c r="NG27">
        <v>16461.880000000001</v>
      </c>
      <c r="NH27">
        <v>1016.4</v>
      </c>
      <c r="NI27">
        <v>6098.3999999999996</v>
      </c>
      <c r="NN27">
        <v>6160</v>
      </c>
      <c r="NP27">
        <v>4203.4799999999996</v>
      </c>
      <c r="NS27">
        <v>1</v>
      </c>
      <c r="NU27">
        <v>14954.120000000001</v>
      </c>
      <c r="NV27" t="s">
        <v>677</v>
      </c>
      <c r="NX27">
        <v>44621</v>
      </c>
      <c r="NY27">
        <v>60</v>
      </c>
      <c r="NZ27">
        <v>1</v>
      </c>
      <c r="OA27">
        <v>360</v>
      </c>
      <c r="OB27">
        <v>9900</v>
      </c>
      <c r="OC27">
        <v>23760</v>
      </c>
      <c r="OD27">
        <v>165</v>
      </c>
      <c r="OE27">
        <v>17337.48</v>
      </c>
      <c r="OF27">
        <v>1089</v>
      </c>
      <c r="OG27">
        <v>6534</v>
      </c>
      <c r="OL27">
        <v>6600</v>
      </c>
      <c r="ON27">
        <v>4203.4799999999996</v>
      </c>
      <c r="OQ27">
        <v>1</v>
      </c>
      <c r="OS27">
        <v>6422.5200000000004</v>
      </c>
      <c r="OT27" t="s">
        <v>677</v>
      </c>
      <c r="OV27">
        <v>44652</v>
      </c>
      <c r="OW27">
        <v>58</v>
      </c>
      <c r="OX27">
        <v>1</v>
      </c>
      <c r="OY27">
        <v>348</v>
      </c>
      <c r="OZ27">
        <v>9570</v>
      </c>
      <c r="PA27">
        <v>22968</v>
      </c>
      <c r="PB27">
        <v>165</v>
      </c>
      <c r="PC27">
        <v>16899.68</v>
      </c>
      <c r="PD27">
        <v>1052.7</v>
      </c>
      <c r="PE27">
        <v>6316.1999999999998</v>
      </c>
      <c r="PJ27">
        <v>6380</v>
      </c>
      <c r="PL27">
        <v>4203.4799999999996</v>
      </c>
      <c r="PO27">
        <v>1</v>
      </c>
      <c r="PQ27">
        <v>6068.3199999999997</v>
      </c>
      <c r="PR27" t="s">
        <v>677</v>
      </c>
      <c r="PT27">
        <v>44682</v>
      </c>
      <c r="PU27">
        <v>62</v>
      </c>
      <c r="PV27">
        <v>1</v>
      </c>
      <c r="PW27">
        <v>403</v>
      </c>
      <c r="PX27">
        <v>10230</v>
      </c>
      <c r="PY27">
        <v>26598</v>
      </c>
      <c r="PZ27">
        <v>165</v>
      </c>
      <c r="QA27">
        <v>17775.279999999999</v>
      </c>
      <c r="QB27">
        <v>1125.3</v>
      </c>
      <c r="QC27">
        <v>6751.8000000000002</v>
      </c>
      <c r="QH27">
        <v>6820</v>
      </c>
      <c r="QJ27">
        <v>4203.4799999999996</v>
      </c>
      <c r="QM27">
        <v>1</v>
      </c>
      <c r="QO27">
        <v>8822.7199999999993</v>
      </c>
      <c r="QP27" t="s">
        <v>677</v>
      </c>
      <c r="QR27">
        <v>44713</v>
      </c>
      <c r="QS27">
        <v>60</v>
      </c>
      <c r="QT27">
        <v>1</v>
      </c>
      <c r="QU27">
        <v>390</v>
      </c>
      <c r="QV27">
        <v>9900</v>
      </c>
      <c r="QW27">
        <v>25740</v>
      </c>
      <c r="QX27">
        <v>165</v>
      </c>
      <c r="QY27">
        <v>17337.48</v>
      </c>
      <c r="QZ27">
        <v>1089</v>
      </c>
      <c r="RA27">
        <v>6534</v>
      </c>
      <c r="RF27">
        <v>6600</v>
      </c>
      <c r="RH27">
        <v>4203.4799999999996</v>
      </c>
      <c r="RK27">
        <v>1</v>
      </c>
      <c r="RM27">
        <v>8402.5200000000004</v>
      </c>
      <c r="RN27" t="s">
        <v>677</v>
      </c>
      <c r="RP27">
        <v>44743</v>
      </c>
      <c r="RQ27">
        <v>62</v>
      </c>
      <c r="RR27">
        <v>1</v>
      </c>
      <c r="RS27">
        <v>403</v>
      </c>
      <c r="RT27">
        <v>10230</v>
      </c>
      <c r="RU27">
        <v>26598</v>
      </c>
      <c r="RV27">
        <v>165</v>
      </c>
      <c r="RW27">
        <v>17775.279999999999</v>
      </c>
      <c r="RX27">
        <v>1125.3</v>
      </c>
      <c r="RY27">
        <v>6751.8000000000002</v>
      </c>
      <c r="SD27">
        <v>6820</v>
      </c>
      <c r="SF27">
        <v>4203.4799999999996</v>
      </c>
      <c r="SI27">
        <v>1</v>
      </c>
      <c r="SK27">
        <v>8822.7199999999993</v>
      </c>
      <c r="SL27" t="s">
        <v>677</v>
      </c>
      <c r="SN27">
        <v>44774</v>
      </c>
      <c r="SO27">
        <v>62</v>
      </c>
      <c r="SP27">
        <v>1</v>
      </c>
      <c r="SQ27">
        <v>434</v>
      </c>
      <c r="SR27">
        <v>10230</v>
      </c>
      <c r="SS27">
        <v>28644</v>
      </c>
      <c r="ST27">
        <v>165</v>
      </c>
      <c r="SU27">
        <v>17775.279999999999</v>
      </c>
      <c r="SV27">
        <v>1125.3</v>
      </c>
      <c r="SW27">
        <v>6751.8000000000002</v>
      </c>
      <c r="TB27">
        <v>6820</v>
      </c>
      <c r="TD27">
        <v>4203.4799999999996</v>
      </c>
      <c r="TG27">
        <v>1</v>
      </c>
      <c r="TI27">
        <v>10868.719999999999</v>
      </c>
      <c r="TJ27" t="s">
        <v>677</v>
      </c>
      <c r="TL27">
        <v>44805</v>
      </c>
      <c r="TM27">
        <v>60</v>
      </c>
      <c r="TN27">
        <v>1</v>
      </c>
      <c r="TO27">
        <v>450</v>
      </c>
      <c r="TP27">
        <v>9900</v>
      </c>
      <c r="TQ27">
        <v>29700</v>
      </c>
      <c r="TR27">
        <v>165</v>
      </c>
      <c r="TS27">
        <v>17337.48</v>
      </c>
      <c r="TT27">
        <v>1089</v>
      </c>
      <c r="TU27">
        <v>6534</v>
      </c>
      <c r="TZ27">
        <v>6600</v>
      </c>
      <c r="UB27">
        <v>4203.4799999999996</v>
      </c>
      <c r="UE27">
        <v>1</v>
      </c>
      <c r="UG27">
        <v>12362.52</v>
      </c>
      <c r="UH27" t="s">
        <v>677</v>
      </c>
      <c r="UJ27">
        <v>44835</v>
      </c>
      <c r="UK27">
        <v>62</v>
      </c>
      <c r="UL27">
        <v>1</v>
      </c>
      <c r="UM27">
        <v>496</v>
      </c>
      <c r="UN27">
        <v>10230</v>
      </c>
      <c r="UO27">
        <v>32736</v>
      </c>
      <c r="UP27">
        <v>165</v>
      </c>
      <c r="UQ27">
        <v>17775.279999999999</v>
      </c>
      <c r="UR27">
        <v>1125.3</v>
      </c>
      <c r="US27">
        <v>6751.8000000000002</v>
      </c>
      <c r="UX27">
        <v>6820</v>
      </c>
      <c r="UZ27">
        <v>4203.4799999999996</v>
      </c>
      <c r="VC27">
        <v>1</v>
      </c>
      <c r="VE27">
        <v>14960.719999999999</v>
      </c>
      <c r="VF27" t="s">
        <v>677</v>
      </c>
      <c r="VH27">
        <v>44866</v>
      </c>
      <c r="VI27">
        <v>56</v>
      </c>
      <c r="VJ27">
        <v>1</v>
      </c>
      <c r="VK27">
        <v>336</v>
      </c>
      <c r="VL27">
        <v>9240</v>
      </c>
      <c r="VM27">
        <v>22176</v>
      </c>
      <c r="VN27">
        <v>165</v>
      </c>
      <c r="VO27">
        <v>16461.880000000001</v>
      </c>
      <c r="VP27">
        <v>1016.4</v>
      </c>
      <c r="VQ27">
        <v>6098.3999999999996</v>
      </c>
      <c r="VV27">
        <v>6160</v>
      </c>
      <c r="VX27">
        <v>4203.4799999999996</v>
      </c>
      <c r="WA27">
        <v>1</v>
      </c>
      <c r="WC27">
        <v>5714.1199999999999</v>
      </c>
      <c r="WD27" t="s">
        <v>677</v>
      </c>
      <c r="WF27">
        <v>44896</v>
      </c>
      <c r="WG27">
        <v>60</v>
      </c>
      <c r="WH27">
        <v>1</v>
      </c>
      <c r="WI27">
        <v>360</v>
      </c>
      <c r="WJ27">
        <v>9900</v>
      </c>
      <c r="WK27">
        <v>23760</v>
      </c>
      <c r="WL27">
        <v>165</v>
      </c>
      <c r="WM27">
        <v>17337.48</v>
      </c>
      <c r="WN27">
        <v>1089</v>
      </c>
      <c r="WO27">
        <v>6534</v>
      </c>
      <c r="WT27">
        <v>6600</v>
      </c>
      <c r="WV27">
        <v>4203.4799999999996</v>
      </c>
      <c r="WY27">
        <v>1</v>
      </c>
      <c r="XA27">
        <v>6422.5200000000004</v>
      </c>
    </row>
    <row r="28" spans="1:625" ht="12.75">
      <c r="A28" s="1">
        <f>HYPERLINK("F:\2022年预算\清新分公司预算底稿\附件3.2022年自营班线、农客（含村村通）、公交业务预算基础数据表 - 副本1008.xlsx#'三坑太平-罗冲围'!A1","[附件3.2022年自营班线、农客（含村村通）、公交业务预算基础数据表 - 副本1008.xlsx]三坑太平-罗冲围")</f>
      </c>
      <c r="B28" t="s">
        <v>625</v>
      </c>
      <c r="C28" t="s">
        <v>626</v>
      </c>
      <c r="D28" t="s">
        <v>627</v>
      </c>
      <c r="E28" t="s">
        <v>628</v>
      </c>
      <c r="F28" t="s">
        <v>629</v>
      </c>
      <c r="G28" t="s">
        <v>630</v>
      </c>
      <c r="H28" t="s">
        <v>631</v>
      </c>
      <c r="I28" t="s">
        <v>632</v>
      </c>
      <c r="J28" t="s">
        <v>633</v>
      </c>
      <c r="K28" t="s">
        <v>634</v>
      </c>
      <c r="L28" t="s">
        <v>635</v>
      </c>
      <c r="M28" t="s">
        <v>636</v>
      </c>
      <c r="N28" t="s">
        <v>637</v>
      </c>
      <c r="O28" t="s">
        <v>638</v>
      </c>
      <c r="P28" t="s">
        <v>639</v>
      </c>
      <c r="Q28" t="s">
        <v>640</v>
      </c>
      <c r="R28" t="s">
        <v>641</v>
      </c>
      <c r="S28" t="s">
        <v>642</v>
      </c>
      <c r="T28" t="s">
        <v>643</v>
      </c>
      <c r="U28" t="s">
        <v>644</v>
      </c>
      <c r="V28" t="s">
        <v>645</v>
      </c>
      <c r="W28" t="s">
        <v>646</v>
      </c>
      <c r="X28" t="s">
        <v>647</v>
      </c>
      <c r="Y28" t="s">
        <v>648</v>
      </c>
      <c r="Z28" t="s">
        <v>678</v>
      </c>
      <c r="AA28" t="s">
        <v>650</v>
      </c>
      <c r="AB28">
        <v>44197</v>
      </c>
      <c r="AC28">
        <v>572</v>
      </c>
      <c r="AD28">
        <v>4</v>
      </c>
      <c r="AE28">
        <v>6228</v>
      </c>
      <c r="AF28">
        <v>67761</v>
      </c>
      <c r="AG28">
        <v>214052.22</v>
      </c>
      <c r="AI28">
        <v>119008.53</v>
      </c>
      <c r="AJ28">
        <v>12128.32</v>
      </c>
      <c r="AK28">
        <v>0</v>
      </c>
      <c r="AL28">
        <v>2335.21</v>
      </c>
      <c r="AM28">
        <v>2360.0100000000002</v>
      </c>
      <c r="AN28">
        <v>4872.9799999999996</v>
      </c>
      <c r="AO28">
        <v>4570.5200000000004</v>
      </c>
      <c r="AP28">
        <v>43434.769999999997</v>
      </c>
      <c r="AQ28">
        <v>0</v>
      </c>
      <c r="AR28">
        <v>29077.52</v>
      </c>
      <c r="AS28">
        <v>0</v>
      </c>
      <c r="AT28">
        <v>184.00999999999999</v>
      </c>
      <c r="AU28">
        <v>4</v>
      </c>
      <c r="AV28">
        <v>32173.509999999998</v>
      </c>
      <c r="AW28">
        <v>95043.690000000002</v>
      </c>
      <c r="AX28" t="s">
        <v>678</v>
      </c>
      <c r="AZ28">
        <v>44228</v>
      </c>
      <c r="BA28">
        <v>443</v>
      </c>
      <c r="BB28">
        <v>4</v>
      </c>
      <c r="BC28">
        <v>6782</v>
      </c>
      <c r="BD28">
        <v>58412</v>
      </c>
      <c r="BE28">
        <v>150391.13</v>
      </c>
      <c r="BG28">
        <v>166962.70000000001</v>
      </c>
      <c r="BH28">
        <v>10197.360000000001</v>
      </c>
      <c r="BI28">
        <v>52006.550000000003</v>
      </c>
      <c r="BJ28">
        <v>6696.3100000000004</v>
      </c>
      <c r="BK28">
        <v>4720.0100000000002</v>
      </c>
      <c r="BL28">
        <v>3663.0700000000002</v>
      </c>
      <c r="BM28">
        <v>3437.6599999999999</v>
      </c>
      <c r="BN28">
        <v>37899.440000000002</v>
      </c>
      <c r="BO28">
        <v>0</v>
      </c>
      <c r="BP28">
        <v>21808.139999999999</v>
      </c>
      <c r="BQ28">
        <v>0</v>
      </c>
      <c r="BR28">
        <v>3494.1100000000001</v>
      </c>
      <c r="BS28">
        <v>4</v>
      </c>
      <c r="BT28">
        <v>33237.410000000003</v>
      </c>
      <c r="BU28">
        <v>-16571.57</v>
      </c>
      <c r="BV28" t="s">
        <v>678</v>
      </c>
      <c r="BX28">
        <v>44256</v>
      </c>
      <c r="BY28">
        <v>461</v>
      </c>
      <c r="BZ28">
        <v>4</v>
      </c>
      <c r="CA28">
        <v>5859</v>
      </c>
      <c r="CB28">
        <v>47630</v>
      </c>
      <c r="CC28">
        <v>151006.76000000001</v>
      </c>
      <c r="CE28">
        <v>173490.44</v>
      </c>
      <c r="CF28">
        <v>11362.059999999999</v>
      </c>
      <c r="CG28">
        <v>65899.940000000002</v>
      </c>
      <c r="CH28">
        <v>13138.42</v>
      </c>
      <c r="CI28">
        <v>2360.0100000000002</v>
      </c>
      <c r="CJ28">
        <v>3044.1799999999998</v>
      </c>
      <c r="CK28">
        <v>3437.6599999999999</v>
      </c>
      <c r="CL28">
        <v>35412.540000000001</v>
      </c>
      <c r="CM28">
        <v>0</v>
      </c>
      <c r="CN28">
        <v>21808.139999999999</v>
      </c>
      <c r="CO28">
        <v>0</v>
      </c>
      <c r="CP28">
        <v>587.36000000000001</v>
      </c>
      <c r="CQ28">
        <v>4</v>
      </c>
      <c r="CR28">
        <v>27802.189999999999</v>
      </c>
      <c r="CS28">
        <v>-22483.68</v>
      </c>
      <c r="CT28" t="s">
        <v>678</v>
      </c>
      <c r="CV28">
        <v>44287</v>
      </c>
      <c r="CW28">
        <v>346</v>
      </c>
      <c r="CX28">
        <v>3</v>
      </c>
      <c r="CY28">
        <v>4263</v>
      </c>
      <c r="CZ28">
        <v>38276</v>
      </c>
      <c r="DA28">
        <v>130083.21000000001</v>
      </c>
      <c r="DC28">
        <v>159220.17999999999</v>
      </c>
      <c r="DD28">
        <v>9977.6200000000008</v>
      </c>
      <c r="DE28">
        <v>58867.959999999999</v>
      </c>
      <c r="DF28">
        <v>-10384.700000000001</v>
      </c>
      <c r="DG28">
        <v>0</v>
      </c>
      <c r="DH28">
        <v>14285.75</v>
      </c>
      <c r="DI28">
        <v>3437.6599999999999</v>
      </c>
      <c r="DJ28">
        <v>44503.959999999999</v>
      </c>
      <c r="DK28">
        <v>0</v>
      </c>
      <c r="DL28">
        <v>21808.139999999999</v>
      </c>
      <c r="DM28">
        <v>0</v>
      </c>
      <c r="DN28">
        <v>432.75</v>
      </c>
      <c r="DO28">
        <v>3</v>
      </c>
      <c r="DP28">
        <v>26268.66</v>
      </c>
      <c r="DQ28">
        <v>-29136.970000000001</v>
      </c>
      <c r="DR28" t="s">
        <v>678</v>
      </c>
      <c r="DT28">
        <v>44317</v>
      </c>
      <c r="DU28">
        <v>292</v>
      </c>
      <c r="DV28">
        <v>3</v>
      </c>
      <c r="DW28">
        <v>4890</v>
      </c>
      <c r="DX28">
        <v>39845</v>
      </c>
      <c r="DY28">
        <v>143596.91</v>
      </c>
      <c r="EA28">
        <v>173708.14999999999</v>
      </c>
      <c r="EB28">
        <v>11858.76</v>
      </c>
      <c r="EC28">
        <v>69966.690000000002</v>
      </c>
      <c r="ED28">
        <v>2223.3099999999999</v>
      </c>
      <c r="EE28">
        <v>0</v>
      </c>
      <c r="EF28">
        <v>2764.5100000000002</v>
      </c>
      <c r="EG28">
        <v>3437.6599999999999</v>
      </c>
      <c r="EH28">
        <v>42868.43</v>
      </c>
      <c r="EI28">
        <v>0</v>
      </c>
      <c r="EJ28">
        <v>21808.139999999999</v>
      </c>
      <c r="EK28">
        <v>0</v>
      </c>
      <c r="EL28">
        <v>433.12</v>
      </c>
      <c r="EM28">
        <v>3</v>
      </c>
      <c r="EN28">
        <v>30206.290000000001</v>
      </c>
      <c r="EO28">
        <v>-30111.240000000002</v>
      </c>
      <c r="EP28" t="s">
        <v>678</v>
      </c>
      <c r="ER28">
        <v>44348</v>
      </c>
      <c r="ES28">
        <v>34</v>
      </c>
      <c r="ET28">
        <v>3</v>
      </c>
      <c r="EU28">
        <v>455</v>
      </c>
      <c r="EV28">
        <v>3974</v>
      </c>
      <c r="EW28">
        <v>3906.02</v>
      </c>
      <c r="EY28">
        <v>75968.770000000004</v>
      </c>
      <c r="EZ28">
        <v>1033.8399999999999</v>
      </c>
      <c r="FA28">
        <v>6099.6700000000001</v>
      </c>
      <c r="FB28">
        <v>1251.5</v>
      </c>
      <c r="FC28">
        <v>0</v>
      </c>
      <c r="FD28">
        <v>601.70000000000005</v>
      </c>
      <c r="FE28">
        <v>3437.6599999999999</v>
      </c>
      <c r="FF28">
        <v>20194.799999999999</v>
      </c>
      <c r="FG28">
        <v>0</v>
      </c>
      <c r="FH28">
        <v>21808.139999999999</v>
      </c>
      <c r="FI28">
        <v>0</v>
      </c>
      <c r="FJ28">
        <v>81.150000000000006</v>
      </c>
      <c r="FK28">
        <v>3</v>
      </c>
      <c r="FL28">
        <v>22494.150000000001</v>
      </c>
      <c r="FM28">
        <v>-72062.75</v>
      </c>
      <c r="FN28" t="s">
        <v>678</v>
      </c>
      <c r="FP28">
        <v>44378</v>
      </c>
      <c r="FQ28">
        <v>235</v>
      </c>
      <c r="FR28">
        <v>3</v>
      </c>
      <c r="FS28">
        <v>7659</v>
      </c>
      <c r="FT28">
        <v>39152</v>
      </c>
      <c r="FU28">
        <v>160642.19</v>
      </c>
      <c r="FW28">
        <v>74980.360000000001</v>
      </c>
      <c r="FX28">
        <v>5321.3999999999996</v>
      </c>
      <c r="FY28">
        <v>31396.259999999998</v>
      </c>
      <c r="FZ28">
        <v>706.84000000000003</v>
      </c>
      <c r="GA28">
        <v>0</v>
      </c>
      <c r="GB28">
        <v>4714.1499999999996</v>
      </c>
      <c r="GC28">
        <v>3494.04</v>
      </c>
      <c r="GD28">
        <v>12345.870000000001</v>
      </c>
      <c r="GE28">
        <v>0</v>
      </c>
      <c r="GF28">
        <v>21808.139999999999</v>
      </c>
      <c r="GG28">
        <v>0</v>
      </c>
      <c r="GH28">
        <v>231.16999999999999</v>
      </c>
      <c r="GI28">
        <v>3</v>
      </c>
      <c r="GJ28">
        <v>283.88999999999999</v>
      </c>
      <c r="GK28">
        <v>85661.830000000002</v>
      </c>
      <c r="GL28" t="s">
        <v>678</v>
      </c>
      <c r="GN28">
        <v>44409</v>
      </c>
      <c r="GO28">
        <v>272</v>
      </c>
      <c r="GP28">
        <v>3</v>
      </c>
      <c r="GQ28">
        <v>5187</v>
      </c>
      <c r="GR28">
        <v>34940</v>
      </c>
      <c r="GS28">
        <v>185936.32999999999</v>
      </c>
      <c r="GU28">
        <v>112401.62</v>
      </c>
      <c r="GV28">
        <v>7061.0500000000002</v>
      </c>
      <c r="GW28">
        <v>42789.959999999999</v>
      </c>
      <c r="GX28">
        <v>425.16000000000003</v>
      </c>
      <c r="GY28">
        <v>0</v>
      </c>
      <c r="GZ28">
        <v>7622.4799999999996</v>
      </c>
      <c r="HA28">
        <v>3494.04</v>
      </c>
      <c r="HB28">
        <v>19189.099999999999</v>
      </c>
      <c r="HC28">
        <v>0</v>
      </c>
      <c r="HD28">
        <v>14538.76</v>
      </c>
      <c r="HE28">
        <v>0</v>
      </c>
      <c r="HF28">
        <v>808.67999999999995</v>
      </c>
      <c r="HG28">
        <v>3</v>
      </c>
      <c r="HH28">
        <v>23533.439999999999</v>
      </c>
      <c r="HI28">
        <v>73534.710000000006</v>
      </c>
      <c r="HJ28" t="s">
        <v>678</v>
      </c>
      <c r="HL28">
        <v>44440</v>
      </c>
      <c r="HM28">
        <v>285</v>
      </c>
      <c r="HN28">
        <v>3</v>
      </c>
      <c r="HO28">
        <v>5722</v>
      </c>
      <c r="HP28">
        <v>31485</v>
      </c>
      <c r="HQ28">
        <v>196011.35000000001</v>
      </c>
      <c r="HS28">
        <v>120551.19</v>
      </c>
      <c r="HT28">
        <v>7020.1300000000001</v>
      </c>
      <c r="HU28">
        <v>42541.989999999998</v>
      </c>
      <c r="HV28">
        <v>260.26999999999998</v>
      </c>
      <c r="HW28">
        <v>0</v>
      </c>
      <c r="HX28">
        <v>7642.3199999999997</v>
      </c>
      <c r="HY28">
        <v>3437.6599999999999</v>
      </c>
      <c r="HZ28">
        <v>22006.810000000001</v>
      </c>
      <c r="IA28">
        <v>0</v>
      </c>
      <c r="IB28">
        <v>21808.139999999999</v>
      </c>
      <c r="IC28">
        <v>0</v>
      </c>
      <c r="ID28">
        <v>408.89999999999998</v>
      </c>
      <c r="IE28">
        <v>3</v>
      </c>
      <c r="IF28">
        <v>22445.099999999999</v>
      </c>
      <c r="IG28">
        <v>75460.160000000003</v>
      </c>
      <c r="IH28" t="s">
        <v>678</v>
      </c>
      <c r="IJ28">
        <v>44470</v>
      </c>
      <c r="IK28">
        <v>310</v>
      </c>
      <c r="IL28">
        <v>3</v>
      </c>
      <c r="IM28">
        <v>5580</v>
      </c>
      <c r="IN28">
        <v>32550</v>
      </c>
      <c r="IO28">
        <v>178560</v>
      </c>
      <c r="IP28">
        <v>105</v>
      </c>
      <c r="IQ28">
        <v>65425.139999999999</v>
      </c>
      <c r="IR28">
        <v>5208</v>
      </c>
      <c r="IS28">
        <v>31248</v>
      </c>
      <c r="IX28">
        <v>12369</v>
      </c>
      <c r="IZ28">
        <v>21808.139999999999</v>
      </c>
      <c r="JC28">
        <v>3</v>
      </c>
      <c r="JE28">
        <v>113134.86</v>
      </c>
      <c r="JF28" t="s">
        <v>678</v>
      </c>
      <c r="JH28">
        <v>44501</v>
      </c>
      <c r="JI28">
        <v>294</v>
      </c>
      <c r="JJ28">
        <v>3</v>
      </c>
      <c r="JK28">
        <v>4410</v>
      </c>
      <c r="JL28">
        <v>30870</v>
      </c>
      <c r="JM28">
        <v>141120</v>
      </c>
      <c r="JN28">
        <v>105</v>
      </c>
      <c r="JO28">
        <v>63173.940000000002</v>
      </c>
      <c r="JP28">
        <v>4939.1999999999998</v>
      </c>
      <c r="JQ28">
        <v>29635.200000000001</v>
      </c>
      <c r="JV28">
        <v>11730.6</v>
      </c>
      <c r="JX28">
        <v>21808.139999999999</v>
      </c>
      <c r="KA28">
        <v>3</v>
      </c>
      <c r="KC28">
        <v>77946.059999999998</v>
      </c>
      <c r="KD28" t="s">
        <v>678</v>
      </c>
      <c r="KF28">
        <v>44531</v>
      </c>
      <c r="KG28">
        <v>300</v>
      </c>
      <c r="KH28">
        <v>3</v>
      </c>
      <c r="KI28">
        <v>4500</v>
      </c>
      <c r="KJ28">
        <v>31500</v>
      </c>
      <c r="KK28">
        <v>144000</v>
      </c>
      <c r="KL28">
        <v>105</v>
      </c>
      <c r="KM28">
        <v>64018.139999999999</v>
      </c>
      <c r="KN28">
        <v>5040</v>
      </c>
      <c r="KO28">
        <v>30240</v>
      </c>
      <c r="KT28">
        <v>11970</v>
      </c>
      <c r="KV28">
        <v>21808.139999999999</v>
      </c>
      <c r="KY28">
        <v>3</v>
      </c>
      <c r="LA28">
        <v>79981.860000000001</v>
      </c>
      <c r="LD28" t="s">
        <v>651</v>
      </c>
      <c r="LE28">
        <v>3844</v>
      </c>
      <c r="LF28">
        <v>3</v>
      </c>
      <c r="LG28">
        <v>61535</v>
      </c>
      <c r="LH28">
        <v>456395</v>
      </c>
      <c r="LI28">
        <v>1799306.1200000001</v>
      </c>
      <c r="LK28">
        <v>1368909.1599999999</v>
      </c>
      <c r="LL28">
        <v>91147.740000000005</v>
      </c>
      <c r="LM28">
        <v>460692.21999999997</v>
      </c>
      <c r="LN28">
        <v>16652.32</v>
      </c>
      <c r="LO28">
        <v>9440.0300000000007</v>
      </c>
      <c r="LP28">
        <v>49211.139999999999</v>
      </c>
      <c r="LQ28">
        <v>32184.560000000001</v>
      </c>
      <c r="LR28">
        <v>313925.32000000001</v>
      </c>
      <c r="LS28">
        <v>0</v>
      </c>
      <c r="LT28">
        <v>261697.67999999999</v>
      </c>
      <c r="LU28">
        <v>0</v>
      </c>
      <c r="LV28">
        <v>6661.25</v>
      </c>
      <c r="LX28">
        <v>218444.64000000001</v>
      </c>
      <c r="LY28">
        <v>430396.96000000002</v>
      </c>
      <c r="LZ28" t="s">
        <v>678</v>
      </c>
      <c r="MA28" t="s">
        <v>652</v>
      </c>
      <c r="MB28">
        <v>44562</v>
      </c>
      <c r="MC28">
        <v>300</v>
      </c>
      <c r="MD28">
        <v>3</v>
      </c>
      <c r="ME28">
        <v>4950</v>
      </c>
      <c r="MF28">
        <v>30000</v>
      </c>
      <c r="MG28">
        <v>148500</v>
      </c>
      <c r="MH28">
        <v>100</v>
      </c>
      <c r="MI28">
        <v>62578.139999999999</v>
      </c>
      <c r="MJ28">
        <v>4800</v>
      </c>
      <c r="MK28">
        <v>28800</v>
      </c>
      <c r="MP28">
        <v>11970</v>
      </c>
      <c r="MR28">
        <v>21808.139999999999</v>
      </c>
      <c r="MU28">
        <v>3</v>
      </c>
      <c r="MW28">
        <v>85921.860000000001</v>
      </c>
      <c r="MX28" t="s">
        <v>678</v>
      </c>
      <c r="MZ28">
        <v>44593</v>
      </c>
      <c r="NA28">
        <v>280</v>
      </c>
      <c r="NB28">
        <v>3</v>
      </c>
      <c r="NC28">
        <v>4760</v>
      </c>
      <c r="ND28">
        <v>28000</v>
      </c>
      <c r="NE28">
        <v>142800</v>
      </c>
      <c r="NF28">
        <v>100</v>
      </c>
      <c r="NG28">
        <v>59860.139999999999</v>
      </c>
      <c r="NH28">
        <v>4480</v>
      </c>
      <c r="NI28">
        <v>26880</v>
      </c>
      <c r="NN28">
        <v>11172</v>
      </c>
      <c r="NP28">
        <v>21808.139999999999</v>
      </c>
      <c r="NS28">
        <v>3</v>
      </c>
      <c r="NU28">
        <v>82939.860000000001</v>
      </c>
      <c r="NV28" t="s">
        <v>678</v>
      </c>
      <c r="NX28">
        <v>44621</v>
      </c>
      <c r="NY28">
        <v>298</v>
      </c>
      <c r="NZ28">
        <v>3</v>
      </c>
      <c r="OA28">
        <v>4172</v>
      </c>
      <c r="OB28">
        <v>29800</v>
      </c>
      <c r="OC28">
        <v>125160</v>
      </c>
      <c r="OD28">
        <v>100</v>
      </c>
      <c r="OE28">
        <v>62306.339999999997</v>
      </c>
      <c r="OF28">
        <v>4768</v>
      </c>
      <c r="OG28">
        <v>28608</v>
      </c>
      <c r="OL28">
        <v>11890.200000000001</v>
      </c>
      <c r="ON28">
        <v>21808.139999999999</v>
      </c>
      <c r="OQ28">
        <v>3</v>
      </c>
      <c r="OS28">
        <v>62853.660000000003</v>
      </c>
      <c r="OT28" t="s">
        <v>678</v>
      </c>
      <c r="OV28">
        <v>44652</v>
      </c>
      <c r="OW28">
        <v>292</v>
      </c>
      <c r="OX28">
        <v>3</v>
      </c>
      <c r="OY28">
        <v>4088</v>
      </c>
      <c r="OZ28">
        <v>29200</v>
      </c>
      <c r="PA28">
        <v>122640</v>
      </c>
      <c r="PB28">
        <v>100</v>
      </c>
      <c r="PC28">
        <v>61490.940000000002</v>
      </c>
      <c r="PD28">
        <v>4672</v>
      </c>
      <c r="PE28">
        <v>28032</v>
      </c>
      <c r="PJ28">
        <v>11650.799999999999</v>
      </c>
      <c r="PL28">
        <v>21808.139999999999</v>
      </c>
      <c r="PO28">
        <v>3</v>
      </c>
      <c r="PQ28">
        <v>61149.059999999998</v>
      </c>
      <c r="PR28" t="s">
        <v>678</v>
      </c>
      <c r="PT28">
        <v>44682</v>
      </c>
      <c r="PU28">
        <v>302</v>
      </c>
      <c r="PV28">
        <v>3</v>
      </c>
      <c r="PW28">
        <v>4228</v>
      </c>
      <c r="PX28">
        <v>30200</v>
      </c>
      <c r="PY28">
        <v>126840</v>
      </c>
      <c r="PZ28">
        <v>100</v>
      </c>
      <c r="QA28">
        <v>62849.940000000002</v>
      </c>
      <c r="QB28">
        <v>4832</v>
      </c>
      <c r="QC28">
        <v>28992</v>
      </c>
      <c r="QH28">
        <v>12049.799999999999</v>
      </c>
      <c r="QJ28">
        <v>21808.139999999999</v>
      </c>
      <c r="QM28">
        <v>3</v>
      </c>
      <c r="QO28">
        <v>63990.059999999998</v>
      </c>
      <c r="QP28" t="s">
        <v>678</v>
      </c>
      <c r="QR28">
        <v>44713</v>
      </c>
      <c r="QS28">
        <v>296</v>
      </c>
      <c r="QT28">
        <v>3</v>
      </c>
      <c r="QU28">
        <v>4736</v>
      </c>
      <c r="QV28">
        <v>29600</v>
      </c>
      <c r="QW28">
        <v>142080</v>
      </c>
      <c r="QX28">
        <v>100</v>
      </c>
      <c r="QY28">
        <v>62034.540000000001</v>
      </c>
      <c r="QZ28">
        <v>4736</v>
      </c>
      <c r="RA28">
        <v>28416</v>
      </c>
      <c r="RF28">
        <v>11810.4</v>
      </c>
      <c r="RH28">
        <v>21808.139999999999</v>
      </c>
      <c r="RK28">
        <v>3</v>
      </c>
      <c r="RM28">
        <v>80045.460000000006</v>
      </c>
      <c r="RN28" t="s">
        <v>678</v>
      </c>
      <c r="RP28">
        <v>44743</v>
      </c>
      <c r="RQ28">
        <v>304</v>
      </c>
      <c r="RR28">
        <v>3</v>
      </c>
      <c r="RS28">
        <v>4864</v>
      </c>
      <c r="RT28">
        <v>30400</v>
      </c>
      <c r="RU28">
        <v>145920</v>
      </c>
      <c r="RV28">
        <v>100</v>
      </c>
      <c r="RW28">
        <v>63121.739999999998</v>
      </c>
      <c r="RX28">
        <v>4864</v>
      </c>
      <c r="RY28">
        <v>29184</v>
      </c>
      <c r="SD28">
        <v>12129.6</v>
      </c>
      <c r="SF28">
        <v>21808.139999999999</v>
      </c>
      <c r="SI28">
        <v>3</v>
      </c>
      <c r="SK28">
        <v>82798.259999999995</v>
      </c>
      <c r="SL28" t="s">
        <v>678</v>
      </c>
      <c r="SN28">
        <v>44774</v>
      </c>
      <c r="SO28">
        <v>306</v>
      </c>
      <c r="SP28">
        <v>3</v>
      </c>
      <c r="SQ28">
        <v>5049</v>
      </c>
      <c r="SR28">
        <v>30600</v>
      </c>
      <c r="SS28">
        <v>151470</v>
      </c>
      <c r="ST28">
        <v>100</v>
      </c>
      <c r="SU28">
        <v>63393.540000000001</v>
      </c>
      <c r="SV28">
        <v>4896</v>
      </c>
      <c r="SW28">
        <v>29376</v>
      </c>
      <c r="TB28">
        <v>12209.4</v>
      </c>
      <c r="TD28">
        <v>21808.139999999999</v>
      </c>
      <c r="TG28">
        <v>3</v>
      </c>
      <c r="TI28">
        <v>88076.460000000006</v>
      </c>
      <c r="TJ28" t="s">
        <v>678</v>
      </c>
      <c r="TL28">
        <v>44805</v>
      </c>
      <c r="TM28">
        <v>298</v>
      </c>
      <c r="TN28">
        <v>3</v>
      </c>
      <c r="TO28">
        <v>4768</v>
      </c>
      <c r="TP28">
        <v>29800</v>
      </c>
      <c r="TQ28">
        <v>143040</v>
      </c>
      <c r="TR28">
        <v>100</v>
      </c>
      <c r="TS28">
        <v>62306.339999999997</v>
      </c>
      <c r="TT28">
        <v>4768</v>
      </c>
      <c r="TU28">
        <v>28608</v>
      </c>
      <c r="TZ28">
        <v>11890.200000000001</v>
      </c>
      <c r="UB28">
        <v>21808.139999999999</v>
      </c>
      <c r="UE28">
        <v>3</v>
      </c>
      <c r="UG28">
        <v>80733.660000000003</v>
      </c>
      <c r="UH28" t="s">
        <v>678</v>
      </c>
      <c r="UJ28">
        <v>44835</v>
      </c>
      <c r="UK28">
        <v>310</v>
      </c>
      <c r="UL28">
        <v>3</v>
      </c>
      <c r="UM28">
        <v>4960</v>
      </c>
      <c r="UN28">
        <v>31000</v>
      </c>
      <c r="UO28">
        <v>148800</v>
      </c>
      <c r="UP28">
        <v>100</v>
      </c>
      <c r="UQ28">
        <v>63937.139999999999</v>
      </c>
      <c r="UR28">
        <v>4960</v>
      </c>
      <c r="US28">
        <v>29760</v>
      </c>
      <c r="UX28">
        <v>12369</v>
      </c>
      <c r="UZ28">
        <v>21808.139999999999</v>
      </c>
      <c r="VC28">
        <v>3</v>
      </c>
      <c r="VE28">
        <v>84862.860000000001</v>
      </c>
      <c r="VF28" t="s">
        <v>678</v>
      </c>
      <c r="VH28">
        <v>44866</v>
      </c>
      <c r="VI28">
        <v>294</v>
      </c>
      <c r="VJ28">
        <v>3</v>
      </c>
      <c r="VK28">
        <v>4116</v>
      </c>
      <c r="VL28">
        <v>29400</v>
      </c>
      <c r="VM28">
        <v>123480</v>
      </c>
      <c r="VN28">
        <v>100</v>
      </c>
      <c r="VO28">
        <v>61762.739999999998</v>
      </c>
      <c r="VP28">
        <v>4704</v>
      </c>
      <c r="VQ28">
        <v>28224</v>
      </c>
      <c r="VV28">
        <v>11730.6</v>
      </c>
      <c r="VX28">
        <v>21808.139999999999</v>
      </c>
      <c r="WA28">
        <v>3</v>
      </c>
      <c r="WC28">
        <v>61717.260000000002</v>
      </c>
      <c r="WD28" t="s">
        <v>678</v>
      </c>
      <c r="WF28">
        <v>44896</v>
      </c>
      <c r="WG28">
        <v>300</v>
      </c>
      <c r="WH28">
        <v>3</v>
      </c>
      <c r="WI28">
        <v>4200</v>
      </c>
      <c r="WJ28">
        <v>30000</v>
      </c>
      <c r="WK28">
        <v>126000</v>
      </c>
      <c r="WL28">
        <v>100</v>
      </c>
      <c r="WM28">
        <v>62578.139999999999</v>
      </c>
      <c r="WN28">
        <v>4800</v>
      </c>
      <c r="WO28">
        <v>28800</v>
      </c>
      <c r="WT28">
        <v>11970</v>
      </c>
      <c r="WV28">
        <v>21808.139999999999</v>
      </c>
      <c r="WY28">
        <v>3</v>
      </c>
      <c r="XA28">
        <v>63421.860000000001</v>
      </c>
    </row>
    <row r="29" spans="1:625" ht="12.75">
      <c r="A29" s="1">
        <f>HYPERLINK("F:\2022年预算\清新分公司预算底稿\附件3.2022年自营班线、农客（含村村通）、公交业务预算基础数据表 - 副本1008.xlsx#'石潭至罗冲围'!A1","[附件3.2022年自营班线、农客（含村村通）、公交业务预算基础数据表 - 副本1008.xlsx]石潭至罗冲围")</f>
      </c>
      <c r="B29" t="s">
        <v>625</v>
      </c>
      <c r="C29" t="s">
        <v>626</v>
      </c>
      <c r="D29" t="s">
        <v>627</v>
      </c>
      <c r="E29" t="s">
        <v>628</v>
      </c>
      <c r="F29" t="s">
        <v>629</v>
      </c>
      <c r="G29" t="s">
        <v>630</v>
      </c>
      <c r="H29" t="s">
        <v>631</v>
      </c>
      <c r="I29" t="s">
        <v>632</v>
      </c>
      <c r="J29" t="s">
        <v>633</v>
      </c>
      <c r="K29" t="s">
        <v>634</v>
      </c>
      <c r="L29" t="s">
        <v>635</v>
      </c>
      <c r="M29" t="s">
        <v>636</v>
      </c>
      <c r="N29" t="s">
        <v>637</v>
      </c>
      <c r="O29" t="s">
        <v>638</v>
      </c>
      <c r="P29" t="s">
        <v>639</v>
      </c>
      <c r="Q29" t="s">
        <v>640</v>
      </c>
      <c r="R29" t="s">
        <v>641</v>
      </c>
      <c r="S29" t="s">
        <v>642</v>
      </c>
      <c r="T29" t="s">
        <v>643</v>
      </c>
      <c r="U29" t="s">
        <v>644</v>
      </c>
      <c r="V29" t="s">
        <v>645</v>
      </c>
      <c r="W29" t="s">
        <v>646</v>
      </c>
      <c r="X29" t="s">
        <v>647</v>
      </c>
      <c r="Y29" t="s">
        <v>648</v>
      </c>
      <c r="Z29" t="s">
        <v>679</v>
      </c>
      <c r="AA29" t="s">
        <v>650</v>
      </c>
      <c r="AB29">
        <v>44197</v>
      </c>
      <c r="AC29">
        <v>0</v>
      </c>
      <c r="AD29">
        <v>0</v>
      </c>
      <c r="AE29">
        <v>0</v>
      </c>
      <c r="AF29">
        <v>0</v>
      </c>
      <c r="AG29">
        <v>29766.060000000001</v>
      </c>
      <c r="AI29">
        <v>83614.009999999995</v>
      </c>
      <c r="AJ29">
        <v>2000.76</v>
      </c>
      <c r="AK29">
        <v>10203.879999999999</v>
      </c>
      <c r="AL29">
        <v>606.01999999999998</v>
      </c>
      <c r="AM29">
        <v>3959.9899999999998</v>
      </c>
      <c r="AN29">
        <v>20895</v>
      </c>
      <c r="AO29">
        <v>2491.6799999999998</v>
      </c>
      <c r="AP29">
        <v>0</v>
      </c>
      <c r="AQ29">
        <v>0</v>
      </c>
      <c r="AR29">
        <v>16299.1</v>
      </c>
      <c r="AS29">
        <v>0</v>
      </c>
      <c r="AT29">
        <v>23.75</v>
      </c>
      <c r="AU29">
        <v>0</v>
      </c>
      <c r="AV29">
        <v>29134.59</v>
      </c>
      <c r="AW29">
        <v>-53847.949999999997</v>
      </c>
      <c r="AX29" t="s">
        <v>679</v>
      </c>
      <c r="AZ29">
        <v>44228</v>
      </c>
      <c r="BA29">
        <v>0</v>
      </c>
      <c r="BB29">
        <v>0</v>
      </c>
      <c r="BC29">
        <v>0</v>
      </c>
      <c r="BD29">
        <v>0</v>
      </c>
      <c r="BE29">
        <v>72175.570000000007</v>
      </c>
      <c r="BG29">
        <v>78126.919999999998</v>
      </c>
      <c r="BH29">
        <v>2239.3499999999999</v>
      </c>
      <c r="BI29">
        <v>11420.690000000001</v>
      </c>
      <c r="BJ29">
        <v>5094.2299999999996</v>
      </c>
      <c r="BK29">
        <v>3600</v>
      </c>
      <c r="BL29">
        <v>1342.4300000000001</v>
      </c>
      <c r="BM29">
        <v>2265.7199999999998</v>
      </c>
      <c r="BN29">
        <v>11300.969999999999</v>
      </c>
      <c r="BO29">
        <v>0</v>
      </c>
      <c r="BP29">
        <v>14591.139999999999</v>
      </c>
      <c r="BQ29">
        <v>0</v>
      </c>
      <c r="BR29">
        <v>112.83</v>
      </c>
      <c r="BS29">
        <v>0</v>
      </c>
      <c r="BT29">
        <v>28398.91</v>
      </c>
      <c r="BU29">
        <v>-5951.3499999999904</v>
      </c>
      <c r="BV29" t="s">
        <v>679</v>
      </c>
      <c r="BX29">
        <v>44256</v>
      </c>
      <c r="BY29">
        <v>0</v>
      </c>
      <c r="BZ29">
        <v>0</v>
      </c>
      <c r="CA29">
        <v>0</v>
      </c>
      <c r="CB29">
        <v>0</v>
      </c>
      <c r="CC29">
        <v>86203.139999999999</v>
      </c>
      <c r="CE29">
        <v>87244</v>
      </c>
      <c r="CF29">
        <v>3493.1599999999999</v>
      </c>
      <c r="CG29">
        <v>20260.330000000002</v>
      </c>
      <c r="CH29">
        <v>9270.2399999999998</v>
      </c>
      <c r="CI29">
        <v>0</v>
      </c>
      <c r="CJ29">
        <v>2480.9299999999998</v>
      </c>
      <c r="CK29">
        <v>2265.7199999999998</v>
      </c>
      <c r="CL29">
        <v>14360.76</v>
      </c>
      <c r="CM29">
        <v>0</v>
      </c>
      <c r="CN29">
        <v>14591.15</v>
      </c>
      <c r="CO29">
        <v>0</v>
      </c>
      <c r="CP29">
        <v>169.13</v>
      </c>
      <c r="CQ29">
        <v>0</v>
      </c>
      <c r="CR29">
        <v>23845.740000000002</v>
      </c>
      <c r="CS29">
        <v>-1040.8599999999999</v>
      </c>
      <c r="CT29" t="s">
        <v>679</v>
      </c>
      <c r="CV29">
        <v>44287</v>
      </c>
      <c r="CW29">
        <v>0</v>
      </c>
      <c r="CX29">
        <v>0</v>
      </c>
      <c r="CY29">
        <v>0</v>
      </c>
      <c r="CZ29">
        <v>0</v>
      </c>
      <c r="DA29">
        <v>94862.699999999997</v>
      </c>
      <c r="DC29">
        <v>80114.160000000003</v>
      </c>
      <c r="DD29">
        <v>3460.21</v>
      </c>
      <c r="DE29">
        <v>20415.240000000002</v>
      </c>
      <c r="DF29">
        <v>-11418.33</v>
      </c>
      <c r="DG29">
        <v>0</v>
      </c>
      <c r="DH29">
        <v>2510.1700000000001</v>
      </c>
      <c r="DI29">
        <v>2265.7199999999998</v>
      </c>
      <c r="DJ29">
        <v>26999.950000000001</v>
      </c>
      <c r="DK29">
        <v>0</v>
      </c>
      <c r="DL29">
        <v>14591.139999999999</v>
      </c>
      <c r="DM29">
        <v>0</v>
      </c>
      <c r="DN29">
        <v>253.61000000000001</v>
      </c>
      <c r="DO29">
        <v>0</v>
      </c>
      <c r="DP29">
        <v>24496.66</v>
      </c>
      <c r="DQ29">
        <v>14748.540000000001</v>
      </c>
      <c r="DR29" t="s">
        <v>679</v>
      </c>
      <c r="DT29">
        <v>44317</v>
      </c>
      <c r="DU29">
        <v>0</v>
      </c>
      <c r="DV29">
        <v>0</v>
      </c>
      <c r="DW29">
        <v>0</v>
      </c>
      <c r="DX29">
        <v>0</v>
      </c>
      <c r="DY29">
        <v>99465.889999999999</v>
      </c>
      <c r="EA29">
        <v>60529.779999999999</v>
      </c>
      <c r="EB29">
        <v>3726.1500000000001</v>
      </c>
      <c r="EC29">
        <v>21984.290000000001</v>
      </c>
      <c r="ED29">
        <v>1167.05</v>
      </c>
      <c r="EE29">
        <v>0</v>
      </c>
      <c r="EF29">
        <v>2569.1300000000001</v>
      </c>
      <c r="EG29">
        <v>2265.7199999999998</v>
      </c>
      <c r="EH29">
        <v>2122</v>
      </c>
      <c r="EI29">
        <v>0</v>
      </c>
      <c r="EJ29">
        <v>14591.15</v>
      </c>
      <c r="EK29">
        <v>0</v>
      </c>
      <c r="EL29">
        <v>249.36000000000001</v>
      </c>
      <c r="EM29">
        <v>0</v>
      </c>
      <c r="EN29">
        <v>15581.08</v>
      </c>
      <c r="EO29">
        <v>38936.110000000001</v>
      </c>
      <c r="EP29" t="s">
        <v>679</v>
      </c>
      <c r="ER29">
        <v>44348</v>
      </c>
      <c r="ES29">
        <v>0</v>
      </c>
      <c r="ET29">
        <v>0</v>
      </c>
      <c r="EU29">
        <v>0</v>
      </c>
      <c r="EV29">
        <v>0</v>
      </c>
      <c r="EW29">
        <v>20839</v>
      </c>
      <c r="EY29">
        <v>62615.220000000001</v>
      </c>
      <c r="EZ29">
        <v>1984</v>
      </c>
      <c r="FA29">
        <v>11705.6</v>
      </c>
      <c r="FB29">
        <v>1705.8399999999999</v>
      </c>
      <c r="FC29">
        <v>0</v>
      </c>
      <c r="FD29">
        <v>892.75</v>
      </c>
      <c r="FE29">
        <v>2265.7199999999998</v>
      </c>
      <c r="FF29">
        <v>0</v>
      </c>
      <c r="FG29">
        <v>0</v>
      </c>
      <c r="FH29">
        <v>14591.139999999999</v>
      </c>
      <c r="FI29">
        <v>0</v>
      </c>
      <c r="FJ29">
        <v>255.37</v>
      </c>
      <c r="FK29">
        <v>0</v>
      </c>
      <c r="FL29">
        <v>31198.799999999999</v>
      </c>
      <c r="FM29">
        <v>-41776.220000000001</v>
      </c>
      <c r="FN29" t="s">
        <v>679</v>
      </c>
      <c r="FP29">
        <v>44378</v>
      </c>
      <c r="FQ29">
        <v>0</v>
      </c>
      <c r="FR29">
        <v>0</v>
      </c>
      <c r="FS29">
        <v>0</v>
      </c>
      <c r="FT29">
        <v>0</v>
      </c>
      <c r="FU29">
        <v>240680.29000000001</v>
      </c>
      <c r="FW29">
        <v>132702.31</v>
      </c>
      <c r="FX29">
        <v>9470.6599999999999</v>
      </c>
      <c r="FY29">
        <v>55876.900000000001</v>
      </c>
      <c r="FZ29">
        <v>662.45000000000005</v>
      </c>
      <c r="GA29">
        <v>0</v>
      </c>
      <c r="GB29">
        <v>8879.3799999999992</v>
      </c>
      <c r="GC29">
        <v>3618.9400000000001</v>
      </c>
      <c r="GD29">
        <v>35212.510000000002</v>
      </c>
      <c r="GE29">
        <v>0</v>
      </c>
      <c r="GF29">
        <v>14591.15</v>
      </c>
      <c r="GG29">
        <v>0</v>
      </c>
      <c r="GH29">
        <v>178.61000000000001</v>
      </c>
      <c r="GI29">
        <v>0</v>
      </c>
      <c r="GJ29">
        <v>13682.370000000001</v>
      </c>
      <c r="GK29">
        <v>107977.98</v>
      </c>
      <c r="GL29" t="s">
        <v>679</v>
      </c>
      <c r="GN29">
        <v>44409</v>
      </c>
      <c r="GO29">
        <v>0</v>
      </c>
      <c r="GP29">
        <v>0</v>
      </c>
      <c r="GQ29">
        <v>0</v>
      </c>
      <c r="GR29">
        <v>0</v>
      </c>
      <c r="GS29">
        <v>230323.01999999999</v>
      </c>
      <c r="GU29">
        <v>188210.76999999999</v>
      </c>
      <c r="GV29">
        <v>9740.7800000000007</v>
      </c>
      <c r="GW29">
        <v>59029.129999999997</v>
      </c>
      <c r="GX29">
        <v>700.03999999999996</v>
      </c>
      <c r="GY29">
        <v>0</v>
      </c>
      <c r="GZ29">
        <v>11638.16</v>
      </c>
      <c r="HA29">
        <v>3618.9400000000001</v>
      </c>
      <c r="HB29">
        <v>38808.809999999998</v>
      </c>
      <c r="HC29">
        <v>0</v>
      </c>
      <c r="HD29">
        <v>21912.900000000001</v>
      </c>
      <c r="HE29">
        <v>0</v>
      </c>
      <c r="HF29">
        <v>84.849999999999994</v>
      </c>
      <c r="HG29">
        <v>0</v>
      </c>
      <c r="HH29">
        <v>52417.940000000002</v>
      </c>
      <c r="HI29">
        <v>42112.25</v>
      </c>
      <c r="HJ29" t="s">
        <v>679</v>
      </c>
      <c r="HL29">
        <v>44440</v>
      </c>
      <c r="HM29">
        <v>0</v>
      </c>
      <c r="HN29">
        <v>0</v>
      </c>
      <c r="HO29">
        <v>0</v>
      </c>
      <c r="HP29">
        <v>0</v>
      </c>
      <c r="HQ29">
        <v>242916.10000000001</v>
      </c>
      <c r="HS29">
        <v>172491.95999999999</v>
      </c>
      <c r="HT29">
        <v>9731.2900000000009</v>
      </c>
      <c r="HU29">
        <v>58971.610000000001</v>
      </c>
      <c r="HV29">
        <v>91.010000000000005</v>
      </c>
      <c r="HW29">
        <v>0</v>
      </c>
      <c r="HX29">
        <v>10489.620000000001</v>
      </c>
      <c r="HY29">
        <v>3850.8800000000001</v>
      </c>
      <c r="HZ29">
        <v>37534</v>
      </c>
      <c r="IA29">
        <v>0</v>
      </c>
      <c r="IB29">
        <v>21301.310000000001</v>
      </c>
      <c r="IC29">
        <v>0</v>
      </c>
      <c r="ID29">
        <v>107.81999999999999</v>
      </c>
      <c r="IE29">
        <v>0</v>
      </c>
      <c r="IF29">
        <v>40145.709999999999</v>
      </c>
      <c r="IG29">
        <v>70424.139999999999</v>
      </c>
      <c r="IH29" t="s">
        <v>679</v>
      </c>
      <c r="IJ29">
        <v>44470</v>
      </c>
      <c r="IK29">
        <v>310</v>
      </c>
      <c r="IL29">
        <v>3</v>
      </c>
      <c r="IM29">
        <v>5115</v>
      </c>
      <c r="IN29">
        <v>46500</v>
      </c>
      <c r="IO29">
        <v>184140</v>
      </c>
      <c r="IP29">
        <v>150</v>
      </c>
      <c r="IQ29">
        <v>107171.31</v>
      </c>
      <c r="IR29">
        <v>8370</v>
      </c>
      <c r="IS29">
        <v>50220</v>
      </c>
      <c r="IX29">
        <v>35650</v>
      </c>
      <c r="IZ29">
        <v>21301.310000000001</v>
      </c>
      <c r="JC29">
        <v>5</v>
      </c>
      <c r="JE29">
        <v>76968.690000000002</v>
      </c>
      <c r="JF29" t="s">
        <v>679</v>
      </c>
      <c r="JH29">
        <v>44501</v>
      </c>
      <c r="JI29">
        <v>294</v>
      </c>
      <c r="JJ29">
        <v>3</v>
      </c>
      <c r="JK29">
        <v>4851</v>
      </c>
      <c r="JL29">
        <v>44100</v>
      </c>
      <c r="JM29">
        <v>174636</v>
      </c>
      <c r="JN29">
        <v>150</v>
      </c>
      <c r="JO29">
        <v>102739.31</v>
      </c>
      <c r="JP29">
        <v>7938</v>
      </c>
      <c r="JQ29">
        <v>47628</v>
      </c>
      <c r="JV29">
        <v>33810</v>
      </c>
      <c r="JX29">
        <v>21301.310000000001</v>
      </c>
      <c r="KA29">
        <v>5</v>
      </c>
      <c r="KC29">
        <v>71896.690000000002</v>
      </c>
      <c r="KD29" t="s">
        <v>679</v>
      </c>
      <c r="KF29">
        <v>44531</v>
      </c>
      <c r="KG29">
        <v>300</v>
      </c>
      <c r="KH29">
        <v>3</v>
      </c>
      <c r="KI29">
        <v>4950</v>
      </c>
      <c r="KJ29">
        <v>45000</v>
      </c>
      <c r="KK29">
        <v>178200</v>
      </c>
      <c r="KL29">
        <v>150</v>
      </c>
      <c r="KM29">
        <v>104401.31</v>
      </c>
      <c r="KN29">
        <v>8100</v>
      </c>
      <c r="KO29">
        <v>48600</v>
      </c>
      <c r="KT29">
        <v>34500</v>
      </c>
      <c r="KV29">
        <v>21301.310000000001</v>
      </c>
      <c r="KY29">
        <v>5</v>
      </c>
      <c r="LA29">
        <v>73798.690000000002</v>
      </c>
      <c r="LD29" t="s">
        <v>651</v>
      </c>
      <c r="LE29">
        <v>904</v>
      </c>
      <c r="LF29">
        <v>3</v>
      </c>
      <c r="LG29">
        <v>14916</v>
      </c>
      <c r="LH29">
        <v>135600</v>
      </c>
      <c r="LI29">
        <v>1654207.77</v>
      </c>
      <c r="LK29">
        <v>1259961.0600000001</v>
      </c>
      <c r="LL29">
        <v>70254.360000000001</v>
      </c>
      <c r="LM29">
        <v>416315.66999999998</v>
      </c>
      <c r="LN29">
        <v>7878.5500000000002</v>
      </c>
      <c r="LO29">
        <v>7559.9899999999998</v>
      </c>
      <c r="LP29">
        <v>61697.57</v>
      </c>
      <c r="LQ29">
        <v>24909.040000000001</v>
      </c>
      <c r="LR29">
        <v>270299</v>
      </c>
      <c r="LS29">
        <v>0</v>
      </c>
      <c r="LT29">
        <v>210964.10999999999</v>
      </c>
      <c r="LU29">
        <v>0</v>
      </c>
      <c r="LV29">
        <v>1435.3299999999999</v>
      </c>
      <c r="LX29">
        <v>258901.79999999999</v>
      </c>
      <c r="LY29">
        <v>394246.71000000002</v>
      </c>
      <c r="LZ29" t="s">
        <v>679</v>
      </c>
      <c r="MA29" t="s">
        <v>652</v>
      </c>
      <c r="MB29">
        <v>44562</v>
      </c>
      <c r="MC29">
        <v>300</v>
      </c>
      <c r="MD29">
        <v>3</v>
      </c>
      <c r="ME29">
        <v>4950</v>
      </c>
      <c r="MF29">
        <v>45000</v>
      </c>
      <c r="MG29">
        <v>178200</v>
      </c>
      <c r="MH29">
        <v>150</v>
      </c>
      <c r="MI29">
        <v>104401.31</v>
      </c>
      <c r="MJ29">
        <v>8100</v>
      </c>
      <c r="MK29">
        <v>48600</v>
      </c>
      <c r="MP29">
        <v>34500</v>
      </c>
      <c r="MR29">
        <v>21301.310000000001</v>
      </c>
      <c r="MU29">
        <v>5</v>
      </c>
      <c r="MW29">
        <v>73798.690000000002</v>
      </c>
      <c r="MX29" t="s">
        <v>679</v>
      </c>
      <c r="MZ29">
        <v>44593</v>
      </c>
      <c r="NA29">
        <v>280</v>
      </c>
      <c r="NB29">
        <v>3</v>
      </c>
      <c r="NC29">
        <v>4760</v>
      </c>
      <c r="ND29">
        <v>42000</v>
      </c>
      <c r="NE29">
        <v>171360</v>
      </c>
      <c r="NF29">
        <v>150</v>
      </c>
      <c r="NG29">
        <v>98861.309999999998</v>
      </c>
      <c r="NH29">
        <v>7560</v>
      </c>
      <c r="NI29">
        <v>45360</v>
      </c>
      <c r="NN29">
        <v>32200</v>
      </c>
      <c r="NP29">
        <v>21301.310000000001</v>
      </c>
      <c r="NS29">
        <v>5</v>
      </c>
      <c r="NU29">
        <v>72498.690000000002</v>
      </c>
      <c r="NV29" t="s">
        <v>679</v>
      </c>
      <c r="NX29">
        <v>44621</v>
      </c>
      <c r="NY29">
        <v>299</v>
      </c>
      <c r="NZ29">
        <v>3</v>
      </c>
      <c r="OA29">
        <v>4186</v>
      </c>
      <c r="OB29">
        <v>44850</v>
      </c>
      <c r="OC29">
        <v>150696</v>
      </c>
      <c r="OD29">
        <v>150</v>
      </c>
      <c r="OE29">
        <v>104124.31</v>
      </c>
      <c r="OF29">
        <v>8073</v>
      </c>
      <c r="OG29">
        <v>48438</v>
      </c>
      <c r="OL29">
        <v>34385</v>
      </c>
      <c r="ON29">
        <v>21301.310000000001</v>
      </c>
      <c r="OQ29">
        <v>5</v>
      </c>
      <c r="OS29">
        <v>46571.690000000002</v>
      </c>
      <c r="OT29" t="s">
        <v>679</v>
      </c>
      <c r="OV29">
        <v>44652</v>
      </c>
      <c r="OW29">
        <v>290</v>
      </c>
      <c r="OX29">
        <v>3</v>
      </c>
      <c r="OY29">
        <v>4060</v>
      </c>
      <c r="OZ29">
        <v>43500</v>
      </c>
      <c r="PA29">
        <v>146160</v>
      </c>
      <c r="PB29">
        <v>150</v>
      </c>
      <c r="PC29">
        <v>101631.31</v>
      </c>
      <c r="PD29">
        <v>7830</v>
      </c>
      <c r="PE29">
        <v>46980</v>
      </c>
      <c r="PJ29">
        <v>33350</v>
      </c>
      <c r="PL29">
        <v>21301.310000000001</v>
      </c>
      <c r="PO29">
        <v>5</v>
      </c>
      <c r="PQ29">
        <v>44528.690000000002</v>
      </c>
      <c r="PR29" t="s">
        <v>679</v>
      </c>
      <c r="PT29">
        <v>44682</v>
      </c>
      <c r="PU29">
        <v>302</v>
      </c>
      <c r="PV29">
        <v>3</v>
      </c>
      <c r="PW29">
        <v>4228</v>
      </c>
      <c r="PX29">
        <v>45300</v>
      </c>
      <c r="PY29">
        <v>152208</v>
      </c>
      <c r="PZ29">
        <v>150</v>
      </c>
      <c r="QA29">
        <v>104955.31</v>
      </c>
      <c r="QB29">
        <v>8154</v>
      </c>
      <c r="QC29">
        <v>48924</v>
      </c>
      <c r="QH29">
        <v>34730</v>
      </c>
      <c r="QJ29">
        <v>21301.310000000001</v>
      </c>
      <c r="QM29">
        <v>5</v>
      </c>
      <c r="QO29">
        <v>47252.690000000002</v>
      </c>
      <c r="QP29" t="s">
        <v>679</v>
      </c>
      <c r="QR29">
        <v>44713</v>
      </c>
      <c r="QS29">
        <v>296</v>
      </c>
      <c r="QT29">
        <v>3</v>
      </c>
      <c r="QU29">
        <v>4736</v>
      </c>
      <c r="QV29">
        <v>44400</v>
      </c>
      <c r="QW29">
        <v>170496</v>
      </c>
      <c r="QX29">
        <v>150</v>
      </c>
      <c r="QY29">
        <v>103293.31</v>
      </c>
      <c r="QZ29">
        <v>7992</v>
      </c>
      <c r="RA29">
        <v>47952</v>
      </c>
      <c r="RF29">
        <v>34040</v>
      </c>
      <c r="RH29">
        <v>21301.310000000001</v>
      </c>
      <c r="RK29">
        <v>5</v>
      </c>
      <c r="RM29">
        <v>67202.690000000002</v>
      </c>
      <c r="RN29" t="s">
        <v>679</v>
      </c>
      <c r="RP29">
        <v>44743</v>
      </c>
      <c r="RQ29">
        <v>304</v>
      </c>
      <c r="RR29">
        <v>3</v>
      </c>
      <c r="RS29">
        <v>4864</v>
      </c>
      <c r="RT29">
        <v>45600</v>
      </c>
      <c r="RU29">
        <v>175104</v>
      </c>
      <c r="RV29">
        <v>150</v>
      </c>
      <c r="RW29">
        <v>105509.31</v>
      </c>
      <c r="RX29">
        <v>8208</v>
      </c>
      <c r="RY29">
        <v>49248</v>
      </c>
      <c r="SD29">
        <v>34960</v>
      </c>
      <c r="SF29">
        <v>21301.310000000001</v>
      </c>
      <c r="SI29">
        <v>5</v>
      </c>
      <c r="SK29">
        <v>69594.690000000002</v>
      </c>
      <c r="SL29" t="s">
        <v>679</v>
      </c>
      <c r="SN29">
        <v>44774</v>
      </c>
      <c r="SO29">
        <v>306</v>
      </c>
      <c r="SP29">
        <v>3</v>
      </c>
      <c r="SQ29">
        <v>5049</v>
      </c>
      <c r="SR29">
        <v>45900</v>
      </c>
      <c r="SS29">
        <v>181764</v>
      </c>
      <c r="ST29">
        <v>150</v>
      </c>
      <c r="SU29">
        <v>106063.31</v>
      </c>
      <c r="SV29">
        <v>8262</v>
      </c>
      <c r="SW29">
        <v>49572</v>
      </c>
      <c r="TB29">
        <v>35190</v>
      </c>
      <c r="TD29">
        <v>21301.310000000001</v>
      </c>
      <c r="TG29">
        <v>5</v>
      </c>
      <c r="TI29">
        <v>75700.690000000002</v>
      </c>
      <c r="TJ29" t="s">
        <v>679</v>
      </c>
      <c r="TL29">
        <v>44805</v>
      </c>
      <c r="TM29">
        <v>298</v>
      </c>
      <c r="TN29">
        <v>3</v>
      </c>
      <c r="TO29">
        <v>4768</v>
      </c>
      <c r="TP29">
        <v>44700</v>
      </c>
      <c r="TQ29">
        <v>171648</v>
      </c>
      <c r="TR29">
        <v>150</v>
      </c>
      <c r="TS29">
        <v>103847.31</v>
      </c>
      <c r="TT29">
        <v>8046</v>
      </c>
      <c r="TU29">
        <v>48276</v>
      </c>
      <c r="TZ29">
        <v>34270</v>
      </c>
      <c r="UB29">
        <v>21301.310000000001</v>
      </c>
      <c r="UE29">
        <v>5</v>
      </c>
      <c r="UG29">
        <v>67800.690000000002</v>
      </c>
      <c r="UH29" t="s">
        <v>679</v>
      </c>
      <c r="UJ29">
        <v>44835</v>
      </c>
      <c r="UK29">
        <v>310</v>
      </c>
      <c r="UL29">
        <v>3</v>
      </c>
      <c r="UM29">
        <v>4960</v>
      </c>
      <c r="UN29">
        <v>46500</v>
      </c>
      <c r="UO29">
        <v>178560</v>
      </c>
      <c r="UP29">
        <v>150</v>
      </c>
      <c r="UQ29">
        <v>107171.31</v>
      </c>
      <c r="UR29">
        <v>8370</v>
      </c>
      <c r="US29">
        <v>50220</v>
      </c>
      <c r="UX29">
        <v>35650</v>
      </c>
      <c r="UZ29">
        <v>21301.310000000001</v>
      </c>
      <c r="VC29">
        <v>5</v>
      </c>
      <c r="VE29">
        <v>71388.690000000002</v>
      </c>
      <c r="VF29" t="s">
        <v>679</v>
      </c>
      <c r="VH29">
        <v>44866</v>
      </c>
      <c r="VI29">
        <v>294</v>
      </c>
      <c r="VJ29">
        <v>3</v>
      </c>
      <c r="VK29">
        <v>4116</v>
      </c>
      <c r="VL29">
        <v>44100</v>
      </c>
      <c r="VM29">
        <v>148176</v>
      </c>
      <c r="VN29">
        <v>150</v>
      </c>
      <c r="VO29">
        <v>102739.31</v>
      </c>
      <c r="VP29">
        <v>7938</v>
      </c>
      <c r="VQ29">
        <v>47628</v>
      </c>
      <c r="VV29">
        <v>33810</v>
      </c>
      <c r="VX29">
        <v>21301.310000000001</v>
      </c>
      <c r="WA29">
        <v>5</v>
      </c>
      <c r="WC29">
        <v>45436.690000000002</v>
      </c>
      <c r="WD29" t="s">
        <v>679</v>
      </c>
      <c r="WF29">
        <v>44896</v>
      </c>
      <c r="WG29">
        <v>300</v>
      </c>
      <c r="WH29">
        <v>3</v>
      </c>
      <c r="WI29">
        <v>4200</v>
      </c>
      <c r="WJ29">
        <v>45000</v>
      </c>
      <c r="WK29">
        <v>151200</v>
      </c>
      <c r="WL29">
        <v>150</v>
      </c>
      <c r="WM29">
        <v>104401.31</v>
      </c>
      <c r="WN29">
        <v>8100</v>
      </c>
      <c r="WO29">
        <v>48600</v>
      </c>
      <c r="WT29">
        <v>34500</v>
      </c>
      <c r="WV29">
        <v>21301.310000000001</v>
      </c>
      <c r="WY29">
        <v>5</v>
      </c>
      <c r="XA29">
        <v>46798.690000000002</v>
      </c>
    </row>
    <row r="30" spans="1:625" ht="12.75">
      <c r="A30" s="1">
        <f>HYPERLINK("F:\2022年预算\清新分公司预算底稿\附件3.2022年自营班线、农客（含村村通）、公交业务预算基础数据表 - 副本1008.xlsx#'石潭至省站'!A1","[附件3.2022年自营班线、农客（含村村通）、公交业务预算基础数据表 - 副本1008.xlsx]石潭至省站")</f>
      </c>
      <c r="B30" t="s">
        <v>625</v>
      </c>
      <c r="C30" t="s">
        <v>626</v>
      </c>
      <c r="D30" t="s">
        <v>627</v>
      </c>
      <c r="E30" t="s">
        <v>628</v>
      </c>
      <c r="F30" t="s">
        <v>629</v>
      </c>
      <c r="G30" t="s">
        <v>630</v>
      </c>
      <c r="H30" t="s">
        <v>631</v>
      </c>
      <c r="I30" t="s">
        <v>632</v>
      </c>
      <c r="J30" t="s">
        <v>633</v>
      </c>
      <c r="K30" t="s">
        <v>634</v>
      </c>
      <c r="L30" t="s">
        <v>635</v>
      </c>
      <c r="M30" t="s">
        <v>636</v>
      </c>
      <c r="N30" t="s">
        <v>637</v>
      </c>
      <c r="O30" t="s">
        <v>638</v>
      </c>
      <c r="P30" t="s">
        <v>639</v>
      </c>
      <c r="Q30" t="s">
        <v>640</v>
      </c>
      <c r="R30" t="s">
        <v>641</v>
      </c>
      <c r="S30" t="s">
        <v>642</v>
      </c>
      <c r="T30" t="s">
        <v>643</v>
      </c>
      <c r="U30" t="s">
        <v>644</v>
      </c>
      <c r="V30" t="s">
        <v>645</v>
      </c>
      <c r="W30" t="s">
        <v>646</v>
      </c>
      <c r="X30" t="s">
        <v>647</v>
      </c>
      <c r="Y30" t="s">
        <v>648</v>
      </c>
      <c r="Z30" t="s">
        <v>680</v>
      </c>
      <c r="AA30" t="s">
        <v>650</v>
      </c>
      <c r="AB30">
        <v>44197</v>
      </c>
      <c r="AC30">
        <v>208</v>
      </c>
      <c r="AD30">
        <v>1</v>
      </c>
      <c r="AE30">
        <v>2779</v>
      </c>
      <c r="AF30">
        <v>17264</v>
      </c>
      <c r="AG30">
        <v>102454.23</v>
      </c>
      <c r="AI30">
        <v>45577.870000000003</v>
      </c>
      <c r="AJ30">
        <v>3722.1399999999999</v>
      </c>
      <c r="AK30">
        <v>18982.91</v>
      </c>
      <c r="AL30">
        <v>1913.96</v>
      </c>
      <c r="AM30">
        <v>0</v>
      </c>
      <c r="AN30">
        <v>1400.4000000000001</v>
      </c>
      <c r="AO30">
        <v>953.63999999999999</v>
      </c>
      <c r="AP30">
        <v>0</v>
      </c>
      <c r="AQ30">
        <v>0</v>
      </c>
      <c r="AR30">
        <v>6110.7799999999997</v>
      </c>
      <c r="AS30">
        <v>0</v>
      </c>
      <c r="AT30">
        <v>523.25</v>
      </c>
      <c r="AU30">
        <v>1</v>
      </c>
      <c r="AV30">
        <v>15692.93</v>
      </c>
      <c r="AW30">
        <v>56876.360000000001</v>
      </c>
      <c r="AX30" t="s">
        <v>680</v>
      </c>
      <c r="AZ30">
        <v>44228</v>
      </c>
      <c r="BA30">
        <v>102</v>
      </c>
      <c r="BB30">
        <v>1</v>
      </c>
      <c r="BC30">
        <v>1523</v>
      </c>
      <c r="BD30">
        <v>15167</v>
      </c>
      <c r="BE30">
        <v>66227.929999999993</v>
      </c>
      <c r="BG30">
        <v>44633.269999999997</v>
      </c>
      <c r="BH30">
        <v>3185.1999999999998</v>
      </c>
      <c r="BI30">
        <v>16244.52</v>
      </c>
      <c r="BJ30">
        <v>2079.5700000000002</v>
      </c>
      <c r="BK30">
        <v>0</v>
      </c>
      <c r="BL30">
        <v>1276.1300000000001</v>
      </c>
      <c r="BM30">
        <v>1574.54</v>
      </c>
      <c r="BN30">
        <v>0</v>
      </c>
      <c r="BO30">
        <v>0</v>
      </c>
      <c r="BP30">
        <v>8300.5799999999999</v>
      </c>
      <c r="BQ30">
        <v>0</v>
      </c>
      <c r="BR30">
        <v>69.799999999999997</v>
      </c>
      <c r="BS30">
        <v>2</v>
      </c>
      <c r="BT30">
        <v>15088.129999999999</v>
      </c>
      <c r="BU30">
        <v>21594.66</v>
      </c>
      <c r="BV30" t="s">
        <v>680</v>
      </c>
      <c r="BX30">
        <v>44256</v>
      </c>
      <c r="BY30">
        <v>120</v>
      </c>
      <c r="BZ30">
        <v>1</v>
      </c>
      <c r="CA30">
        <v>2008</v>
      </c>
      <c r="CB30">
        <v>18480</v>
      </c>
      <c r="CC30">
        <v>87423.610000000001</v>
      </c>
      <c r="CE30">
        <v>50734.32</v>
      </c>
      <c r="CF30">
        <v>3993.6900000000001</v>
      </c>
      <c r="CG30">
        <v>23163.400000000001</v>
      </c>
      <c r="CH30">
        <v>2128.5700000000002</v>
      </c>
      <c r="CI30">
        <v>0</v>
      </c>
      <c r="CJ30">
        <v>1399.5</v>
      </c>
      <c r="CK30">
        <v>1574.54</v>
      </c>
      <c r="CL30">
        <v>0</v>
      </c>
      <c r="CM30">
        <v>0</v>
      </c>
      <c r="CN30">
        <v>8300.5799999999999</v>
      </c>
      <c r="CO30">
        <v>0</v>
      </c>
      <c r="CP30">
        <v>77.420000000000002</v>
      </c>
      <c r="CQ30">
        <v>2</v>
      </c>
      <c r="CR30">
        <v>14090.309999999999</v>
      </c>
      <c r="CS30">
        <v>36689.290000000001</v>
      </c>
      <c r="CT30" t="s">
        <v>680</v>
      </c>
      <c r="CV30">
        <v>44287</v>
      </c>
      <c r="CW30">
        <v>110</v>
      </c>
      <c r="CX30">
        <v>1</v>
      </c>
      <c r="CY30">
        <v>1507</v>
      </c>
      <c r="CZ30">
        <v>15608</v>
      </c>
      <c r="DA30">
        <v>88766.009999999995</v>
      </c>
      <c r="DC30">
        <v>49368.440000000002</v>
      </c>
      <c r="DD30">
        <v>3882.8000000000002</v>
      </c>
      <c r="DE30">
        <v>22908.52</v>
      </c>
      <c r="DF30">
        <v>-3414.1100000000001</v>
      </c>
      <c r="DG30">
        <v>0</v>
      </c>
      <c r="DH30">
        <v>1371.75</v>
      </c>
      <c r="DI30">
        <v>1574.54</v>
      </c>
      <c r="DJ30">
        <v>4036.2199999999998</v>
      </c>
      <c r="DK30">
        <v>0</v>
      </c>
      <c r="DL30">
        <v>8300.5799999999999</v>
      </c>
      <c r="DM30">
        <v>0</v>
      </c>
      <c r="DN30">
        <v>69.319999999999993</v>
      </c>
      <c r="DO30">
        <v>2</v>
      </c>
      <c r="DP30">
        <v>14521.620000000001</v>
      </c>
      <c r="DQ30">
        <v>39397.57</v>
      </c>
      <c r="DR30" t="s">
        <v>680</v>
      </c>
      <c r="DT30">
        <v>44317</v>
      </c>
      <c r="DU30">
        <v>120</v>
      </c>
      <c r="DV30">
        <v>1</v>
      </c>
      <c r="DW30">
        <v>2092</v>
      </c>
      <c r="DX30">
        <v>18255</v>
      </c>
      <c r="DY30">
        <v>80588.320000000007</v>
      </c>
      <c r="EA30">
        <v>80109.610000000001</v>
      </c>
      <c r="EB30">
        <v>3991.8600000000001</v>
      </c>
      <c r="EC30">
        <v>23551.970000000001</v>
      </c>
      <c r="ED30">
        <v>455.44</v>
      </c>
      <c r="EE30">
        <v>0</v>
      </c>
      <c r="EF30">
        <v>1367.71</v>
      </c>
      <c r="EG30">
        <v>1574.54</v>
      </c>
      <c r="EH30">
        <v>28634.200000000001</v>
      </c>
      <c r="EI30">
        <v>0</v>
      </c>
      <c r="EJ30">
        <v>8300.5799999999999</v>
      </c>
      <c r="EK30">
        <v>0</v>
      </c>
      <c r="EL30">
        <v>52.719999999999999</v>
      </c>
      <c r="EM30">
        <v>2</v>
      </c>
      <c r="EN30">
        <v>16172.450000000001</v>
      </c>
      <c r="EO30">
        <v>478.710000000006</v>
      </c>
      <c r="EP30" t="s">
        <v>680</v>
      </c>
      <c r="ER30">
        <v>44348</v>
      </c>
      <c r="ES30">
        <v>12</v>
      </c>
      <c r="ET30">
        <v>1</v>
      </c>
      <c r="EU30">
        <v>64</v>
      </c>
      <c r="EV30">
        <v>1232</v>
      </c>
      <c r="EW30">
        <v>2358.4299999999998</v>
      </c>
      <c r="EY30">
        <v>31960.509999999998</v>
      </c>
      <c r="EZ30">
        <v>260</v>
      </c>
      <c r="FA30">
        <v>1534</v>
      </c>
      <c r="FB30">
        <v>1196</v>
      </c>
      <c r="FC30">
        <v>0</v>
      </c>
      <c r="FD30">
        <v>238.59999999999999</v>
      </c>
      <c r="FE30">
        <v>1574.54</v>
      </c>
      <c r="FF30">
        <v>2062.8400000000001</v>
      </c>
      <c r="FG30">
        <v>0</v>
      </c>
      <c r="FH30">
        <v>8300.5799999999999</v>
      </c>
      <c r="FI30">
        <v>0</v>
      </c>
      <c r="FJ30">
        <v>7.9900000000000002</v>
      </c>
      <c r="FK30">
        <v>2</v>
      </c>
      <c r="FL30">
        <v>17045.959999999999</v>
      </c>
      <c r="FM30">
        <v>-29602.080000000002</v>
      </c>
      <c r="FN30" t="s">
        <v>680</v>
      </c>
      <c r="FP30">
        <v>44378</v>
      </c>
      <c r="FQ30">
        <v>12</v>
      </c>
      <c r="FR30">
        <v>1</v>
      </c>
      <c r="FS30">
        <v>276</v>
      </c>
      <c r="FT30">
        <v>1848</v>
      </c>
      <c r="FU30">
        <v>7399.4200000000001</v>
      </c>
      <c r="FW30">
        <v>21525.48</v>
      </c>
      <c r="FX30">
        <v>2601.6700000000001</v>
      </c>
      <c r="FY30">
        <v>15349.85</v>
      </c>
      <c r="FZ30">
        <v>0</v>
      </c>
      <c r="GA30">
        <v>0</v>
      </c>
      <c r="GB30">
        <v>2018.1900000000001</v>
      </c>
      <c r="GC30">
        <v>1574.54</v>
      </c>
      <c r="GD30">
        <v>0</v>
      </c>
      <c r="GE30">
        <v>0</v>
      </c>
      <c r="GF30">
        <v>8300.5799999999999</v>
      </c>
      <c r="GG30">
        <v>0</v>
      </c>
      <c r="GH30">
        <v>12.050000000000001</v>
      </c>
      <c r="GI30">
        <v>1</v>
      </c>
      <c r="GJ30">
        <v>-5729.7299999999996</v>
      </c>
      <c r="GK30">
        <v>-14126.059999999999</v>
      </c>
      <c r="GL30" t="s">
        <v>680</v>
      </c>
      <c r="GN30">
        <v>44409</v>
      </c>
      <c r="GO30">
        <v>0</v>
      </c>
      <c r="GP30">
        <v>0</v>
      </c>
      <c r="GQ30">
        <v>0</v>
      </c>
      <c r="GR30">
        <v>0</v>
      </c>
      <c r="GS30">
        <v>0</v>
      </c>
      <c r="GU30">
        <v>2088.96</v>
      </c>
      <c r="GV30">
        <v>0</v>
      </c>
      <c r="GW30">
        <v>0</v>
      </c>
      <c r="GX30">
        <v>0</v>
      </c>
      <c r="GY30">
        <v>0</v>
      </c>
      <c r="GZ30">
        <v>0</v>
      </c>
      <c r="HA30">
        <v>0</v>
      </c>
      <c r="HB30">
        <v>0</v>
      </c>
      <c r="HC30">
        <v>0</v>
      </c>
      <c r="HD30">
        <v>0</v>
      </c>
      <c r="HE30">
        <v>0</v>
      </c>
      <c r="HF30">
        <v>0</v>
      </c>
      <c r="HG30">
        <v>0</v>
      </c>
      <c r="HH30">
        <v>2088.96</v>
      </c>
      <c r="HI30">
        <v>-2088.96</v>
      </c>
      <c r="HJ30" t="s">
        <v>680</v>
      </c>
      <c r="HL30">
        <v>44440</v>
      </c>
      <c r="HM30">
        <v>0</v>
      </c>
      <c r="HN30">
        <v>0</v>
      </c>
      <c r="HO30">
        <v>0</v>
      </c>
      <c r="HP30">
        <v>0</v>
      </c>
      <c r="HQ30">
        <v>0</v>
      </c>
      <c r="HS30">
        <v>0</v>
      </c>
      <c r="HT30">
        <v>0</v>
      </c>
      <c r="HU30">
        <v>0</v>
      </c>
      <c r="HV30">
        <v>0</v>
      </c>
      <c r="HW30">
        <v>0</v>
      </c>
      <c r="HX30">
        <v>0</v>
      </c>
      <c r="HY30">
        <v>0</v>
      </c>
      <c r="HZ30">
        <v>0</v>
      </c>
      <c r="IA30">
        <v>0</v>
      </c>
      <c r="IB30">
        <v>0</v>
      </c>
      <c r="IC30">
        <v>0</v>
      </c>
      <c r="ID30">
        <v>0</v>
      </c>
      <c r="IE30">
        <v>0</v>
      </c>
      <c r="IF30">
        <v>0</v>
      </c>
      <c r="IG30">
        <v>0</v>
      </c>
      <c r="IH30" t="s">
        <v>680</v>
      </c>
      <c r="IJ30">
        <v>44470</v>
      </c>
      <c r="IO30">
        <v>0</v>
      </c>
      <c r="IQ30">
        <v>0</v>
      </c>
      <c r="JE30">
        <v>0</v>
      </c>
      <c r="JF30" t="s">
        <v>680</v>
      </c>
      <c r="JH30">
        <v>44501</v>
      </c>
      <c r="JM30">
        <v>0</v>
      </c>
      <c r="JO30">
        <v>0</v>
      </c>
      <c r="KC30">
        <v>0</v>
      </c>
      <c r="KD30" t="s">
        <v>680</v>
      </c>
      <c r="KF30">
        <v>44531</v>
      </c>
      <c r="KK30">
        <v>0</v>
      </c>
      <c r="KM30">
        <v>0</v>
      </c>
      <c r="LA30">
        <v>0</v>
      </c>
      <c r="LD30" t="s">
        <v>651</v>
      </c>
      <c r="LE30">
        <v>684</v>
      </c>
      <c r="LF30">
        <v>0</v>
      </c>
      <c r="LG30">
        <v>10249</v>
      </c>
      <c r="LH30">
        <v>87854</v>
      </c>
      <c r="LI30">
        <v>435217.95000000001</v>
      </c>
      <c r="LK30">
        <v>325998.46000000002</v>
      </c>
      <c r="LL30">
        <v>21637.360000000001</v>
      </c>
      <c r="LM30">
        <v>121735.17</v>
      </c>
      <c r="LN30">
        <v>4359.4300000000003</v>
      </c>
      <c r="LO30">
        <v>0</v>
      </c>
      <c r="LP30">
        <v>9072.2800000000007</v>
      </c>
      <c r="LQ30">
        <v>10400.879999999999</v>
      </c>
      <c r="LR30">
        <v>34733.260000000002</v>
      </c>
      <c r="LS30">
        <v>0</v>
      </c>
      <c r="LT30">
        <v>55914.260000000002</v>
      </c>
      <c r="LU30">
        <v>0</v>
      </c>
      <c r="LV30">
        <v>812.54999999999995</v>
      </c>
      <c r="LX30">
        <v>88970.630000000005</v>
      </c>
      <c r="LY30">
        <v>109219.49000000001</v>
      </c>
      <c r="LZ30" t="s">
        <v>680</v>
      </c>
      <c r="MA30" t="s">
        <v>652</v>
      </c>
      <c r="MB30">
        <v>44562</v>
      </c>
      <c r="MI30">
        <v>0</v>
      </c>
      <c r="MW30">
        <v>0</v>
      </c>
      <c r="MX30" t="s">
        <v>680</v>
      </c>
      <c r="MZ30">
        <v>44593</v>
      </c>
      <c r="NG30">
        <v>0</v>
      </c>
      <c r="NU30">
        <v>0</v>
      </c>
      <c r="NV30" t="s">
        <v>680</v>
      </c>
      <c r="NX30">
        <v>44621</v>
      </c>
      <c r="OE30">
        <v>0</v>
      </c>
      <c r="OS30">
        <v>0</v>
      </c>
      <c r="OT30" t="s">
        <v>680</v>
      </c>
      <c r="OV30">
        <v>44652</v>
      </c>
      <c r="PC30">
        <v>0</v>
      </c>
      <c r="PQ30">
        <v>0</v>
      </c>
      <c r="PR30" t="s">
        <v>680</v>
      </c>
      <c r="PT30">
        <v>44682</v>
      </c>
      <c r="QA30">
        <v>0</v>
      </c>
      <c r="QO30">
        <v>0</v>
      </c>
      <c r="QP30" t="s">
        <v>680</v>
      </c>
      <c r="QR30">
        <v>44713</v>
      </c>
      <c r="QY30">
        <v>0</v>
      </c>
      <c r="RM30">
        <v>0</v>
      </c>
      <c r="RN30" t="s">
        <v>680</v>
      </c>
      <c r="RP30">
        <v>44743</v>
      </c>
      <c r="RW30">
        <v>0</v>
      </c>
      <c r="SK30">
        <v>0</v>
      </c>
      <c r="SL30" t="s">
        <v>680</v>
      </c>
      <c r="SN30">
        <v>44774</v>
      </c>
      <c r="SU30">
        <v>0</v>
      </c>
      <c r="TI30">
        <v>0</v>
      </c>
      <c r="TJ30" t="s">
        <v>680</v>
      </c>
      <c r="TL30">
        <v>44805</v>
      </c>
      <c r="TS30">
        <v>0</v>
      </c>
      <c r="UG30">
        <v>0</v>
      </c>
      <c r="UH30" t="s">
        <v>680</v>
      </c>
      <c r="UJ30">
        <v>44835</v>
      </c>
      <c r="UQ30">
        <v>0</v>
      </c>
      <c r="VE30">
        <v>0</v>
      </c>
      <c r="VF30" t="s">
        <v>680</v>
      </c>
      <c r="VH30">
        <v>44866</v>
      </c>
      <c r="VO30">
        <v>0</v>
      </c>
      <c r="WC30">
        <v>0</v>
      </c>
      <c r="WD30" t="s">
        <v>680</v>
      </c>
      <c r="WF30">
        <v>44896</v>
      </c>
      <c r="WM30">
        <v>0</v>
      </c>
      <c r="XA30">
        <v>0</v>
      </c>
    </row>
    <row r="31" spans="1:625" ht="12.75">
      <c r="A31" s="1">
        <f>HYPERLINK("F:\2022年预算\清新分公司预算底稿\附件3.2022年自营班线、农客（含村村通）、公交业务预算基础数据表 - 副本1008.xlsx#'清远城北站至广州市桥站'!A1","[附件3.2022年自营班线、农客（含村村通）、公交业务预算基础数据表 - 副本1008.xlsx]清远城北站至广州市桥站")</f>
      </c>
      <c r="B31" t="s">
        <v>625</v>
      </c>
      <c r="C31" t="s">
        <v>626</v>
      </c>
      <c r="D31" t="s">
        <v>627</v>
      </c>
      <c r="E31" t="s">
        <v>628</v>
      </c>
      <c r="F31" t="s">
        <v>629</v>
      </c>
      <c r="G31" t="s">
        <v>630</v>
      </c>
      <c r="H31" t="s">
        <v>631</v>
      </c>
      <c r="I31" t="s">
        <v>632</v>
      </c>
      <c r="J31" t="s">
        <v>633</v>
      </c>
      <c r="K31" t="s">
        <v>634</v>
      </c>
      <c r="L31" t="s">
        <v>635</v>
      </c>
      <c r="M31" t="s">
        <v>636</v>
      </c>
      <c r="N31" t="s">
        <v>637</v>
      </c>
      <c r="O31" t="s">
        <v>638</v>
      </c>
      <c r="P31" t="s">
        <v>639</v>
      </c>
      <c r="Q31" t="s">
        <v>640</v>
      </c>
      <c r="R31" t="s">
        <v>641</v>
      </c>
      <c r="S31" t="s">
        <v>642</v>
      </c>
      <c r="T31" t="s">
        <v>643</v>
      </c>
      <c r="U31" t="s">
        <v>644</v>
      </c>
      <c r="V31" t="s">
        <v>645</v>
      </c>
      <c r="W31" t="s">
        <v>646</v>
      </c>
      <c r="X31" t="s">
        <v>647</v>
      </c>
      <c r="Y31" t="s">
        <v>648</v>
      </c>
      <c r="Z31" t="s">
        <v>681</v>
      </c>
      <c r="AA31" t="s">
        <v>650</v>
      </c>
      <c r="AB31">
        <v>44197</v>
      </c>
      <c r="AC31">
        <v>116</v>
      </c>
      <c r="AD31">
        <v>1</v>
      </c>
      <c r="AE31">
        <v>965</v>
      </c>
      <c r="AF31">
        <v>14384</v>
      </c>
      <c r="AG31">
        <v>43492.660000000003</v>
      </c>
      <c r="AI31">
        <v>55052.5</v>
      </c>
      <c r="AJ31">
        <v>2663.9200000000001</v>
      </c>
      <c r="AK31">
        <v>13585.99</v>
      </c>
      <c r="AL31">
        <v>471.05000000000001</v>
      </c>
      <c r="AM31">
        <v>2360.0100000000002</v>
      </c>
      <c r="AN31">
        <v>967.20000000000005</v>
      </c>
      <c r="AO31">
        <v>1022.72</v>
      </c>
      <c r="AP31">
        <v>15683.870000000001</v>
      </c>
      <c r="AQ31">
        <v>0</v>
      </c>
      <c r="AR31">
        <v>7269.3800000000001</v>
      </c>
      <c r="AS31">
        <v>0</v>
      </c>
      <c r="AT31">
        <v>500</v>
      </c>
      <c r="AU31">
        <v>2</v>
      </c>
      <c r="AV31">
        <v>13192.280000000001</v>
      </c>
      <c r="AW31">
        <v>-11559.84</v>
      </c>
      <c r="AX31" t="s">
        <v>681</v>
      </c>
      <c r="AZ31">
        <v>44228</v>
      </c>
      <c r="BA31">
        <v>108</v>
      </c>
      <c r="BB31">
        <v>1</v>
      </c>
      <c r="BC31">
        <v>1091</v>
      </c>
      <c r="BD31">
        <v>12648</v>
      </c>
      <c r="BE31">
        <v>48654.440000000002</v>
      </c>
      <c r="BG31">
        <v>49490.410000000003</v>
      </c>
      <c r="BH31">
        <v>2270.98</v>
      </c>
      <c r="BI31">
        <v>11582</v>
      </c>
      <c r="BJ31">
        <v>3245.0900000000001</v>
      </c>
      <c r="BK31">
        <v>0</v>
      </c>
      <c r="BL31">
        <v>1060.2</v>
      </c>
      <c r="BM31">
        <v>1022.72</v>
      </c>
      <c r="BN31">
        <v>11876</v>
      </c>
      <c r="BO31">
        <v>0</v>
      </c>
      <c r="BP31">
        <v>7269.3800000000001</v>
      </c>
      <c r="BQ31">
        <v>0</v>
      </c>
      <c r="BR31">
        <v>700</v>
      </c>
      <c r="BS31">
        <v>2</v>
      </c>
      <c r="BT31">
        <v>12735.02</v>
      </c>
      <c r="BU31">
        <v>-835.97000000000105</v>
      </c>
      <c r="BV31" t="s">
        <v>681</v>
      </c>
      <c r="BX31">
        <v>44256</v>
      </c>
      <c r="BY31">
        <v>124</v>
      </c>
      <c r="BZ31">
        <v>1</v>
      </c>
      <c r="CA31">
        <v>1054</v>
      </c>
      <c r="CB31">
        <v>15376</v>
      </c>
      <c r="CC31">
        <v>48218.650000000001</v>
      </c>
      <c r="CE31">
        <v>53891.199999999997</v>
      </c>
      <c r="CF31">
        <v>2720.2600000000002</v>
      </c>
      <c r="CG31">
        <v>15777.51</v>
      </c>
      <c r="CH31">
        <v>3659.1199999999999</v>
      </c>
      <c r="CI31">
        <v>0</v>
      </c>
      <c r="CJ31">
        <v>1190.4000000000001</v>
      </c>
      <c r="CK31">
        <v>1022.72</v>
      </c>
      <c r="CL31">
        <v>14913.790000000001</v>
      </c>
      <c r="CM31">
        <v>0</v>
      </c>
      <c r="CN31">
        <v>7269.3800000000001</v>
      </c>
      <c r="CO31">
        <v>0</v>
      </c>
      <c r="CP31">
        <v>0</v>
      </c>
      <c r="CQ31">
        <v>2</v>
      </c>
      <c r="CR31">
        <v>10058.280000000001</v>
      </c>
      <c r="CS31">
        <v>-5672.5500000000002</v>
      </c>
      <c r="CT31" t="s">
        <v>681</v>
      </c>
      <c r="CV31">
        <v>44287</v>
      </c>
      <c r="CW31">
        <v>92</v>
      </c>
      <c r="CX31">
        <v>1</v>
      </c>
      <c r="CY31">
        <v>1055</v>
      </c>
      <c r="CZ31">
        <v>11904</v>
      </c>
      <c r="DA31">
        <v>48402.629999999997</v>
      </c>
      <c r="DC31">
        <v>39865.949999999997</v>
      </c>
      <c r="DD31">
        <v>2282.7199999999998</v>
      </c>
      <c r="DE31">
        <v>13468.049999999999</v>
      </c>
      <c r="DF31">
        <v>-4803.3100000000004</v>
      </c>
      <c r="DG31">
        <v>0</v>
      </c>
      <c r="DH31">
        <v>964.58000000000004</v>
      </c>
      <c r="DI31">
        <v>1022.72</v>
      </c>
      <c r="DJ31">
        <v>9388.0100000000002</v>
      </c>
      <c r="DK31">
        <v>0</v>
      </c>
      <c r="DL31">
        <v>7269.3800000000001</v>
      </c>
      <c r="DM31">
        <v>0</v>
      </c>
      <c r="DN31">
        <v>0</v>
      </c>
      <c r="DO31">
        <v>2</v>
      </c>
      <c r="DP31">
        <v>12556.52</v>
      </c>
      <c r="DQ31">
        <v>8536.6800000000003</v>
      </c>
      <c r="DR31" t="s">
        <v>681</v>
      </c>
      <c r="DT31">
        <v>44317</v>
      </c>
      <c r="DU31">
        <v>116</v>
      </c>
      <c r="DV31">
        <v>1</v>
      </c>
      <c r="DW31">
        <v>1383</v>
      </c>
      <c r="DX31">
        <v>15600</v>
      </c>
      <c r="DY31">
        <v>61681.529999999999</v>
      </c>
      <c r="EA31">
        <v>47715.660000000003</v>
      </c>
      <c r="EB31">
        <v>3076.1900000000001</v>
      </c>
      <c r="EC31">
        <v>18149.52</v>
      </c>
      <c r="ED31">
        <v>331.23000000000002</v>
      </c>
      <c r="EE31">
        <v>0</v>
      </c>
      <c r="EF31">
        <v>1108.73</v>
      </c>
      <c r="EG31">
        <v>1022.72</v>
      </c>
      <c r="EH31">
        <v>5964.8900000000003</v>
      </c>
      <c r="EI31">
        <v>0</v>
      </c>
      <c r="EJ31">
        <v>7269.3800000000001</v>
      </c>
      <c r="EK31">
        <v>0</v>
      </c>
      <c r="EL31">
        <v>0</v>
      </c>
      <c r="EM31">
        <v>2</v>
      </c>
      <c r="EN31">
        <v>13869.190000000001</v>
      </c>
      <c r="EO31">
        <v>13965.870000000001</v>
      </c>
      <c r="EP31" t="s">
        <v>681</v>
      </c>
      <c r="ER31">
        <v>44348</v>
      </c>
      <c r="ES31">
        <v>0</v>
      </c>
      <c r="ET31">
        <v>1</v>
      </c>
      <c r="EU31">
        <v>82</v>
      </c>
      <c r="EV31">
        <v>794</v>
      </c>
      <c r="EW31">
        <v>691.72000000000003</v>
      </c>
      <c r="EY31">
        <v>10143.280000000001</v>
      </c>
      <c r="EZ31">
        <v>0</v>
      </c>
      <c r="FA31">
        <v>0</v>
      </c>
      <c r="FB31">
        <v>207.02000000000001</v>
      </c>
      <c r="FC31">
        <v>0</v>
      </c>
      <c r="FD31">
        <v>98.549999999999997</v>
      </c>
      <c r="FE31">
        <v>0</v>
      </c>
      <c r="FF31">
        <v>2196.0300000000002</v>
      </c>
      <c r="FG31">
        <v>0</v>
      </c>
      <c r="FH31">
        <v>0</v>
      </c>
      <c r="FI31">
        <v>0</v>
      </c>
      <c r="FJ31">
        <v>0</v>
      </c>
      <c r="FK31">
        <v>1</v>
      </c>
      <c r="FL31">
        <v>7641.6800000000003</v>
      </c>
      <c r="FM31">
        <v>-9451.5599999999995</v>
      </c>
      <c r="FN31" t="s">
        <v>681</v>
      </c>
      <c r="FP31">
        <v>44378</v>
      </c>
      <c r="FQ31">
        <v>0</v>
      </c>
      <c r="FR31">
        <v>0</v>
      </c>
      <c r="FS31">
        <v>0</v>
      </c>
      <c r="FT31">
        <v>0</v>
      </c>
      <c r="FU31">
        <v>0</v>
      </c>
      <c r="FW31">
        <v>-3275.5300000000002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-3275.5300000000002</v>
      </c>
      <c r="GK31">
        <v>3275.5300000000002</v>
      </c>
      <c r="GL31" t="s">
        <v>681</v>
      </c>
      <c r="GN31">
        <v>44409</v>
      </c>
      <c r="GO31">
        <v>0</v>
      </c>
      <c r="GP31">
        <v>0</v>
      </c>
      <c r="GQ31">
        <v>0</v>
      </c>
      <c r="GR31">
        <v>0</v>
      </c>
      <c r="GS31">
        <v>0</v>
      </c>
      <c r="GU31">
        <v>-3596.25</v>
      </c>
      <c r="GV31">
        <v>0</v>
      </c>
      <c r="GW31">
        <v>0</v>
      </c>
      <c r="GX31">
        <v>0</v>
      </c>
      <c r="GY31">
        <v>0</v>
      </c>
      <c r="GZ31">
        <v>0</v>
      </c>
      <c r="HA31">
        <v>0</v>
      </c>
      <c r="HB31">
        <v>-3596.25</v>
      </c>
      <c r="HC31">
        <v>0</v>
      </c>
      <c r="HD31">
        <v>0</v>
      </c>
      <c r="HE31">
        <v>0</v>
      </c>
      <c r="HF31">
        <v>0</v>
      </c>
      <c r="HG31">
        <v>0</v>
      </c>
      <c r="HH31">
        <v>0</v>
      </c>
      <c r="HI31">
        <v>3596.25</v>
      </c>
      <c r="HJ31" t="s">
        <v>681</v>
      </c>
      <c r="HL31">
        <v>44440</v>
      </c>
      <c r="HM31">
        <v>0</v>
      </c>
      <c r="HN31">
        <v>0</v>
      </c>
      <c r="HO31">
        <v>0</v>
      </c>
      <c r="HP31">
        <v>0</v>
      </c>
      <c r="HQ31">
        <v>0</v>
      </c>
      <c r="HS31">
        <v>0</v>
      </c>
      <c r="HT31">
        <v>0</v>
      </c>
      <c r="HU31">
        <v>0</v>
      </c>
      <c r="HV31">
        <v>0</v>
      </c>
      <c r="HW31">
        <v>0</v>
      </c>
      <c r="HX31">
        <v>0</v>
      </c>
      <c r="HY31">
        <v>0</v>
      </c>
      <c r="HZ31">
        <v>0</v>
      </c>
      <c r="IA31">
        <v>0</v>
      </c>
      <c r="IB31">
        <v>0</v>
      </c>
      <c r="IC31">
        <v>0</v>
      </c>
      <c r="ID31">
        <v>0</v>
      </c>
      <c r="IE31">
        <v>0</v>
      </c>
      <c r="IF31">
        <v>0</v>
      </c>
      <c r="IG31">
        <v>0</v>
      </c>
      <c r="IH31" t="s">
        <v>681</v>
      </c>
      <c r="IJ31">
        <v>44470</v>
      </c>
      <c r="IO31">
        <v>0</v>
      </c>
      <c r="IQ31">
        <v>0</v>
      </c>
      <c r="JE31">
        <v>0</v>
      </c>
      <c r="JF31" t="s">
        <v>681</v>
      </c>
      <c r="JH31">
        <v>44501</v>
      </c>
      <c r="JM31">
        <v>0</v>
      </c>
      <c r="JO31">
        <v>0</v>
      </c>
      <c r="KC31">
        <v>0</v>
      </c>
      <c r="KD31" t="s">
        <v>681</v>
      </c>
      <c r="KF31">
        <v>44531</v>
      </c>
      <c r="KK31">
        <v>0</v>
      </c>
      <c r="KM31">
        <v>0</v>
      </c>
      <c r="LA31">
        <v>0</v>
      </c>
      <c r="LD31" t="s">
        <v>651</v>
      </c>
      <c r="LE31">
        <v>556</v>
      </c>
      <c r="LF31">
        <v>0</v>
      </c>
      <c r="LG31">
        <v>5630</v>
      </c>
      <c r="LH31">
        <v>70706</v>
      </c>
      <c r="LI31">
        <v>251141.63</v>
      </c>
      <c r="LK31">
        <v>249287.22</v>
      </c>
      <c r="LL31">
        <v>13014.07</v>
      </c>
      <c r="LM31">
        <v>72563.070000000007</v>
      </c>
      <c r="LN31">
        <v>3110.1999999999998</v>
      </c>
      <c r="LO31">
        <v>2360.0100000000002</v>
      </c>
      <c r="LP31">
        <v>5389.6599999999999</v>
      </c>
      <c r="LQ31">
        <v>5113.6000000000004</v>
      </c>
      <c r="LR31">
        <v>56426.339999999997</v>
      </c>
      <c r="LS31">
        <v>0</v>
      </c>
      <c r="LT31">
        <v>36346.900000000001</v>
      </c>
      <c r="LU31">
        <v>0</v>
      </c>
      <c r="LV31">
        <v>1200</v>
      </c>
      <c r="LX31">
        <v>66777.440000000002</v>
      </c>
      <c r="LY31">
        <v>1854.4100000000001</v>
      </c>
      <c r="LZ31" t="s">
        <v>681</v>
      </c>
      <c r="MA31" t="s">
        <v>652</v>
      </c>
      <c r="MB31">
        <v>44562</v>
      </c>
      <c r="MI31">
        <v>0</v>
      </c>
      <c r="MW31">
        <v>0</v>
      </c>
      <c r="MX31" t="s">
        <v>681</v>
      </c>
      <c r="MZ31">
        <v>44593</v>
      </c>
      <c r="NG31">
        <v>0</v>
      </c>
      <c r="NU31">
        <v>0</v>
      </c>
      <c r="NV31" t="s">
        <v>681</v>
      </c>
      <c r="NX31">
        <v>44621</v>
      </c>
      <c r="OE31">
        <v>0</v>
      </c>
      <c r="OS31">
        <v>0</v>
      </c>
      <c r="OT31" t="s">
        <v>681</v>
      </c>
      <c r="OV31">
        <v>44652</v>
      </c>
      <c r="PC31">
        <v>0</v>
      </c>
      <c r="PQ31">
        <v>0</v>
      </c>
      <c r="PR31" t="s">
        <v>681</v>
      </c>
      <c r="PT31">
        <v>44682</v>
      </c>
      <c r="QA31">
        <v>0</v>
      </c>
      <c r="QO31">
        <v>0</v>
      </c>
      <c r="QP31" t="s">
        <v>681</v>
      </c>
      <c r="QR31">
        <v>44713</v>
      </c>
      <c r="QY31">
        <v>0</v>
      </c>
      <c r="RM31">
        <v>0</v>
      </c>
      <c r="RN31" t="s">
        <v>681</v>
      </c>
      <c r="RP31">
        <v>44743</v>
      </c>
      <c r="RW31">
        <v>0</v>
      </c>
      <c r="SK31">
        <v>0</v>
      </c>
      <c r="SL31" t="s">
        <v>681</v>
      </c>
      <c r="SN31">
        <v>44774</v>
      </c>
      <c r="SU31">
        <v>0</v>
      </c>
      <c r="TI31">
        <v>0</v>
      </c>
      <c r="TJ31" t="s">
        <v>681</v>
      </c>
      <c r="TL31">
        <v>44805</v>
      </c>
      <c r="TS31">
        <v>0</v>
      </c>
      <c r="UG31">
        <v>0</v>
      </c>
      <c r="UH31" t="s">
        <v>681</v>
      </c>
      <c r="UJ31">
        <v>44835</v>
      </c>
      <c r="UQ31">
        <v>0</v>
      </c>
      <c r="VE31">
        <v>0</v>
      </c>
      <c r="VF31" t="s">
        <v>681</v>
      </c>
      <c r="VH31">
        <v>44866</v>
      </c>
      <c r="VO31">
        <v>0</v>
      </c>
      <c r="WC31">
        <v>0</v>
      </c>
      <c r="WD31" t="s">
        <v>681</v>
      </c>
      <c r="WF31">
        <v>44896</v>
      </c>
      <c r="WM31">
        <v>0</v>
      </c>
      <c r="XA31">
        <v>0</v>
      </c>
    </row>
    <row r="32" spans="1:625" ht="12.75">
      <c r="A32" s="1">
        <f>HYPERLINK("F:\2022年预算\清新分公司预算底稿\附件3.2022年自营班线、农客（含村村通）、公交业务预算基础数据表 - 副本1008.xlsx#'清远城北站至江门新会站'!A1","[附件3.2022年自营班线、农客（含村村通）、公交业务预算基础数据表 - 副本1008.xlsx]清远城北站至江门新会站")</f>
      </c>
      <c r="B32" t="s">
        <v>625</v>
      </c>
      <c r="C32" t="s">
        <v>626</v>
      </c>
      <c r="D32" t="s">
        <v>627</v>
      </c>
      <c r="E32" t="s">
        <v>628</v>
      </c>
      <c r="F32" t="s">
        <v>629</v>
      </c>
      <c r="G32" t="s">
        <v>630</v>
      </c>
      <c r="H32" t="s">
        <v>631</v>
      </c>
      <c r="I32" t="s">
        <v>632</v>
      </c>
      <c r="J32" t="s">
        <v>633</v>
      </c>
      <c r="K32" t="s">
        <v>634</v>
      </c>
      <c r="L32" t="s">
        <v>635</v>
      </c>
      <c r="M32" t="s">
        <v>636</v>
      </c>
      <c r="N32" t="s">
        <v>637</v>
      </c>
      <c r="O32" t="s">
        <v>638</v>
      </c>
      <c r="P32" t="s">
        <v>639</v>
      </c>
      <c r="Q32" t="s">
        <v>640</v>
      </c>
      <c r="R32" t="s">
        <v>641</v>
      </c>
      <c r="S32" t="s">
        <v>642</v>
      </c>
      <c r="T32" t="s">
        <v>643</v>
      </c>
      <c r="U32" t="s">
        <v>644</v>
      </c>
      <c r="V32" t="s">
        <v>645</v>
      </c>
      <c r="W32" t="s">
        <v>646</v>
      </c>
      <c r="X32" t="s">
        <v>647</v>
      </c>
      <c r="Y32" t="s">
        <v>648</v>
      </c>
      <c r="Z32" t="s">
        <v>682</v>
      </c>
      <c r="AA32" t="s">
        <v>650</v>
      </c>
      <c r="AB32">
        <v>44197</v>
      </c>
      <c r="AC32">
        <v>60</v>
      </c>
      <c r="AD32">
        <v>1</v>
      </c>
      <c r="AE32">
        <v>448</v>
      </c>
      <c r="AF32">
        <v>12916</v>
      </c>
      <c r="AG32">
        <v>26045.93</v>
      </c>
      <c r="AI32">
        <v>36070.970000000001</v>
      </c>
      <c r="AJ32">
        <v>1902.04</v>
      </c>
      <c r="AK32">
        <v>9700.3999999999996</v>
      </c>
      <c r="AL32">
        <v>256.00999999999999</v>
      </c>
      <c r="AM32">
        <v>0</v>
      </c>
      <c r="AN32">
        <v>825</v>
      </c>
      <c r="AO32">
        <v>1364.79</v>
      </c>
      <c r="AP32">
        <v>9252.8700000000008</v>
      </c>
      <c r="AQ32">
        <v>0</v>
      </c>
      <c r="AR32">
        <v>7321.7700000000004</v>
      </c>
      <c r="AS32">
        <v>0</v>
      </c>
      <c r="AT32">
        <v>0</v>
      </c>
      <c r="AU32">
        <v>1</v>
      </c>
      <c r="AV32">
        <v>7350.1300000000001</v>
      </c>
      <c r="AW32">
        <v>-10025.040000000001</v>
      </c>
      <c r="AX32" t="s">
        <v>682</v>
      </c>
      <c r="AZ32">
        <v>44228</v>
      </c>
      <c r="BA32">
        <v>0</v>
      </c>
      <c r="BB32">
        <v>0</v>
      </c>
      <c r="BC32">
        <v>0</v>
      </c>
      <c r="BD32">
        <v>0</v>
      </c>
      <c r="BE32">
        <v>1367.3800000000001</v>
      </c>
      <c r="BG32">
        <v>20122.830000000002</v>
      </c>
      <c r="BH32">
        <v>0</v>
      </c>
      <c r="BI32">
        <v>0</v>
      </c>
      <c r="BJ32">
        <v>437.22000000000003</v>
      </c>
      <c r="BK32">
        <v>2360.0100000000002</v>
      </c>
      <c r="BL32">
        <v>848.10000000000002</v>
      </c>
      <c r="BM32">
        <v>0</v>
      </c>
      <c r="BN32">
        <v>10127.18</v>
      </c>
      <c r="BO32">
        <v>0</v>
      </c>
      <c r="BP32">
        <v>0</v>
      </c>
      <c r="BQ32">
        <v>0</v>
      </c>
      <c r="BR32">
        <v>19.710000000000001</v>
      </c>
      <c r="BS32">
        <v>0</v>
      </c>
      <c r="BT32">
        <v>6330.6099999999997</v>
      </c>
      <c r="BU32">
        <v>-18755.450000000001</v>
      </c>
      <c r="BV32" t="s">
        <v>682</v>
      </c>
      <c r="BX32">
        <v>44256</v>
      </c>
      <c r="BY32">
        <v>0</v>
      </c>
      <c r="BZ32">
        <v>0</v>
      </c>
      <c r="CA32">
        <v>0</v>
      </c>
      <c r="CB32">
        <v>0</v>
      </c>
      <c r="CC32">
        <v>0</v>
      </c>
      <c r="CE32">
        <v>-5871.5</v>
      </c>
      <c r="CF32">
        <v>0</v>
      </c>
      <c r="CG32">
        <v>0</v>
      </c>
      <c r="CH32">
        <v>0</v>
      </c>
      <c r="CI32">
        <v>0</v>
      </c>
      <c r="CJ32">
        <v>88.650000000000006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-5960.1499999999996</v>
      </c>
      <c r="CS32">
        <v>5871.5</v>
      </c>
      <c r="CT32" t="s">
        <v>682</v>
      </c>
      <c r="CV32">
        <v>44287</v>
      </c>
      <c r="CW32">
        <v>0</v>
      </c>
      <c r="CX32">
        <v>0</v>
      </c>
      <c r="CY32">
        <v>0</v>
      </c>
      <c r="CZ32">
        <v>0</v>
      </c>
      <c r="DA32">
        <v>0</v>
      </c>
      <c r="DC32">
        <v>49.229999999999997</v>
      </c>
      <c r="DD32">
        <v>0</v>
      </c>
      <c r="DE32">
        <v>0</v>
      </c>
      <c r="DF32">
        <v>-6.7199999999999998</v>
      </c>
      <c r="DG32">
        <v>0</v>
      </c>
      <c r="DH32">
        <v>55.950000000000003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-49.229999999999997</v>
      </c>
      <c r="DR32" t="s">
        <v>682</v>
      </c>
      <c r="DT32">
        <v>44317</v>
      </c>
      <c r="DU32">
        <v>0</v>
      </c>
      <c r="DV32">
        <v>0</v>
      </c>
      <c r="DW32">
        <v>0</v>
      </c>
      <c r="DX32">
        <v>0</v>
      </c>
      <c r="DY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 t="s">
        <v>682</v>
      </c>
      <c r="ER32">
        <v>44348</v>
      </c>
      <c r="ES32">
        <v>0</v>
      </c>
      <c r="ET32">
        <v>0</v>
      </c>
      <c r="EU32">
        <v>0</v>
      </c>
      <c r="EV32">
        <v>0</v>
      </c>
      <c r="EW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 t="s">
        <v>682</v>
      </c>
      <c r="FP32">
        <v>44378</v>
      </c>
      <c r="FQ32">
        <v>0</v>
      </c>
      <c r="FR32">
        <v>0</v>
      </c>
      <c r="FS32">
        <v>0</v>
      </c>
      <c r="FT32">
        <v>0</v>
      </c>
      <c r="FU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  <c r="GL32" t="s">
        <v>682</v>
      </c>
      <c r="GN32">
        <v>44409</v>
      </c>
      <c r="GO32">
        <v>0</v>
      </c>
      <c r="GP32">
        <v>0</v>
      </c>
      <c r="GQ32">
        <v>0</v>
      </c>
      <c r="GR32">
        <v>0</v>
      </c>
      <c r="GS32">
        <v>0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0</v>
      </c>
      <c r="HA32">
        <v>0</v>
      </c>
      <c r="HB32">
        <v>0</v>
      </c>
      <c r="HC32">
        <v>0</v>
      </c>
      <c r="HD32">
        <v>0</v>
      </c>
      <c r="HE32">
        <v>0</v>
      </c>
      <c r="HF32">
        <v>0</v>
      </c>
      <c r="HG32">
        <v>0</v>
      </c>
      <c r="HH32">
        <v>0</v>
      </c>
      <c r="HI32">
        <v>0</v>
      </c>
      <c r="HJ32" t="s">
        <v>682</v>
      </c>
      <c r="HL32">
        <v>44440</v>
      </c>
      <c r="HM32">
        <v>0</v>
      </c>
      <c r="HN32">
        <v>0</v>
      </c>
      <c r="HO32">
        <v>0</v>
      </c>
      <c r="HP32">
        <v>0</v>
      </c>
      <c r="HQ32">
        <v>0</v>
      </c>
      <c r="HS32">
        <v>0</v>
      </c>
      <c r="HT32">
        <v>0</v>
      </c>
      <c r="HU32">
        <v>0</v>
      </c>
      <c r="HV32">
        <v>0</v>
      </c>
      <c r="HW32">
        <v>0</v>
      </c>
      <c r="HX32">
        <v>0</v>
      </c>
      <c r="HY32">
        <v>0</v>
      </c>
      <c r="HZ32">
        <v>0</v>
      </c>
      <c r="IA32">
        <v>0</v>
      </c>
      <c r="IB32">
        <v>0</v>
      </c>
      <c r="IC32">
        <v>0</v>
      </c>
      <c r="ID32">
        <v>0</v>
      </c>
      <c r="IE32">
        <v>0</v>
      </c>
      <c r="IF32">
        <v>0</v>
      </c>
      <c r="IG32">
        <v>0</v>
      </c>
      <c r="IH32" t="s">
        <v>682</v>
      </c>
      <c r="IJ32">
        <v>44470</v>
      </c>
      <c r="IO32">
        <v>0</v>
      </c>
      <c r="IQ32">
        <v>0</v>
      </c>
      <c r="JE32">
        <v>0</v>
      </c>
      <c r="JF32" t="s">
        <v>682</v>
      </c>
      <c r="JH32">
        <v>44501</v>
      </c>
      <c r="JM32">
        <v>0</v>
      </c>
      <c r="JO32">
        <v>0</v>
      </c>
      <c r="KC32">
        <v>0</v>
      </c>
      <c r="KD32" t="s">
        <v>682</v>
      </c>
      <c r="KF32">
        <v>44531</v>
      </c>
      <c r="KK32">
        <v>0</v>
      </c>
      <c r="KM32">
        <v>0</v>
      </c>
      <c r="LA32">
        <v>0</v>
      </c>
      <c r="LD32" t="s">
        <v>651</v>
      </c>
      <c r="LE32">
        <v>60</v>
      </c>
      <c r="LF32">
        <v>0</v>
      </c>
      <c r="LG32">
        <v>448</v>
      </c>
      <c r="LH32">
        <v>12916</v>
      </c>
      <c r="LI32">
        <v>27413.310000000001</v>
      </c>
      <c r="LK32">
        <v>50371.529999999999</v>
      </c>
      <c r="LL32">
        <v>1902.04</v>
      </c>
      <c r="LM32">
        <v>9700.3999999999996</v>
      </c>
      <c r="LN32">
        <v>686.50999999999999</v>
      </c>
      <c r="LO32">
        <v>2360.0100000000002</v>
      </c>
      <c r="LP32">
        <v>1817.7</v>
      </c>
      <c r="LQ32">
        <v>1364.79</v>
      </c>
      <c r="LR32">
        <v>19380.049999999999</v>
      </c>
      <c r="LS32">
        <v>0</v>
      </c>
      <c r="LT32">
        <v>7321.7700000000004</v>
      </c>
      <c r="LU32">
        <v>0</v>
      </c>
      <c r="LV32">
        <v>19.710000000000001</v>
      </c>
      <c r="LX32">
        <v>7720.5900000000001</v>
      </c>
      <c r="LY32">
        <v>-22958.220000000001</v>
      </c>
      <c r="LZ32" t="s">
        <v>682</v>
      </c>
      <c r="MA32" t="s">
        <v>652</v>
      </c>
      <c r="MB32">
        <v>44562</v>
      </c>
      <c r="MI32">
        <v>0</v>
      </c>
      <c r="MW32">
        <v>0</v>
      </c>
      <c r="MX32" t="s">
        <v>682</v>
      </c>
      <c r="MZ32">
        <v>44593</v>
      </c>
      <c r="NG32">
        <v>0</v>
      </c>
      <c r="NU32">
        <v>0</v>
      </c>
      <c r="NV32" t="s">
        <v>682</v>
      </c>
      <c r="NX32">
        <v>44621</v>
      </c>
      <c r="OE32">
        <v>0</v>
      </c>
      <c r="OS32">
        <v>0</v>
      </c>
      <c r="OT32" t="s">
        <v>682</v>
      </c>
      <c r="OV32">
        <v>44652</v>
      </c>
      <c r="PC32">
        <v>0</v>
      </c>
      <c r="PQ32">
        <v>0</v>
      </c>
      <c r="PR32" t="s">
        <v>682</v>
      </c>
      <c r="PT32">
        <v>44682</v>
      </c>
      <c r="QA32">
        <v>0</v>
      </c>
      <c r="QO32">
        <v>0</v>
      </c>
      <c r="QP32" t="s">
        <v>682</v>
      </c>
      <c r="QR32">
        <v>44713</v>
      </c>
      <c r="QY32">
        <v>0</v>
      </c>
      <c r="RM32">
        <v>0</v>
      </c>
      <c r="RN32" t="s">
        <v>682</v>
      </c>
      <c r="RP32">
        <v>44743</v>
      </c>
      <c r="RW32">
        <v>0</v>
      </c>
      <c r="SK32">
        <v>0</v>
      </c>
      <c r="SL32" t="s">
        <v>682</v>
      </c>
      <c r="SN32">
        <v>44774</v>
      </c>
      <c r="SU32">
        <v>0</v>
      </c>
      <c r="TI32">
        <v>0</v>
      </c>
      <c r="TJ32" t="s">
        <v>682</v>
      </c>
      <c r="TL32">
        <v>44805</v>
      </c>
      <c r="TS32">
        <v>0</v>
      </c>
      <c r="UG32">
        <v>0</v>
      </c>
      <c r="UH32" t="s">
        <v>682</v>
      </c>
      <c r="UJ32">
        <v>44835</v>
      </c>
      <c r="UQ32">
        <v>0</v>
      </c>
      <c r="VE32">
        <v>0</v>
      </c>
      <c r="VF32" t="s">
        <v>682</v>
      </c>
      <c r="VH32">
        <v>44866</v>
      </c>
      <c r="VO32">
        <v>0</v>
      </c>
      <c r="WC32">
        <v>0</v>
      </c>
      <c r="WD32" t="s">
        <v>682</v>
      </c>
      <c r="WF32">
        <v>44896</v>
      </c>
      <c r="WM32">
        <v>0</v>
      </c>
      <c r="XA32">
        <v>0</v>
      </c>
    </row>
    <row r="33" spans="1:625" ht="12.75">
      <c r="A33" s="1">
        <f>HYPERLINK("F:\2022年预算\清新分公司预算底稿\附件3.2022年自营班线、农客（含村村通）、公交业务预算基础数据表 - 副本1008.xlsx#'清远城北站至肇庆四会站'!A1","[附件3.2022年自营班线、农客（含村村通）、公交业务预算基础数据表 - 副本1008.xlsx]清远城北站至肇庆四会站")</f>
      </c>
      <c r="B33" t="s">
        <v>625</v>
      </c>
      <c r="C33" t="s">
        <v>626</v>
      </c>
      <c r="D33" t="s">
        <v>627</v>
      </c>
      <c r="E33" t="s">
        <v>628</v>
      </c>
      <c r="F33" t="s">
        <v>629</v>
      </c>
      <c r="G33" t="s">
        <v>630</v>
      </c>
      <c r="H33" t="s">
        <v>631</v>
      </c>
      <c r="I33" t="s">
        <v>632</v>
      </c>
      <c r="J33" t="s">
        <v>633</v>
      </c>
      <c r="K33" t="s">
        <v>634</v>
      </c>
      <c r="L33" t="s">
        <v>635</v>
      </c>
      <c r="M33" t="s">
        <v>636</v>
      </c>
      <c r="N33" t="s">
        <v>637</v>
      </c>
      <c r="O33" t="s">
        <v>638</v>
      </c>
      <c r="P33" t="s">
        <v>639</v>
      </c>
      <c r="Q33" t="s">
        <v>640</v>
      </c>
      <c r="R33" t="s">
        <v>641</v>
      </c>
      <c r="S33" t="s">
        <v>642</v>
      </c>
      <c r="T33" t="s">
        <v>643</v>
      </c>
      <c r="U33" t="s">
        <v>644</v>
      </c>
      <c r="V33" t="s">
        <v>645</v>
      </c>
      <c r="W33" t="s">
        <v>646</v>
      </c>
      <c r="X33" t="s">
        <v>647</v>
      </c>
      <c r="Y33" t="s">
        <v>648</v>
      </c>
      <c r="Z33" t="s">
        <v>683</v>
      </c>
      <c r="AA33" t="s">
        <v>650</v>
      </c>
      <c r="AB33">
        <v>44197</v>
      </c>
      <c r="AC33">
        <v>0</v>
      </c>
      <c r="AD33">
        <v>0</v>
      </c>
      <c r="AE33">
        <v>0</v>
      </c>
      <c r="AF33">
        <v>0</v>
      </c>
      <c r="AG33">
        <v>23.02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23.02</v>
      </c>
      <c r="AX33" t="s">
        <v>683</v>
      </c>
      <c r="AZ33">
        <v>44228</v>
      </c>
      <c r="BA33">
        <v>0</v>
      </c>
      <c r="BB33">
        <v>0</v>
      </c>
      <c r="BC33">
        <v>0</v>
      </c>
      <c r="BD33">
        <v>0</v>
      </c>
      <c r="BE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 t="s">
        <v>683</v>
      </c>
      <c r="BX33">
        <v>44256</v>
      </c>
      <c r="BY33">
        <v>0</v>
      </c>
      <c r="BZ33">
        <v>0</v>
      </c>
      <c r="CA33">
        <v>0</v>
      </c>
      <c r="CB33">
        <v>0</v>
      </c>
      <c r="CC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 t="s">
        <v>683</v>
      </c>
      <c r="CV33">
        <v>44287</v>
      </c>
      <c r="CW33">
        <v>0</v>
      </c>
      <c r="CX33">
        <v>0</v>
      </c>
      <c r="CY33">
        <v>0</v>
      </c>
      <c r="CZ33">
        <v>0</v>
      </c>
      <c r="DA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 t="s">
        <v>683</v>
      </c>
      <c r="DT33">
        <v>44317</v>
      </c>
      <c r="DU33">
        <v>0</v>
      </c>
      <c r="DV33">
        <v>0</v>
      </c>
      <c r="DW33">
        <v>0</v>
      </c>
      <c r="DX33">
        <v>0</v>
      </c>
      <c r="DY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 t="s">
        <v>683</v>
      </c>
      <c r="ER33">
        <v>44348</v>
      </c>
      <c r="ES33">
        <v>0</v>
      </c>
      <c r="ET33">
        <v>0</v>
      </c>
      <c r="EU33">
        <v>0</v>
      </c>
      <c r="EV33">
        <v>0</v>
      </c>
      <c r="EW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 t="s">
        <v>683</v>
      </c>
      <c r="FP33">
        <v>44378</v>
      </c>
      <c r="FQ33">
        <v>0</v>
      </c>
      <c r="FR33">
        <v>0</v>
      </c>
      <c r="FS33">
        <v>0</v>
      </c>
      <c r="FT33">
        <v>0</v>
      </c>
      <c r="FU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  <c r="GL33" t="s">
        <v>683</v>
      </c>
      <c r="GN33">
        <v>44409</v>
      </c>
      <c r="GO33">
        <v>0</v>
      </c>
      <c r="GP33">
        <v>0</v>
      </c>
      <c r="GQ33">
        <v>0</v>
      </c>
      <c r="GR33">
        <v>0</v>
      </c>
      <c r="GS33">
        <v>0</v>
      </c>
      <c r="GU33">
        <v>0</v>
      </c>
      <c r="GV33">
        <v>0</v>
      </c>
      <c r="GW33">
        <v>0</v>
      </c>
      <c r="GX33">
        <v>0</v>
      </c>
      <c r="GY33">
        <v>0</v>
      </c>
      <c r="GZ33">
        <v>0</v>
      </c>
      <c r="HA33">
        <v>0</v>
      </c>
      <c r="HB33">
        <v>0</v>
      </c>
      <c r="HC33">
        <v>0</v>
      </c>
      <c r="HD33">
        <v>0</v>
      </c>
      <c r="HE33">
        <v>0</v>
      </c>
      <c r="HF33">
        <v>0</v>
      </c>
      <c r="HG33">
        <v>0</v>
      </c>
      <c r="HH33">
        <v>0</v>
      </c>
      <c r="HI33">
        <v>0</v>
      </c>
      <c r="HJ33" t="s">
        <v>683</v>
      </c>
      <c r="HL33">
        <v>44440</v>
      </c>
      <c r="HM33">
        <v>0</v>
      </c>
      <c r="HN33">
        <v>0</v>
      </c>
      <c r="HO33">
        <v>0</v>
      </c>
      <c r="HP33">
        <v>0</v>
      </c>
      <c r="HQ33">
        <v>0</v>
      </c>
      <c r="HS33">
        <v>0</v>
      </c>
      <c r="HT33">
        <v>0</v>
      </c>
      <c r="HU33">
        <v>0</v>
      </c>
      <c r="HV33">
        <v>0</v>
      </c>
      <c r="HW33">
        <v>0</v>
      </c>
      <c r="HX33">
        <v>0</v>
      </c>
      <c r="HY33">
        <v>0</v>
      </c>
      <c r="HZ33">
        <v>0</v>
      </c>
      <c r="IA33">
        <v>0</v>
      </c>
      <c r="IB33">
        <v>0</v>
      </c>
      <c r="IC33">
        <v>0</v>
      </c>
      <c r="ID33">
        <v>0</v>
      </c>
      <c r="IE33">
        <v>0</v>
      </c>
      <c r="IF33">
        <v>0</v>
      </c>
      <c r="IG33">
        <v>0</v>
      </c>
      <c r="IH33" t="s">
        <v>683</v>
      </c>
      <c r="IJ33">
        <v>44470</v>
      </c>
      <c r="IO33">
        <v>0</v>
      </c>
      <c r="IQ33">
        <v>0</v>
      </c>
      <c r="JE33">
        <v>0</v>
      </c>
      <c r="JF33" t="s">
        <v>683</v>
      </c>
      <c r="JH33">
        <v>44501</v>
      </c>
      <c r="JM33">
        <v>0</v>
      </c>
      <c r="JO33">
        <v>0</v>
      </c>
      <c r="KC33">
        <v>0</v>
      </c>
      <c r="KD33" t="s">
        <v>683</v>
      </c>
      <c r="KF33">
        <v>44531</v>
      </c>
      <c r="KK33">
        <v>0</v>
      </c>
      <c r="KM33">
        <v>0</v>
      </c>
      <c r="LA33">
        <v>0</v>
      </c>
      <c r="LD33" t="s">
        <v>651</v>
      </c>
      <c r="LE33">
        <v>0</v>
      </c>
      <c r="LF33">
        <v>0</v>
      </c>
      <c r="LG33">
        <v>0</v>
      </c>
      <c r="LH33">
        <v>0</v>
      </c>
      <c r="LI33">
        <v>23.02</v>
      </c>
      <c r="LK33">
        <v>0</v>
      </c>
      <c r="LL33">
        <v>0</v>
      </c>
      <c r="LM33">
        <v>0</v>
      </c>
      <c r="LN33">
        <v>0</v>
      </c>
      <c r="LO33">
        <v>0</v>
      </c>
      <c r="LP33">
        <v>0</v>
      </c>
      <c r="LQ33">
        <v>0</v>
      </c>
      <c r="LR33">
        <v>0</v>
      </c>
      <c r="LS33">
        <v>0</v>
      </c>
      <c r="LT33">
        <v>0</v>
      </c>
      <c r="LU33">
        <v>0</v>
      </c>
      <c r="LV33">
        <v>0</v>
      </c>
      <c r="LX33">
        <v>0</v>
      </c>
      <c r="LY33">
        <v>23.02</v>
      </c>
      <c r="LZ33" t="s">
        <v>683</v>
      </c>
      <c r="MA33" t="s">
        <v>652</v>
      </c>
      <c r="MB33">
        <v>44562</v>
      </c>
      <c r="MI33">
        <v>0</v>
      </c>
      <c r="MW33">
        <v>0</v>
      </c>
      <c r="MX33" t="s">
        <v>683</v>
      </c>
      <c r="MZ33">
        <v>44593</v>
      </c>
      <c r="NG33">
        <v>0</v>
      </c>
      <c r="NU33">
        <v>0</v>
      </c>
      <c r="NV33" t="s">
        <v>683</v>
      </c>
      <c r="NX33">
        <v>44621</v>
      </c>
      <c r="OE33">
        <v>0</v>
      </c>
      <c r="OS33">
        <v>0</v>
      </c>
      <c r="OT33" t="s">
        <v>683</v>
      </c>
      <c r="OV33">
        <v>44652</v>
      </c>
      <c r="PC33">
        <v>0</v>
      </c>
      <c r="PQ33">
        <v>0</v>
      </c>
      <c r="PR33" t="s">
        <v>683</v>
      </c>
      <c r="PT33">
        <v>44682</v>
      </c>
      <c r="QA33">
        <v>0</v>
      </c>
      <c r="QO33">
        <v>0</v>
      </c>
      <c r="QP33" t="s">
        <v>683</v>
      </c>
      <c r="QR33">
        <v>44713</v>
      </c>
      <c r="QY33">
        <v>0</v>
      </c>
      <c r="RM33">
        <v>0</v>
      </c>
      <c r="RN33" t="s">
        <v>683</v>
      </c>
      <c r="RP33">
        <v>44743</v>
      </c>
      <c r="RW33">
        <v>0</v>
      </c>
      <c r="SK33">
        <v>0</v>
      </c>
      <c r="SL33" t="s">
        <v>683</v>
      </c>
      <c r="SN33">
        <v>44774</v>
      </c>
      <c r="SU33">
        <v>0</v>
      </c>
      <c r="TI33">
        <v>0</v>
      </c>
      <c r="TJ33" t="s">
        <v>683</v>
      </c>
      <c r="TL33">
        <v>44805</v>
      </c>
      <c r="TS33">
        <v>0</v>
      </c>
      <c r="UG33">
        <v>0</v>
      </c>
      <c r="UH33" t="s">
        <v>683</v>
      </c>
      <c r="UJ33">
        <v>44835</v>
      </c>
      <c r="UQ33">
        <v>0</v>
      </c>
      <c r="VE33">
        <v>0</v>
      </c>
      <c r="VF33" t="s">
        <v>683</v>
      </c>
      <c r="VH33">
        <v>44866</v>
      </c>
      <c r="VO33">
        <v>0</v>
      </c>
      <c r="WC33">
        <v>0</v>
      </c>
      <c r="WD33" t="s">
        <v>683</v>
      </c>
      <c r="WF33">
        <v>44896</v>
      </c>
      <c r="WM33">
        <v>0</v>
      </c>
      <c r="XA33">
        <v>0</v>
      </c>
    </row>
    <row r="34" spans="1:625" ht="12.75">
      <c r="A34" s="1">
        <f>HYPERLINK("F:\2022年预算\清新分公司预算底稿\附件3.2022年自营班线、农客（含村村通）、公交业务预算基础数据表 - 副本1008.xlsx#'清远城北站至清远英德西站'!A1","[附件3.2022年自营班线、农客（含村村通）、公交业务预算基础数据表 - 副本1008.xlsx]清远城北站至清远英德西站")</f>
      </c>
      <c r="B34" t="s">
        <v>625</v>
      </c>
      <c r="C34" t="s">
        <v>626</v>
      </c>
      <c r="D34" t="s">
        <v>627</v>
      </c>
      <c r="E34" t="s">
        <v>628</v>
      </c>
      <c r="F34" t="s">
        <v>629</v>
      </c>
      <c r="G34" t="s">
        <v>630</v>
      </c>
      <c r="H34" t="s">
        <v>631</v>
      </c>
      <c r="I34" t="s">
        <v>632</v>
      </c>
      <c r="J34" t="s">
        <v>633</v>
      </c>
      <c r="K34" t="s">
        <v>634</v>
      </c>
      <c r="L34" t="s">
        <v>635</v>
      </c>
      <c r="M34" t="s">
        <v>636</v>
      </c>
      <c r="N34" t="s">
        <v>637</v>
      </c>
      <c r="O34" t="s">
        <v>638</v>
      </c>
      <c r="P34" t="s">
        <v>639</v>
      </c>
      <c r="Q34" t="s">
        <v>640</v>
      </c>
      <c r="R34" t="s">
        <v>641</v>
      </c>
      <c r="S34" t="s">
        <v>642</v>
      </c>
      <c r="T34" t="s">
        <v>643</v>
      </c>
      <c r="U34" t="s">
        <v>644</v>
      </c>
      <c r="V34" t="s">
        <v>645</v>
      </c>
      <c r="W34" t="s">
        <v>646</v>
      </c>
      <c r="X34" t="s">
        <v>647</v>
      </c>
      <c r="Y34" t="s">
        <v>648</v>
      </c>
      <c r="Z34" t="s">
        <v>684</v>
      </c>
      <c r="AA34" t="s">
        <v>650</v>
      </c>
      <c r="AB34">
        <v>44197</v>
      </c>
      <c r="AC34">
        <v>64</v>
      </c>
      <c r="AD34">
        <v>1</v>
      </c>
      <c r="AE34">
        <v>1111</v>
      </c>
      <c r="AF34">
        <v>7798</v>
      </c>
      <c r="AG34">
        <v>24904.07</v>
      </c>
      <c r="AI34">
        <v>25588.209999999999</v>
      </c>
      <c r="AJ34">
        <v>1538.5999999999999</v>
      </c>
      <c r="AK34">
        <v>7846.8599999999997</v>
      </c>
      <c r="AL34">
        <v>1587.97</v>
      </c>
      <c r="AM34">
        <v>0</v>
      </c>
      <c r="AN34">
        <v>477.91000000000003</v>
      </c>
      <c r="AO34">
        <v>1561.3800000000001</v>
      </c>
      <c r="AP34">
        <v>3125.1500000000001</v>
      </c>
      <c r="AQ34">
        <v>0</v>
      </c>
      <c r="AR34">
        <v>4588.4899999999998</v>
      </c>
      <c r="AS34">
        <v>0</v>
      </c>
      <c r="AT34">
        <v>47.130000000000003</v>
      </c>
      <c r="AU34">
        <v>1</v>
      </c>
      <c r="AV34">
        <v>6353.3199999999997</v>
      </c>
      <c r="AW34">
        <v>-684.13999999999896</v>
      </c>
      <c r="AX34" t="s">
        <v>684</v>
      </c>
      <c r="AZ34">
        <v>44228</v>
      </c>
      <c r="BA34">
        <v>50</v>
      </c>
      <c r="BB34">
        <v>1</v>
      </c>
      <c r="BC34">
        <v>1025</v>
      </c>
      <c r="BD34">
        <v>7000</v>
      </c>
      <c r="BE34">
        <v>22029.369999999999</v>
      </c>
      <c r="BG34">
        <v>25193.060000000001</v>
      </c>
      <c r="BH34">
        <v>1366.0899999999999</v>
      </c>
      <c r="BI34">
        <v>6967.0600000000004</v>
      </c>
      <c r="BJ34">
        <v>1851.97</v>
      </c>
      <c r="BK34">
        <v>0</v>
      </c>
      <c r="BL34">
        <v>588</v>
      </c>
      <c r="BM34">
        <v>1561.3800000000001</v>
      </c>
      <c r="BN34">
        <v>1995.7</v>
      </c>
      <c r="BO34">
        <v>0</v>
      </c>
      <c r="BP34">
        <v>4588.4899999999998</v>
      </c>
      <c r="BQ34">
        <v>0</v>
      </c>
      <c r="BR34">
        <v>185.66</v>
      </c>
      <c r="BS34">
        <v>1</v>
      </c>
      <c r="BT34">
        <v>7454.8000000000002</v>
      </c>
      <c r="BU34">
        <v>-3163.6900000000001</v>
      </c>
      <c r="BV34" t="s">
        <v>684</v>
      </c>
      <c r="BX34">
        <v>44256</v>
      </c>
      <c r="BY34">
        <v>29</v>
      </c>
      <c r="BZ34">
        <v>1</v>
      </c>
      <c r="CA34">
        <v>431</v>
      </c>
      <c r="CB34">
        <v>2168</v>
      </c>
      <c r="CC34">
        <v>1116.29</v>
      </c>
      <c r="CE34">
        <v>11196.969999999999</v>
      </c>
      <c r="CF34">
        <v>663.72000000000003</v>
      </c>
      <c r="CG34">
        <v>3849.5799999999999</v>
      </c>
      <c r="CH34">
        <v>1851.97</v>
      </c>
      <c r="CI34">
        <v>0</v>
      </c>
      <c r="CJ34">
        <v>225.59999999999999</v>
      </c>
      <c r="CK34">
        <v>0</v>
      </c>
      <c r="CL34">
        <v>979.10000000000002</v>
      </c>
      <c r="CM34">
        <v>0</v>
      </c>
      <c r="CN34">
        <v>4588.4899999999998</v>
      </c>
      <c r="CO34">
        <v>0</v>
      </c>
      <c r="CP34">
        <v>20.120000000000001</v>
      </c>
      <c r="CQ34">
        <v>1</v>
      </c>
      <c r="CR34">
        <v>-317.88999999999999</v>
      </c>
      <c r="CS34">
        <v>-10080.68</v>
      </c>
      <c r="CT34" t="s">
        <v>684</v>
      </c>
      <c r="CV34">
        <v>44287</v>
      </c>
      <c r="CW34">
        <v>0</v>
      </c>
      <c r="CX34">
        <v>0</v>
      </c>
      <c r="CY34">
        <v>0</v>
      </c>
      <c r="CZ34">
        <v>0</v>
      </c>
      <c r="DA34">
        <v>0</v>
      </c>
      <c r="DC34">
        <v>10700.049999999999</v>
      </c>
      <c r="DD34">
        <v>386.36000000000001</v>
      </c>
      <c r="DE34">
        <v>2279.52</v>
      </c>
      <c r="DF34">
        <v>2087.6399999999999</v>
      </c>
      <c r="DG34">
        <v>0</v>
      </c>
      <c r="DH34">
        <v>0</v>
      </c>
      <c r="DI34">
        <v>0</v>
      </c>
      <c r="DJ34">
        <v>1744.4000000000001</v>
      </c>
      <c r="DK34">
        <v>0</v>
      </c>
      <c r="DL34">
        <v>4588.4899999999998</v>
      </c>
      <c r="DM34">
        <v>0</v>
      </c>
      <c r="DN34">
        <v>0</v>
      </c>
      <c r="DO34">
        <v>0</v>
      </c>
      <c r="DP34">
        <v>0</v>
      </c>
      <c r="DQ34">
        <v>-10700.049999999999</v>
      </c>
      <c r="DR34" t="s">
        <v>684</v>
      </c>
      <c r="DT34">
        <v>44317</v>
      </c>
      <c r="DU34">
        <v>0</v>
      </c>
      <c r="DV34">
        <v>0</v>
      </c>
      <c r="DW34">
        <v>0</v>
      </c>
      <c r="DX34">
        <v>0</v>
      </c>
      <c r="DY34">
        <v>0</v>
      </c>
      <c r="EA34">
        <v>-6129.1000000000004</v>
      </c>
      <c r="EB34">
        <v>0</v>
      </c>
      <c r="EC34">
        <v>-6129.1000000000004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6129.1000000000004</v>
      </c>
      <c r="EP34" t="s">
        <v>684</v>
      </c>
      <c r="ER34">
        <v>44348</v>
      </c>
      <c r="ES34">
        <v>0</v>
      </c>
      <c r="ET34">
        <v>0</v>
      </c>
      <c r="EU34">
        <v>0</v>
      </c>
      <c r="EV34">
        <v>0</v>
      </c>
      <c r="EW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 t="s">
        <v>684</v>
      </c>
      <c r="FP34">
        <v>44378</v>
      </c>
      <c r="FQ34">
        <v>0</v>
      </c>
      <c r="FR34">
        <v>0</v>
      </c>
      <c r="FS34">
        <v>0</v>
      </c>
      <c r="FT34">
        <v>0</v>
      </c>
      <c r="FU34">
        <v>0</v>
      </c>
      <c r="FW34">
        <v>5957.1700000000001</v>
      </c>
      <c r="FX34">
        <v>0</v>
      </c>
      <c r="FY34">
        <v>0</v>
      </c>
      <c r="FZ34">
        <v>0</v>
      </c>
      <c r="GA34">
        <v>0</v>
      </c>
      <c r="GB34">
        <v>7773.1199999999999</v>
      </c>
      <c r="GC34">
        <v>0</v>
      </c>
      <c r="GD34">
        <v>-1815.95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-5957.1700000000001</v>
      </c>
      <c r="GL34" t="s">
        <v>684</v>
      </c>
      <c r="GN34">
        <v>44409</v>
      </c>
      <c r="GO34">
        <v>0</v>
      </c>
      <c r="GP34">
        <v>0</v>
      </c>
      <c r="GQ34">
        <v>0</v>
      </c>
      <c r="GR34">
        <v>0</v>
      </c>
      <c r="GS34">
        <v>0</v>
      </c>
      <c r="GU34">
        <v>10020.07</v>
      </c>
      <c r="GV34">
        <v>0</v>
      </c>
      <c r="GW34">
        <v>0</v>
      </c>
      <c r="GX34">
        <v>0</v>
      </c>
      <c r="GY34">
        <v>0</v>
      </c>
      <c r="GZ34">
        <v>10020.07</v>
      </c>
      <c r="HA34">
        <v>0</v>
      </c>
      <c r="HB34">
        <v>0</v>
      </c>
      <c r="HC34">
        <v>0</v>
      </c>
      <c r="HD34">
        <v>0</v>
      </c>
      <c r="HE34">
        <v>0</v>
      </c>
      <c r="HF34">
        <v>0</v>
      </c>
      <c r="HG34">
        <v>0</v>
      </c>
      <c r="HH34">
        <v>0</v>
      </c>
      <c r="HI34">
        <v>-10020.07</v>
      </c>
      <c r="HJ34" t="s">
        <v>684</v>
      </c>
      <c r="HL34">
        <v>44440</v>
      </c>
      <c r="HM34">
        <v>0</v>
      </c>
      <c r="HN34">
        <v>0</v>
      </c>
      <c r="HO34">
        <v>0</v>
      </c>
      <c r="HP34">
        <v>0</v>
      </c>
      <c r="HQ34">
        <v>0</v>
      </c>
      <c r="HS34">
        <v>-10020.07</v>
      </c>
      <c r="HT34">
        <v>0</v>
      </c>
      <c r="HU34">
        <v>0</v>
      </c>
      <c r="HV34">
        <v>0</v>
      </c>
      <c r="HW34">
        <v>0</v>
      </c>
      <c r="HX34">
        <v>-10020.07</v>
      </c>
      <c r="HY34">
        <v>0</v>
      </c>
      <c r="HZ34">
        <v>0</v>
      </c>
      <c r="IA34">
        <v>0</v>
      </c>
      <c r="IB34">
        <v>0</v>
      </c>
      <c r="IC34">
        <v>0</v>
      </c>
      <c r="ID34">
        <v>0</v>
      </c>
      <c r="IE34">
        <v>0</v>
      </c>
      <c r="IF34">
        <v>0</v>
      </c>
      <c r="IG34">
        <v>10020.07</v>
      </c>
      <c r="IH34" t="s">
        <v>684</v>
      </c>
      <c r="IJ34">
        <v>44470</v>
      </c>
      <c r="IO34">
        <v>0</v>
      </c>
      <c r="IQ34">
        <v>0</v>
      </c>
      <c r="JE34">
        <v>0</v>
      </c>
      <c r="JF34" t="s">
        <v>684</v>
      </c>
      <c r="JH34">
        <v>44501</v>
      </c>
      <c r="JM34">
        <v>0</v>
      </c>
      <c r="JO34">
        <v>0</v>
      </c>
      <c r="KC34">
        <v>0</v>
      </c>
      <c r="KD34" t="s">
        <v>684</v>
      </c>
      <c r="KF34">
        <v>44531</v>
      </c>
      <c r="KK34">
        <v>0</v>
      </c>
      <c r="KM34">
        <v>0</v>
      </c>
      <c r="LA34">
        <v>0</v>
      </c>
      <c r="LD34" t="s">
        <v>651</v>
      </c>
      <c r="LE34">
        <v>143</v>
      </c>
      <c r="LF34">
        <v>0</v>
      </c>
      <c r="LG34">
        <v>2567</v>
      </c>
      <c r="LH34">
        <v>16966</v>
      </c>
      <c r="LI34">
        <v>48049.730000000003</v>
      </c>
      <c r="LK34">
        <v>72506.360000000001</v>
      </c>
      <c r="LL34">
        <v>3954.77</v>
      </c>
      <c r="LM34">
        <v>14813.92</v>
      </c>
      <c r="LN34">
        <v>7379.5500000000002</v>
      </c>
      <c r="LO34">
        <v>0</v>
      </c>
      <c r="LP34">
        <v>9064.6299999999992</v>
      </c>
      <c r="LQ34">
        <v>3122.7600000000002</v>
      </c>
      <c r="LR34">
        <v>6028.3999999999996</v>
      </c>
      <c r="LS34">
        <v>0</v>
      </c>
      <c r="LT34">
        <v>18353.959999999999</v>
      </c>
      <c r="LU34">
        <v>0</v>
      </c>
      <c r="LV34">
        <v>252.91</v>
      </c>
      <c r="LX34">
        <v>13490.23</v>
      </c>
      <c r="LY34">
        <v>-24456.630000000001</v>
      </c>
      <c r="LZ34" t="s">
        <v>684</v>
      </c>
      <c r="MA34" t="s">
        <v>652</v>
      </c>
      <c r="MB34">
        <v>44562</v>
      </c>
      <c r="MI34">
        <v>0</v>
      </c>
      <c r="MW34">
        <v>0</v>
      </c>
      <c r="MX34" t="s">
        <v>684</v>
      </c>
      <c r="MZ34">
        <v>44593</v>
      </c>
      <c r="NG34">
        <v>0</v>
      </c>
      <c r="NU34">
        <v>0</v>
      </c>
      <c r="NV34" t="s">
        <v>684</v>
      </c>
      <c r="NX34">
        <v>44621</v>
      </c>
      <c r="OE34">
        <v>0</v>
      </c>
      <c r="OS34">
        <v>0</v>
      </c>
      <c r="OT34" t="s">
        <v>684</v>
      </c>
      <c r="OV34">
        <v>44652</v>
      </c>
      <c r="PC34">
        <v>0</v>
      </c>
      <c r="PQ34">
        <v>0</v>
      </c>
      <c r="PR34" t="s">
        <v>684</v>
      </c>
      <c r="PT34">
        <v>44682</v>
      </c>
      <c r="QA34">
        <v>0</v>
      </c>
      <c r="QO34">
        <v>0</v>
      </c>
      <c r="QP34" t="s">
        <v>684</v>
      </c>
      <c r="QR34">
        <v>44713</v>
      </c>
      <c r="QY34">
        <v>0</v>
      </c>
      <c r="RM34">
        <v>0</v>
      </c>
      <c r="RN34" t="s">
        <v>684</v>
      </c>
      <c r="RP34">
        <v>44743</v>
      </c>
      <c r="RW34">
        <v>0</v>
      </c>
      <c r="SK34">
        <v>0</v>
      </c>
      <c r="SL34" t="s">
        <v>684</v>
      </c>
      <c r="SN34">
        <v>44774</v>
      </c>
      <c r="SU34">
        <v>0</v>
      </c>
      <c r="TI34">
        <v>0</v>
      </c>
      <c r="TJ34" t="s">
        <v>684</v>
      </c>
      <c r="TL34">
        <v>44805</v>
      </c>
      <c r="TS34">
        <v>0</v>
      </c>
      <c r="UG34">
        <v>0</v>
      </c>
      <c r="UH34" t="s">
        <v>684</v>
      </c>
      <c r="UJ34">
        <v>44835</v>
      </c>
      <c r="UQ34">
        <v>0</v>
      </c>
      <c r="VE34">
        <v>0</v>
      </c>
      <c r="VF34" t="s">
        <v>684</v>
      </c>
      <c r="VH34">
        <v>44866</v>
      </c>
      <c r="VO34">
        <v>0</v>
      </c>
      <c r="WC34">
        <v>0</v>
      </c>
      <c r="WD34" t="s">
        <v>684</v>
      </c>
      <c r="WF34">
        <v>44896</v>
      </c>
      <c r="WM34">
        <v>0</v>
      </c>
      <c r="XA34">
        <v>0</v>
      </c>
    </row>
    <row r="35" spans="1:625" ht="12.75">
      <c r="A35" s="1">
        <f>HYPERLINK("F:\2022年预算\清新分公司预算底稿\附件3.2022年自营班线、农客（含村村通）、公交业务预算基础数据表 - 副本1008.xlsx#'清远城北站至南冲'!A1","[附件3.2022年自营班线、农客（含村村通）、公交业务预算基础数据表 - 副本1008.xlsx]清远城北站至南冲")</f>
      </c>
      <c r="B35" t="s">
        <v>625</v>
      </c>
      <c r="C35" t="s">
        <v>626</v>
      </c>
      <c r="D35" t="s">
        <v>627</v>
      </c>
      <c r="E35" t="s">
        <v>628</v>
      </c>
      <c r="F35" t="s">
        <v>629</v>
      </c>
      <c r="G35" t="s">
        <v>630</v>
      </c>
      <c r="H35" t="s">
        <v>631</v>
      </c>
      <c r="I35" t="s">
        <v>632</v>
      </c>
      <c r="J35" t="s">
        <v>633</v>
      </c>
      <c r="K35" t="s">
        <v>634</v>
      </c>
      <c r="L35" t="s">
        <v>635</v>
      </c>
      <c r="M35" t="s">
        <v>636</v>
      </c>
      <c r="N35" t="s">
        <v>637</v>
      </c>
      <c r="O35" t="s">
        <v>638</v>
      </c>
      <c r="P35" t="s">
        <v>639</v>
      </c>
      <c r="Q35" t="s">
        <v>640</v>
      </c>
      <c r="R35" t="s">
        <v>641</v>
      </c>
      <c r="S35" t="s">
        <v>642</v>
      </c>
      <c r="T35" t="s">
        <v>643</v>
      </c>
      <c r="U35" t="s">
        <v>644</v>
      </c>
      <c r="V35" t="s">
        <v>645</v>
      </c>
      <c r="W35" t="s">
        <v>646</v>
      </c>
      <c r="X35" t="s">
        <v>647</v>
      </c>
      <c r="Y35" t="s">
        <v>648</v>
      </c>
      <c r="Z35" t="s">
        <v>685</v>
      </c>
      <c r="AA35" t="s">
        <v>650</v>
      </c>
      <c r="AB35">
        <v>44197</v>
      </c>
      <c r="AC35">
        <v>128</v>
      </c>
      <c r="AD35">
        <v>3</v>
      </c>
      <c r="AE35">
        <v>2654</v>
      </c>
      <c r="AF35">
        <v>17086</v>
      </c>
      <c r="AG35">
        <v>48334.790000000001</v>
      </c>
      <c r="AI35">
        <v>42233.989999999998</v>
      </c>
      <c r="AJ35">
        <v>3488.1599999999999</v>
      </c>
      <c r="AK35">
        <v>17789.610000000001</v>
      </c>
      <c r="AL35">
        <v>1521.99</v>
      </c>
      <c r="AM35">
        <v>0</v>
      </c>
      <c r="AN35">
        <v>-92.030000000000001</v>
      </c>
      <c r="AO35">
        <v>0</v>
      </c>
      <c r="AP35">
        <v>1120</v>
      </c>
      <c r="AQ35">
        <v>0</v>
      </c>
      <c r="AR35">
        <v>0</v>
      </c>
      <c r="AS35">
        <v>0</v>
      </c>
      <c r="AT35">
        <v>506.69999999999999</v>
      </c>
      <c r="AU35">
        <v>2</v>
      </c>
      <c r="AV35">
        <v>21387.720000000001</v>
      </c>
      <c r="AW35">
        <v>6100.8000000000002</v>
      </c>
      <c r="AX35" t="s">
        <v>685</v>
      </c>
      <c r="AZ35">
        <v>44228</v>
      </c>
      <c r="BA35">
        <v>181</v>
      </c>
      <c r="BB35">
        <v>3</v>
      </c>
      <c r="BC35">
        <v>2531</v>
      </c>
      <c r="BD35">
        <v>9651</v>
      </c>
      <c r="BE35">
        <v>57247.690000000002</v>
      </c>
      <c r="BG35">
        <v>38276.940000000002</v>
      </c>
      <c r="BH35">
        <v>2116.4699999999998</v>
      </c>
      <c r="BI35">
        <v>10794</v>
      </c>
      <c r="BJ35">
        <v>2737.9699999999998</v>
      </c>
      <c r="BK35">
        <v>0</v>
      </c>
      <c r="BL35">
        <v>2511.9000000000001</v>
      </c>
      <c r="BM35">
        <v>2754.73</v>
      </c>
      <c r="BN35">
        <v>1410.3199999999999</v>
      </c>
      <c r="BO35">
        <v>0</v>
      </c>
      <c r="BP35">
        <v>0</v>
      </c>
      <c r="BQ35">
        <v>0</v>
      </c>
      <c r="BR35">
        <v>2191.6399999999999</v>
      </c>
      <c r="BS35">
        <v>3</v>
      </c>
      <c r="BT35">
        <v>15876.379999999999</v>
      </c>
      <c r="BU35">
        <v>18970.75</v>
      </c>
      <c r="BV35" t="s">
        <v>685</v>
      </c>
      <c r="BX35">
        <v>44256</v>
      </c>
      <c r="BY35">
        <v>145</v>
      </c>
      <c r="BZ35">
        <v>3</v>
      </c>
      <c r="CA35">
        <v>1379</v>
      </c>
      <c r="CB35">
        <v>5756</v>
      </c>
      <c r="CC35">
        <v>57632.879999999997</v>
      </c>
      <c r="CE35">
        <v>32439.369999999999</v>
      </c>
      <c r="CF35">
        <v>1323.8499999999999</v>
      </c>
      <c r="CG35">
        <v>7678.3299999999999</v>
      </c>
      <c r="CH35">
        <v>3688.96</v>
      </c>
      <c r="CI35">
        <v>0</v>
      </c>
      <c r="CJ35">
        <v>845.70000000000005</v>
      </c>
      <c r="CK35">
        <v>2821.4699999999998</v>
      </c>
      <c r="CL35">
        <v>1202.9200000000001</v>
      </c>
      <c r="CM35">
        <v>0</v>
      </c>
      <c r="CN35">
        <v>0</v>
      </c>
      <c r="CO35">
        <v>0</v>
      </c>
      <c r="CP35">
        <v>29.350000000000001</v>
      </c>
      <c r="CQ35">
        <v>3</v>
      </c>
      <c r="CR35">
        <v>16172.639999999999</v>
      </c>
      <c r="CS35">
        <v>25193.509999999998</v>
      </c>
      <c r="CT35" t="s">
        <v>685</v>
      </c>
      <c r="CV35">
        <v>44287</v>
      </c>
      <c r="CW35">
        <v>135</v>
      </c>
      <c r="CX35">
        <v>3</v>
      </c>
      <c r="CY35">
        <v>2311</v>
      </c>
      <c r="CZ35">
        <v>9055</v>
      </c>
      <c r="DA35">
        <v>59595.379999999997</v>
      </c>
      <c r="DC35">
        <v>35249.959999999999</v>
      </c>
      <c r="DD35">
        <v>1054.3599999999999</v>
      </c>
      <c r="DE35">
        <v>6220.7299999999996</v>
      </c>
      <c r="DF35">
        <v>-3531.8800000000001</v>
      </c>
      <c r="DG35">
        <v>2360.0100000000002</v>
      </c>
      <c r="DH35">
        <v>735.46000000000004</v>
      </c>
      <c r="DI35">
        <v>2821.4699999999998</v>
      </c>
      <c r="DJ35">
        <v>1869.6700000000001</v>
      </c>
      <c r="DK35">
        <v>0</v>
      </c>
      <c r="DL35">
        <v>0</v>
      </c>
      <c r="DM35">
        <v>0</v>
      </c>
      <c r="DN35">
        <v>32.890000000000001</v>
      </c>
      <c r="DO35">
        <v>3</v>
      </c>
      <c r="DP35">
        <v>24741.610000000001</v>
      </c>
      <c r="DQ35">
        <v>24345.419999999998</v>
      </c>
      <c r="DR35" t="s">
        <v>685</v>
      </c>
      <c r="DT35">
        <v>44317</v>
      </c>
      <c r="DU35">
        <v>189</v>
      </c>
      <c r="DV35">
        <v>3</v>
      </c>
      <c r="DW35">
        <v>2334</v>
      </c>
      <c r="DX35">
        <v>10150</v>
      </c>
      <c r="DY35">
        <v>62406.739999999998</v>
      </c>
      <c r="EA35">
        <v>35025.459999999999</v>
      </c>
      <c r="EB35">
        <v>1715.24</v>
      </c>
      <c r="EC35">
        <v>10119.92</v>
      </c>
      <c r="ED35">
        <v>1030.1199999999999</v>
      </c>
      <c r="EE35">
        <v>1500.01</v>
      </c>
      <c r="EF35">
        <v>748.04999999999995</v>
      </c>
      <c r="EG35">
        <v>3462.1500000000001</v>
      </c>
      <c r="EH35">
        <v>4008.3800000000001</v>
      </c>
      <c r="EI35">
        <v>0</v>
      </c>
      <c r="EJ35">
        <v>0</v>
      </c>
      <c r="EK35">
        <v>0</v>
      </c>
      <c r="EL35">
        <v>47.789999999999999</v>
      </c>
      <c r="EM35">
        <v>3</v>
      </c>
      <c r="EN35">
        <v>14109.040000000001</v>
      </c>
      <c r="EO35">
        <v>27381.279999999999</v>
      </c>
      <c r="EP35" t="s">
        <v>685</v>
      </c>
      <c r="ER35">
        <v>44348</v>
      </c>
      <c r="ES35">
        <v>166</v>
      </c>
      <c r="ET35">
        <v>3</v>
      </c>
      <c r="EU35">
        <v>1725</v>
      </c>
      <c r="EV35">
        <v>10621</v>
      </c>
      <c r="EW35">
        <v>40396.089999999997</v>
      </c>
      <c r="EY35">
        <v>25931.630000000001</v>
      </c>
      <c r="EZ35">
        <v>2000.03</v>
      </c>
      <c r="FA35">
        <v>11800.17</v>
      </c>
      <c r="FB35">
        <v>206.00999999999999</v>
      </c>
      <c r="FC35">
        <v>0</v>
      </c>
      <c r="FD35">
        <v>796.58000000000004</v>
      </c>
      <c r="FE35">
        <v>2821.4699999999998</v>
      </c>
      <c r="FF35">
        <v>835.20000000000005</v>
      </c>
      <c r="FG35">
        <v>0</v>
      </c>
      <c r="FH35">
        <v>0</v>
      </c>
      <c r="FI35">
        <v>0</v>
      </c>
      <c r="FJ35">
        <v>37.609999999999999</v>
      </c>
      <c r="FK35">
        <v>1</v>
      </c>
      <c r="FL35">
        <v>9434.5900000000001</v>
      </c>
      <c r="FM35">
        <v>14464.459999999999</v>
      </c>
      <c r="FN35" t="s">
        <v>685</v>
      </c>
      <c r="FP35">
        <v>44378</v>
      </c>
      <c r="FQ35">
        <v>29</v>
      </c>
      <c r="FR35">
        <v>1</v>
      </c>
      <c r="FS35">
        <v>433</v>
      </c>
      <c r="FT35">
        <v>2128.3000000000002</v>
      </c>
      <c r="FU35">
        <v>34523.269999999997</v>
      </c>
      <c r="FW35">
        <v>10959.68</v>
      </c>
      <c r="FX35">
        <v>484.50999999999999</v>
      </c>
      <c r="FY35">
        <v>2858.6100000000001</v>
      </c>
      <c r="FZ35">
        <v>0</v>
      </c>
      <c r="GA35">
        <v>0</v>
      </c>
      <c r="GB35">
        <v>1103.8599999999999</v>
      </c>
      <c r="GC35">
        <v>747.97000000000003</v>
      </c>
      <c r="GD35">
        <v>894.36000000000001</v>
      </c>
      <c r="GE35">
        <v>0</v>
      </c>
      <c r="GF35">
        <v>0</v>
      </c>
      <c r="GG35">
        <v>0</v>
      </c>
      <c r="GH35">
        <v>1003.02</v>
      </c>
      <c r="GI35">
        <v>1</v>
      </c>
      <c r="GJ35">
        <v>4351.8599999999997</v>
      </c>
      <c r="GK35">
        <v>23563.59</v>
      </c>
      <c r="GL35" t="s">
        <v>685</v>
      </c>
      <c r="GN35">
        <v>44409</v>
      </c>
      <c r="GO35">
        <v>29</v>
      </c>
      <c r="GP35">
        <v>2</v>
      </c>
      <c r="GQ35">
        <v>1619</v>
      </c>
      <c r="GR35">
        <v>8447</v>
      </c>
      <c r="GS35">
        <v>33353.760000000002</v>
      </c>
      <c r="GU35">
        <v>15006.75</v>
      </c>
      <c r="GV35">
        <v>417.38999999999999</v>
      </c>
      <c r="GW35">
        <v>2529.3800000000001</v>
      </c>
      <c r="GX35">
        <v>3.98</v>
      </c>
      <c r="GY35">
        <v>0</v>
      </c>
      <c r="GZ35">
        <v>2823.21</v>
      </c>
      <c r="HA35">
        <v>832.49000000000001</v>
      </c>
      <c r="HB35">
        <v>700.12</v>
      </c>
      <c r="HC35">
        <v>0</v>
      </c>
      <c r="HD35">
        <v>0</v>
      </c>
      <c r="HE35">
        <v>0</v>
      </c>
      <c r="HF35">
        <v>5.8399999999999999</v>
      </c>
      <c r="HG35">
        <v>2</v>
      </c>
      <c r="HH35">
        <v>8111.7299999999996</v>
      </c>
      <c r="HI35">
        <v>18347.009999999998</v>
      </c>
      <c r="HJ35" t="s">
        <v>685</v>
      </c>
      <c r="HL35">
        <v>44440</v>
      </c>
      <c r="HM35">
        <v>60</v>
      </c>
      <c r="HN35">
        <v>2</v>
      </c>
      <c r="HO35">
        <v>3793</v>
      </c>
      <c r="HP35">
        <v>13126.299999999999</v>
      </c>
      <c r="HQ35">
        <v>35726.57</v>
      </c>
      <c r="HS35">
        <v>13474.200000000001</v>
      </c>
      <c r="HT35">
        <v>821.41999999999996</v>
      </c>
      <c r="HU35">
        <v>4977.8100000000004</v>
      </c>
      <c r="HV35">
        <v>0.52000000000000002</v>
      </c>
      <c r="HW35">
        <v>0</v>
      </c>
      <c r="HX35">
        <v>1393.3499999999999</v>
      </c>
      <c r="HY35">
        <v>833.88999999999999</v>
      </c>
      <c r="HZ35">
        <v>284.56</v>
      </c>
      <c r="IA35">
        <v>0</v>
      </c>
      <c r="IB35">
        <v>0</v>
      </c>
      <c r="IC35">
        <v>0</v>
      </c>
      <c r="ID35">
        <v>21.66</v>
      </c>
      <c r="IE35">
        <v>2</v>
      </c>
      <c r="IF35">
        <v>5962.4099999999999</v>
      </c>
      <c r="IG35">
        <v>22252.369999999999</v>
      </c>
      <c r="IH35" t="s">
        <v>685</v>
      </c>
      <c r="IJ35">
        <v>44470</v>
      </c>
      <c r="IO35">
        <v>0</v>
      </c>
      <c r="IQ35">
        <v>0</v>
      </c>
      <c r="JE35">
        <v>0</v>
      </c>
      <c r="JF35" t="s">
        <v>685</v>
      </c>
      <c r="JH35">
        <v>44501</v>
      </c>
      <c r="JM35">
        <v>0</v>
      </c>
      <c r="JO35">
        <v>0</v>
      </c>
      <c r="KC35">
        <v>0</v>
      </c>
      <c r="KD35" t="s">
        <v>685</v>
      </c>
      <c r="KF35">
        <v>44531</v>
      </c>
      <c r="KK35">
        <v>0</v>
      </c>
      <c r="KM35">
        <v>0</v>
      </c>
      <c r="LA35">
        <v>0</v>
      </c>
      <c r="LB35" t="s">
        <v>685</v>
      </c>
      <c r="LD35" t="s">
        <v>651</v>
      </c>
      <c r="LE35">
        <v>1062</v>
      </c>
      <c r="LF35">
        <v>0</v>
      </c>
      <c r="LG35">
        <v>18779</v>
      </c>
      <c r="LH35">
        <v>86020.600000000006</v>
      </c>
      <c r="LI35">
        <v>429217.16999999998</v>
      </c>
      <c r="LK35">
        <v>248597.98000000001</v>
      </c>
      <c r="LL35">
        <v>13421.43</v>
      </c>
      <c r="LM35">
        <v>74768.559999999998</v>
      </c>
      <c r="LN35">
        <v>5657.6700000000001</v>
      </c>
      <c r="LO35">
        <v>3860.02</v>
      </c>
      <c r="LP35">
        <v>10866.08</v>
      </c>
      <c r="LQ35">
        <v>17095.639999999999</v>
      </c>
      <c r="LR35">
        <v>12325.530000000001</v>
      </c>
      <c r="LS35">
        <v>0</v>
      </c>
      <c r="LT35">
        <v>0</v>
      </c>
      <c r="LU35">
        <v>0</v>
      </c>
      <c r="LV35">
        <v>3876.5</v>
      </c>
      <c r="LX35">
        <v>120147.98</v>
      </c>
      <c r="LY35">
        <v>180619.19</v>
      </c>
      <c r="LZ35" t="s">
        <v>685</v>
      </c>
      <c r="MA35" t="s">
        <v>652</v>
      </c>
      <c r="MB35">
        <v>44562</v>
      </c>
      <c r="MI35">
        <v>0</v>
      </c>
      <c r="MW35">
        <v>0</v>
      </c>
      <c r="MX35" t="s">
        <v>685</v>
      </c>
      <c r="MZ35">
        <v>44593</v>
      </c>
      <c r="NG35">
        <v>0</v>
      </c>
      <c r="NU35">
        <v>0</v>
      </c>
      <c r="NV35" t="s">
        <v>685</v>
      </c>
      <c r="NX35">
        <v>44621</v>
      </c>
      <c r="OE35">
        <v>0</v>
      </c>
      <c r="OS35">
        <v>0</v>
      </c>
      <c r="OT35" t="s">
        <v>685</v>
      </c>
      <c r="OV35">
        <v>44652</v>
      </c>
      <c r="PC35">
        <v>0</v>
      </c>
      <c r="PQ35">
        <v>0</v>
      </c>
      <c r="PR35" t="s">
        <v>685</v>
      </c>
      <c r="PT35">
        <v>44682</v>
      </c>
      <c r="QA35">
        <v>0</v>
      </c>
      <c r="QO35">
        <v>0</v>
      </c>
      <c r="QP35" t="s">
        <v>685</v>
      </c>
      <c r="QR35">
        <v>44713</v>
      </c>
      <c r="QY35">
        <v>0</v>
      </c>
      <c r="RM35">
        <v>0</v>
      </c>
      <c r="RN35" t="s">
        <v>685</v>
      </c>
      <c r="RP35">
        <v>44743</v>
      </c>
      <c r="RW35">
        <v>0</v>
      </c>
      <c r="SK35">
        <v>0</v>
      </c>
      <c r="SL35" t="s">
        <v>685</v>
      </c>
      <c r="SN35">
        <v>44774</v>
      </c>
      <c r="SU35">
        <v>0</v>
      </c>
      <c r="TI35">
        <v>0</v>
      </c>
      <c r="TJ35" t="s">
        <v>685</v>
      </c>
      <c r="TL35">
        <v>44805</v>
      </c>
      <c r="TS35">
        <v>0</v>
      </c>
      <c r="UG35">
        <v>0</v>
      </c>
      <c r="UH35" t="s">
        <v>685</v>
      </c>
      <c r="UJ35">
        <v>44835</v>
      </c>
      <c r="UQ35">
        <v>0</v>
      </c>
      <c r="VE35">
        <v>0</v>
      </c>
      <c r="VF35" t="s">
        <v>685</v>
      </c>
      <c r="VH35">
        <v>44866</v>
      </c>
      <c r="VO35">
        <v>0</v>
      </c>
      <c r="WC35">
        <v>0</v>
      </c>
      <c r="WD35" t="s">
        <v>685</v>
      </c>
      <c r="WF35">
        <v>44896</v>
      </c>
      <c r="WM35">
        <v>0</v>
      </c>
      <c r="XA35">
        <v>0</v>
      </c>
    </row>
    <row r="36" spans="1:625" ht="12.75">
      <c r="A36" s="1">
        <f>HYPERLINK("F:\2022年预算\清新分公司预算底稿\附件3.2022年自营班线、农客（含村村通）、公交业务预算基础数据表 - 副本1008.xlsx#'清远城北站至石坎'!A1","[附件3.2022年自营班线、农客（含村村通）、公交业务预算基础数据表 - 副本1008.xlsx]清远城北站至石坎")</f>
      </c>
      <c r="B36" t="s">
        <v>625</v>
      </c>
      <c r="C36" t="s">
        <v>626</v>
      </c>
      <c r="D36" t="s">
        <v>627</v>
      </c>
      <c r="E36" t="s">
        <v>628</v>
      </c>
      <c r="F36" t="s">
        <v>629</v>
      </c>
      <c r="G36" t="s">
        <v>630</v>
      </c>
      <c r="H36" t="s">
        <v>631</v>
      </c>
      <c r="I36" t="s">
        <v>632</v>
      </c>
      <c r="J36" t="s">
        <v>633</v>
      </c>
      <c r="K36" t="s">
        <v>634</v>
      </c>
      <c r="L36" t="s">
        <v>635</v>
      </c>
      <c r="M36" t="s">
        <v>636</v>
      </c>
      <c r="N36" t="s">
        <v>637</v>
      </c>
      <c r="O36" t="s">
        <v>638</v>
      </c>
      <c r="P36" t="s">
        <v>639</v>
      </c>
      <c r="Q36" t="s">
        <v>640</v>
      </c>
      <c r="R36" t="s">
        <v>641</v>
      </c>
      <c r="S36" t="s">
        <v>642</v>
      </c>
      <c r="T36" t="s">
        <v>643</v>
      </c>
      <c r="U36" t="s">
        <v>644</v>
      </c>
      <c r="V36" t="s">
        <v>645</v>
      </c>
      <c r="W36" t="s">
        <v>646</v>
      </c>
      <c r="X36" t="s">
        <v>647</v>
      </c>
      <c r="Y36" t="s">
        <v>648</v>
      </c>
      <c r="Z36" t="s">
        <v>686</v>
      </c>
      <c r="AA36" t="s">
        <v>650</v>
      </c>
      <c r="AB36">
        <v>44197</v>
      </c>
      <c r="AC36">
        <v>144</v>
      </c>
      <c r="AD36">
        <v>3</v>
      </c>
      <c r="AE36">
        <v>1298</v>
      </c>
      <c r="AF36">
        <v>5266</v>
      </c>
      <c r="AG36">
        <v>51370.940000000002</v>
      </c>
      <c r="AI36">
        <v>26479.529999999999</v>
      </c>
      <c r="AJ36">
        <v>1601.8499999999999</v>
      </c>
      <c r="AK36">
        <v>8169.4300000000003</v>
      </c>
      <c r="AL36">
        <v>776.02999999999997</v>
      </c>
      <c r="AM36">
        <v>0</v>
      </c>
      <c r="AN36">
        <v>413.76999999999998</v>
      </c>
      <c r="AO36">
        <v>0</v>
      </c>
      <c r="AP36">
        <v>1400.96</v>
      </c>
      <c r="AQ36">
        <v>0</v>
      </c>
      <c r="AR36">
        <v>0</v>
      </c>
      <c r="AS36">
        <v>0</v>
      </c>
      <c r="AT36">
        <v>1500.5</v>
      </c>
      <c r="AU36">
        <v>3</v>
      </c>
      <c r="AV36">
        <v>14218.84</v>
      </c>
      <c r="AW36">
        <v>24891.41</v>
      </c>
      <c r="AX36" t="s">
        <v>686</v>
      </c>
      <c r="AZ36">
        <v>44228</v>
      </c>
      <c r="BA36">
        <v>230</v>
      </c>
      <c r="BB36">
        <v>3</v>
      </c>
      <c r="BC36">
        <v>2249</v>
      </c>
      <c r="BD36">
        <v>10232</v>
      </c>
      <c r="BE36">
        <v>45410.75</v>
      </c>
      <c r="BG36">
        <v>38243.489999999998</v>
      </c>
      <c r="BH36">
        <v>2132.5999999999999</v>
      </c>
      <c r="BI36">
        <v>10876.26</v>
      </c>
      <c r="BJ36">
        <v>924.01999999999998</v>
      </c>
      <c r="BK36">
        <v>0</v>
      </c>
      <c r="BL36">
        <v>827.39999999999998</v>
      </c>
      <c r="BM36">
        <v>2440.4699999999998</v>
      </c>
      <c r="BN36">
        <v>9455.6100000000006</v>
      </c>
      <c r="BO36">
        <v>0</v>
      </c>
      <c r="BP36">
        <v>0</v>
      </c>
      <c r="BQ36">
        <v>0</v>
      </c>
      <c r="BR36">
        <v>2133.0100000000002</v>
      </c>
      <c r="BS36">
        <v>3</v>
      </c>
      <c r="BT36">
        <v>11586.719999999999</v>
      </c>
      <c r="BU36">
        <v>7167.2599999999902</v>
      </c>
      <c r="BV36" t="s">
        <v>686</v>
      </c>
      <c r="BX36">
        <v>44256</v>
      </c>
      <c r="BY36">
        <v>140</v>
      </c>
      <c r="BZ36">
        <v>3</v>
      </c>
      <c r="CA36">
        <v>2200</v>
      </c>
      <c r="CB36">
        <v>9611</v>
      </c>
      <c r="CC36">
        <v>44582.760000000002</v>
      </c>
      <c r="CE36">
        <v>25602.799999999999</v>
      </c>
      <c r="CF36">
        <v>1578.2</v>
      </c>
      <c r="CG36">
        <v>9153.5599999999995</v>
      </c>
      <c r="CH36">
        <v>1311.01</v>
      </c>
      <c r="CI36">
        <v>0</v>
      </c>
      <c r="CJ36">
        <v>483.38</v>
      </c>
      <c r="CK36">
        <v>2440.4699999999998</v>
      </c>
      <c r="CL36">
        <v>2947.6100000000001</v>
      </c>
      <c r="CM36">
        <v>0</v>
      </c>
      <c r="CN36">
        <v>0</v>
      </c>
      <c r="CO36">
        <v>0</v>
      </c>
      <c r="CP36">
        <v>4.7400000000000002</v>
      </c>
      <c r="CQ36">
        <v>3</v>
      </c>
      <c r="CR36">
        <v>9262.0300000000007</v>
      </c>
      <c r="CS36">
        <v>18979.959999999999</v>
      </c>
      <c r="CT36" t="s">
        <v>686</v>
      </c>
      <c r="CV36">
        <v>44287</v>
      </c>
      <c r="CW36">
        <v>144</v>
      </c>
      <c r="CX36">
        <v>3</v>
      </c>
      <c r="CY36">
        <v>2200</v>
      </c>
      <c r="CZ36">
        <v>8821</v>
      </c>
      <c r="DA36">
        <v>48270.559999999998</v>
      </c>
      <c r="DC36">
        <v>31196.860000000001</v>
      </c>
      <c r="DD36">
        <v>1719.4200000000001</v>
      </c>
      <c r="DE36">
        <v>10144.59</v>
      </c>
      <c r="DF36">
        <v>-1235.46</v>
      </c>
      <c r="DG36">
        <v>0</v>
      </c>
      <c r="DH36">
        <v>661.13</v>
      </c>
      <c r="DI36">
        <v>2974.46</v>
      </c>
      <c r="DJ36">
        <v>6424.9099999999999</v>
      </c>
      <c r="DK36">
        <v>0</v>
      </c>
      <c r="DL36">
        <v>0</v>
      </c>
      <c r="DM36">
        <v>0</v>
      </c>
      <c r="DN36">
        <v>38.049999999999997</v>
      </c>
      <c r="DO36">
        <v>2</v>
      </c>
      <c r="DP36">
        <v>12189.18</v>
      </c>
      <c r="DQ36">
        <v>17073.700000000001</v>
      </c>
      <c r="DR36" t="s">
        <v>686</v>
      </c>
      <c r="DT36">
        <v>44317</v>
      </c>
      <c r="DU36">
        <v>129</v>
      </c>
      <c r="DV36">
        <v>3</v>
      </c>
      <c r="DW36">
        <v>1554</v>
      </c>
      <c r="DX36">
        <v>6779</v>
      </c>
      <c r="DY36">
        <v>45611.419999999998</v>
      </c>
      <c r="EA36">
        <v>31155.07</v>
      </c>
      <c r="EB36">
        <v>1435.5899999999999</v>
      </c>
      <c r="EC36">
        <v>8469.9799999999996</v>
      </c>
      <c r="ED36">
        <v>1101.49</v>
      </c>
      <c r="EE36">
        <v>0</v>
      </c>
      <c r="EF36">
        <v>467.02999999999997</v>
      </c>
      <c r="EG36">
        <v>3507.8600000000001</v>
      </c>
      <c r="EH36">
        <v>5090.8299999999999</v>
      </c>
      <c r="EI36">
        <v>0</v>
      </c>
      <c r="EJ36">
        <v>0</v>
      </c>
      <c r="EK36">
        <v>0</v>
      </c>
      <c r="EL36">
        <v>23.899999999999999</v>
      </c>
      <c r="EM36">
        <v>3</v>
      </c>
      <c r="EN36">
        <v>12493.98</v>
      </c>
      <c r="EO36">
        <v>14456.35</v>
      </c>
      <c r="EP36" t="s">
        <v>686</v>
      </c>
      <c r="ER36">
        <v>44348</v>
      </c>
      <c r="ES36">
        <v>71</v>
      </c>
      <c r="ET36">
        <v>3</v>
      </c>
      <c r="EU36">
        <v>790</v>
      </c>
      <c r="EV36">
        <v>4564</v>
      </c>
      <c r="EW36">
        <v>28384.540000000001</v>
      </c>
      <c r="EY36">
        <v>10005.6</v>
      </c>
      <c r="EZ36">
        <v>895.40999999999997</v>
      </c>
      <c r="FA36">
        <v>5282.9200000000001</v>
      </c>
      <c r="FB36">
        <v>1885.01</v>
      </c>
      <c r="FC36">
        <v>0</v>
      </c>
      <c r="FD36">
        <v>2568.3299999999999</v>
      </c>
      <c r="FE36">
        <v>2198.9699999999998</v>
      </c>
      <c r="FF36">
        <v>-8705.6399999999994</v>
      </c>
      <c r="FG36">
        <v>0</v>
      </c>
      <c r="FH36">
        <v>0</v>
      </c>
      <c r="FI36">
        <v>0</v>
      </c>
      <c r="FJ36">
        <v>18.890000000000001</v>
      </c>
      <c r="FK36">
        <v>1</v>
      </c>
      <c r="FL36">
        <v>6757.1199999999999</v>
      </c>
      <c r="FM36">
        <v>18378.939999999999</v>
      </c>
      <c r="FN36" t="s">
        <v>686</v>
      </c>
      <c r="FP36">
        <v>44378</v>
      </c>
      <c r="FQ36">
        <v>41</v>
      </c>
      <c r="FR36">
        <v>1</v>
      </c>
      <c r="FS36">
        <v>522</v>
      </c>
      <c r="FT36">
        <v>3045.5999999999999</v>
      </c>
      <c r="FU36">
        <v>36987.889999999999</v>
      </c>
      <c r="FW36">
        <v>13152.01</v>
      </c>
      <c r="FX36">
        <v>393.39999999999998</v>
      </c>
      <c r="FY36">
        <v>2321.0599999999999</v>
      </c>
      <c r="FZ36">
        <v>0</v>
      </c>
      <c r="GA36">
        <v>0</v>
      </c>
      <c r="GB36">
        <v>0</v>
      </c>
      <c r="GC36">
        <v>-531.64999999999998</v>
      </c>
      <c r="GD36">
        <v>587.65999999999997</v>
      </c>
      <c r="GE36">
        <v>0</v>
      </c>
      <c r="GF36">
        <v>0</v>
      </c>
      <c r="GG36">
        <v>0</v>
      </c>
      <c r="GH36">
        <v>5.9800000000000004</v>
      </c>
      <c r="GI36">
        <v>2</v>
      </c>
      <c r="GJ36">
        <v>10768.959999999999</v>
      </c>
      <c r="GK36">
        <v>23835.880000000001</v>
      </c>
      <c r="GL36" t="s">
        <v>686</v>
      </c>
      <c r="GN36">
        <v>44409</v>
      </c>
      <c r="GO36">
        <v>41</v>
      </c>
      <c r="GP36">
        <v>2</v>
      </c>
      <c r="GQ36">
        <v>941</v>
      </c>
      <c r="GR36">
        <v>5678.1000000000004</v>
      </c>
      <c r="GS36">
        <v>37362.260000000002</v>
      </c>
      <c r="GU36">
        <v>15842.76</v>
      </c>
      <c r="GV36">
        <v>1064.8</v>
      </c>
      <c r="GW36">
        <v>6452.6899999999996</v>
      </c>
      <c r="GX36">
        <v>0</v>
      </c>
      <c r="GY36">
        <v>0</v>
      </c>
      <c r="GZ36">
        <v>1344.4400000000001</v>
      </c>
      <c r="HA36">
        <v>1828.3800000000001</v>
      </c>
      <c r="HB36">
        <v>1406.5599999999999</v>
      </c>
      <c r="HC36">
        <v>0</v>
      </c>
      <c r="HD36">
        <v>0</v>
      </c>
      <c r="HE36">
        <v>0</v>
      </c>
      <c r="HF36">
        <v>15.91</v>
      </c>
      <c r="HG36">
        <v>2</v>
      </c>
      <c r="HH36">
        <v>4794.7799999999997</v>
      </c>
      <c r="HI36">
        <v>21519.5</v>
      </c>
      <c r="HJ36" t="s">
        <v>686</v>
      </c>
      <c r="HL36">
        <v>44440</v>
      </c>
      <c r="HM36">
        <v>39</v>
      </c>
      <c r="HN36">
        <v>1</v>
      </c>
      <c r="HO36">
        <v>575</v>
      </c>
      <c r="HP36">
        <v>2972.6999999999998</v>
      </c>
      <c r="HQ36">
        <v>33863.910000000003</v>
      </c>
      <c r="HS36">
        <v>21127.310000000001</v>
      </c>
      <c r="HT36">
        <v>623.46000000000004</v>
      </c>
      <c r="HU36">
        <v>3778.1700000000001</v>
      </c>
      <c r="HV36">
        <v>0</v>
      </c>
      <c r="HW36">
        <v>0</v>
      </c>
      <c r="HX36">
        <v>877.51999999999998</v>
      </c>
      <c r="HY36">
        <v>994.49000000000001</v>
      </c>
      <c r="HZ36">
        <v>2875.8400000000001</v>
      </c>
      <c r="IA36">
        <v>0</v>
      </c>
      <c r="IB36">
        <v>0</v>
      </c>
      <c r="IC36">
        <v>0</v>
      </c>
      <c r="ID36">
        <v>25.420000000000002</v>
      </c>
      <c r="IE36">
        <v>2</v>
      </c>
      <c r="IF36">
        <v>12575.870000000001</v>
      </c>
      <c r="IG36">
        <v>12736.6</v>
      </c>
      <c r="IH36" t="s">
        <v>686</v>
      </c>
      <c r="IJ36">
        <v>44470</v>
      </c>
      <c r="IO36">
        <v>0</v>
      </c>
      <c r="IQ36">
        <v>0</v>
      </c>
      <c r="JE36">
        <v>0</v>
      </c>
      <c r="JF36" t="s">
        <v>686</v>
      </c>
      <c r="JH36">
        <v>44501</v>
      </c>
      <c r="JM36">
        <v>0</v>
      </c>
      <c r="JO36">
        <v>0</v>
      </c>
      <c r="KC36">
        <v>0</v>
      </c>
      <c r="KD36" t="s">
        <v>686</v>
      </c>
      <c r="KF36">
        <v>44531</v>
      </c>
      <c r="KK36">
        <v>0</v>
      </c>
      <c r="KM36">
        <v>0</v>
      </c>
      <c r="LA36">
        <v>0</v>
      </c>
      <c r="LD36" t="s">
        <v>651</v>
      </c>
      <c r="LE36">
        <v>979</v>
      </c>
      <c r="LF36">
        <v>0</v>
      </c>
      <c r="LG36">
        <v>12329</v>
      </c>
      <c r="LH36">
        <v>56969.400000000001</v>
      </c>
      <c r="LI36">
        <v>371845.03000000003</v>
      </c>
      <c r="LK36">
        <v>212805.42999999999</v>
      </c>
      <c r="LL36">
        <v>11444.73</v>
      </c>
      <c r="LM36">
        <v>64648.660000000003</v>
      </c>
      <c r="LN36">
        <v>4762.1000000000004</v>
      </c>
      <c r="LO36">
        <v>0</v>
      </c>
      <c r="LP36">
        <v>7643</v>
      </c>
      <c r="LQ36">
        <v>15853.450000000001</v>
      </c>
      <c r="LR36">
        <v>21484.34</v>
      </c>
      <c r="LS36">
        <v>0</v>
      </c>
      <c r="LT36">
        <v>0</v>
      </c>
      <c r="LU36">
        <v>0</v>
      </c>
      <c r="LV36">
        <v>3766.4000000000001</v>
      </c>
      <c r="LX36">
        <v>94647.479999999996</v>
      </c>
      <c r="LY36">
        <v>159039.60000000001</v>
      </c>
      <c r="LZ36" t="s">
        <v>686</v>
      </c>
      <c r="MA36" t="s">
        <v>652</v>
      </c>
      <c r="MB36">
        <v>44562</v>
      </c>
      <c r="MI36">
        <v>0</v>
      </c>
      <c r="MW36">
        <v>0</v>
      </c>
      <c r="MX36" t="s">
        <v>686</v>
      </c>
      <c r="MZ36">
        <v>44593</v>
      </c>
      <c r="NG36">
        <v>0</v>
      </c>
      <c r="NU36">
        <v>0</v>
      </c>
      <c r="NV36" t="s">
        <v>686</v>
      </c>
      <c r="NX36">
        <v>44621</v>
      </c>
      <c r="OE36">
        <v>0</v>
      </c>
      <c r="OS36">
        <v>0</v>
      </c>
      <c r="OT36" t="s">
        <v>686</v>
      </c>
      <c r="OV36">
        <v>44652</v>
      </c>
      <c r="PC36">
        <v>0</v>
      </c>
      <c r="PQ36">
        <v>0</v>
      </c>
      <c r="PR36" t="s">
        <v>686</v>
      </c>
      <c r="PT36">
        <v>44682</v>
      </c>
      <c r="QA36">
        <v>0</v>
      </c>
      <c r="QO36">
        <v>0</v>
      </c>
      <c r="QP36" t="s">
        <v>686</v>
      </c>
      <c r="QR36">
        <v>44713</v>
      </c>
      <c r="QY36">
        <v>0</v>
      </c>
      <c r="RM36">
        <v>0</v>
      </c>
      <c r="RN36" t="s">
        <v>686</v>
      </c>
      <c r="RP36">
        <v>44743</v>
      </c>
      <c r="RW36">
        <v>0</v>
      </c>
      <c r="SK36">
        <v>0</v>
      </c>
      <c r="SL36" t="s">
        <v>686</v>
      </c>
      <c r="SN36">
        <v>44774</v>
      </c>
      <c r="SU36">
        <v>0</v>
      </c>
      <c r="TI36">
        <v>0</v>
      </c>
      <c r="TJ36" t="s">
        <v>686</v>
      </c>
      <c r="TL36">
        <v>44805</v>
      </c>
      <c r="TS36">
        <v>0</v>
      </c>
      <c r="UG36">
        <v>0</v>
      </c>
      <c r="UH36" t="s">
        <v>686</v>
      </c>
      <c r="UJ36">
        <v>44835</v>
      </c>
      <c r="UQ36">
        <v>0</v>
      </c>
      <c r="VE36">
        <v>0</v>
      </c>
      <c r="VF36" t="s">
        <v>686</v>
      </c>
      <c r="VH36">
        <v>44866</v>
      </c>
      <c r="VO36">
        <v>0</v>
      </c>
      <c r="WC36">
        <v>0</v>
      </c>
      <c r="WD36" t="s">
        <v>686</v>
      </c>
      <c r="WF36">
        <v>44896</v>
      </c>
      <c r="WM36">
        <v>0</v>
      </c>
      <c r="XA36">
        <v>0</v>
      </c>
    </row>
    <row r="37" spans="1:625" ht="12.75">
      <c r="A37" s="1">
        <f>HYPERLINK("F:\2022年预算\清新分公司预算底稿\附件3.2022年自营班线、农客（含村村通）、公交业务预算基础数据表 - 副本1008.xlsx#'太平南冲'!A1","[附件3.2022年自营班线、农客（含村村通）、公交业务预算基础数据表 - 副本1008.xlsx]太平南冲")</f>
      </c>
      <c r="B37" t="s">
        <v>625</v>
      </c>
      <c r="C37" t="s">
        <v>626</v>
      </c>
      <c r="D37" t="s">
        <v>627</v>
      </c>
      <c r="E37" t="s">
        <v>628</v>
      </c>
      <c r="F37" t="s">
        <v>629</v>
      </c>
      <c r="G37" t="s">
        <v>630</v>
      </c>
      <c r="H37" t="s">
        <v>631</v>
      </c>
      <c r="I37" t="s">
        <v>632</v>
      </c>
      <c r="J37" t="s">
        <v>633</v>
      </c>
      <c r="K37" t="s">
        <v>634</v>
      </c>
      <c r="L37" t="s">
        <v>635</v>
      </c>
      <c r="M37" t="s">
        <v>636</v>
      </c>
      <c r="N37" t="s">
        <v>637</v>
      </c>
      <c r="O37" t="s">
        <v>638</v>
      </c>
      <c r="P37" t="s">
        <v>639</v>
      </c>
      <c r="Q37" t="s">
        <v>640</v>
      </c>
      <c r="R37" t="s">
        <v>641</v>
      </c>
      <c r="S37" t="s">
        <v>642</v>
      </c>
      <c r="T37" t="s">
        <v>643</v>
      </c>
      <c r="U37" t="s">
        <v>644</v>
      </c>
      <c r="V37" t="s">
        <v>645</v>
      </c>
      <c r="W37" t="s">
        <v>646</v>
      </c>
      <c r="X37" t="s">
        <v>647</v>
      </c>
      <c r="Y37" t="s">
        <v>648</v>
      </c>
      <c r="Z37" t="s">
        <v>687</v>
      </c>
      <c r="AA37" t="s">
        <v>650</v>
      </c>
      <c r="AB37">
        <v>44197</v>
      </c>
      <c r="AC37">
        <v>685</v>
      </c>
      <c r="AD37">
        <v>4</v>
      </c>
      <c r="AE37">
        <v>3116</v>
      </c>
      <c r="AF37">
        <v>35541</v>
      </c>
      <c r="AG37">
        <v>30573.779999999999</v>
      </c>
      <c r="AI37">
        <v>98058.520000000004</v>
      </c>
      <c r="AJ37">
        <v>5201.0600000000004</v>
      </c>
      <c r="AK37">
        <v>26525.400000000001</v>
      </c>
      <c r="AL37">
        <v>2597.1900000000001</v>
      </c>
      <c r="AM37">
        <v>2300</v>
      </c>
      <c r="AN37">
        <v>3585.29</v>
      </c>
      <c r="AO37">
        <v>3322.1599999999999</v>
      </c>
      <c r="AP37">
        <v>9926.0300000000007</v>
      </c>
      <c r="AQ37">
        <v>4000</v>
      </c>
      <c r="AR37">
        <v>13441.799999999999</v>
      </c>
      <c r="AS37">
        <v>0</v>
      </c>
      <c r="AT37">
        <v>2072.5</v>
      </c>
      <c r="AU37">
        <v>5</v>
      </c>
      <c r="AV37">
        <v>30288.150000000001</v>
      </c>
      <c r="AW37">
        <v>-67484.740000000005</v>
      </c>
      <c r="AX37" t="s">
        <v>687</v>
      </c>
      <c r="AZ37">
        <v>44228</v>
      </c>
      <c r="BA37">
        <v>585</v>
      </c>
      <c r="BB37">
        <v>4</v>
      </c>
      <c r="BC37">
        <v>2587</v>
      </c>
      <c r="BD37">
        <v>27665</v>
      </c>
      <c r="BE37">
        <v>26686.41</v>
      </c>
      <c r="BG37">
        <v>89220.279999999999</v>
      </c>
      <c r="BH37">
        <v>4295.1899999999996</v>
      </c>
      <c r="BI37">
        <v>21905.470000000001</v>
      </c>
      <c r="BJ37">
        <v>9601.9799999999996</v>
      </c>
      <c r="BK37">
        <v>4320.0100000000002</v>
      </c>
      <c r="BL37">
        <v>2816.3699999999999</v>
      </c>
      <c r="BM37">
        <v>3322.1599999999999</v>
      </c>
      <c r="BN37">
        <v>8173.1899999999996</v>
      </c>
      <c r="BO37">
        <v>4000</v>
      </c>
      <c r="BP37">
        <v>0</v>
      </c>
      <c r="BQ37">
        <v>0</v>
      </c>
      <c r="BR37">
        <v>4152.2799999999997</v>
      </c>
      <c r="BS37">
        <v>5</v>
      </c>
      <c r="BT37">
        <v>30928.82</v>
      </c>
      <c r="BU37">
        <v>-62533.870000000003</v>
      </c>
      <c r="BV37" t="s">
        <v>687</v>
      </c>
      <c r="BX37">
        <v>44256</v>
      </c>
      <c r="BY37">
        <v>676</v>
      </c>
      <c r="BZ37">
        <v>4</v>
      </c>
      <c r="CA37">
        <v>3080</v>
      </c>
      <c r="CB37">
        <v>37433</v>
      </c>
      <c r="CC37">
        <v>35090.089999999997</v>
      </c>
      <c r="CE37">
        <v>102017.8</v>
      </c>
      <c r="CF37">
        <v>5392.4200000000001</v>
      </c>
      <c r="CG37">
        <v>31276.029999999999</v>
      </c>
      <c r="CH37">
        <v>16542.82</v>
      </c>
      <c r="CI37">
        <v>0</v>
      </c>
      <c r="CJ37">
        <v>3633.4000000000001</v>
      </c>
      <c r="CK37">
        <v>3322.1599999999999</v>
      </c>
      <c r="CL37">
        <v>10507.780000000001</v>
      </c>
      <c r="CM37">
        <v>4000</v>
      </c>
      <c r="CN37">
        <v>0</v>
      </c>
      <c r="CO37">
        <v>0</v>
      </c>
      <c r="CP37">
        <v>4431.9200000000001</v>
      </c>
      <c r="CQ37">
        <v>5</v>
      </c>
      <c r="CR37">
        <v>28303.689999999999</v>
      </c>
      <c r="CS37">
        <v>-66927.710000000006</v>
      </c>
      <c r="CT37" t="s">
        <v>687</v>
      </c>
      <c r="CV37">
        <v>44287</v>
      </c>
      <c r="CW37">
        <v>668</v>
      </c>
      <c r="CX37">
        <v>4</v>
      </c>
      <c r="CY37">
        <v>3152</v>
      </c>
      <c r="CZ37">
        <v>35070.900000000001</v>
      </c>
      <c r="DA37">
        <v>35356.790000000001</v>
      </c>
      <c r="DC37">
        <v>73668.940000000002</v>
      </c>
      <c r="DD37">
        <v>5350.7299999999996</v>
      </c>
      <c r="DE37">
        <v>31569.299999999999</v>
      </c>
      <c r="DF37">
        <v>-12804.92</v>
      </c>
      <c r="DG37">
        <v>1440</v>
      </c>
      <c r="DH37">
        <v>4323.3500000000004</v>
      </c>
      <c r="DI37">
        <v>3322.1599999999999</v>
      </c>
      <c r="DJ37">
        <v>12356.09</v>
      </c>
      <c r="DK37">
        <v>4000</v>
      </c>
      <c r="DL37">
        <v>0</v>
      </c>
      <c r="DM37">
        <v>0</v>
      </c>
      <c r="DN37">
        <v>176.25</v>
      </c>
      <c r="DO37">
        <v>5</v>
      </c>
      <c r="DP37">
        <v>29286.709999999999</v>
      </c>
      <c r="DQ37">
        <v>-38312.150000000001</v>
      </c>
      <c r="DR37" t="s">
        <v>687</v>
      </c>
      <c r="DT37">
        <v>44317</v>
      </c>
      <c r="DU37">
        <v>633</v>
      </c>
      <c r="DV37">
        <v>4</v>
      </c>
      <c r="DW37">
        <v>3509</v>
      </c>
      <c r="DX37">
        <v>30888.400000000001</v>
      </c>
      <c r="DY37">
        <v>41437.080000000002</v>
      </c>
      <c r="EA37">
        <v>98581.309999999998</v>
      </c>
      <c r="EB37">
        <v>5121.4899999999998</v>
      </c>
      <c r="EC37">
        <v>30216.779999999999</v>
      </c>
      <c r="ED37">
        <v>2949.4000000000001</v>
      </c>
      <c r="EE37">
        <v>2880.0100000000002</v>
      </c>
      <c r="EF37">
        <v>3176.1199999999999</v>
      </c>
      <c r="EG37">
        <v>3322.1599999999999</v>
      </c>
      <c r="EH37">
        <v>8481.7700000000004</v>
      </c>
      <c r="EI37">
        <v>4000</v>
      </c>
      <c r="EJ37">
        <v>0</v>
      </c>
      <c r="EK37">
        <v>0</v>
      </c>
      <c r="EL37">
        <v>13073.66</v>
      </c>
      <c r="EM37">
        <v>5</v>
      </c>
      <c r="EN37">
        <v>30481.41</v>
      </c>
      <c r="EO37">
        <v>-57144.230000000003</v>
      </c>
      <c r="EP37" t="s">
        <v>687</v>
      </c>
      <c r="ER37">
        <v>44348</v>
      </c>
      <c r="ES37">
        <v>566</v>
      </c>
      <c r="ET37">
        <v>4</v>
      </c>
      <c r="EU37">
        <v>3159</v>
      </c>
      <c r="EV37">
        <v>27140</v>
      </c>
      <c r="EW37">
        <v>31744.459999999999</v>
      </c>
      <c r="EY37">
        <v>79665.240000000005</v>
      </c>
      <c r="EZ37">
        <v>4338.5500000000002</v>
      </c>
      <c r="FA37">
        <v>26272.299999999999</v>
      </c>
      <c r="FB37">
        <v>3298.75</v>
      </c>
      <c r="FC37">
        <v>2880.0100000000002</v>
      </c>
      <c r="FD37">
        <v>3040.2800000000002</v>
      </c>
      <c r="FE37">
        <v>3322.1599999999999</v>
      </c>
      <c r="FF37">
        <v>3247.3800000000001</v>
      </c>
      <c r="FG37">
        <v>4000</v>
      </c>
      <c r="FH37">
        <v>0</v>
      </c>
      <c r="FI37">
        <v>0</v>
      </c>
      <c r="FJ37">
        <v>171.40000000000001</v>
      </c>
      <c r="FK37">
        <v>5</v>
      </c>
      <c r="FL37">
        <v>33432.959999999999</v>
      </c>
      <c r="FM37">
        <v>-47920.779999999999</v>
      </c>
      <c r="FN37" t="s">
        <v>687</v>
      </c>
      <c r="FP37">
        <v>44378</v>
      </c>
      <c r="FQ37">
        <v>708</v>
      </c>
      <c r="FR37">
        <v>4</v>
      </c>
      <c r="FS37">
        <v>3477</v>
      </c>
      <c r="FT37">
        <v>36801.099999999999</v>
      </c>
      <c r="FU37">
        <v>36923.300000000003</v>
      </c>
      <c r="FW37">
        <v>80528.710000000006</v>
      </c>
      <c r="FX37">
        <v>4322.4099999999999</v>
      </c>
      <c r="FY37">
        <v>25502.220000000001</v>
      </c>
      <c r="FZ37">
        <v>536.90999999999997</v>
      </c>
      <c r="GA37">
        <v>1440</v>
      </c>
      <c r="GB37">
        <v>7581.3500000000004</v>
      </c>
      <c r="GC37">
        <v>3322.1599999999999</v>
      </c>
      <c r="GD37">
        <v>8597.9799999999996</v>
      </c>
      <c r="GE37">
        <v>4000</v>
      </c>
      <c r="GF37">
        <v>0</v>
      </c>
      <c r="GG37">
        <v>0</v>
      </c>
      <c r="GH37">
        <v>175</v>
      </c>
      <c r="GI37">
        <v>5</v>
      </c>
      <c r="GJ37">
        <v>29373.09</v>
      </c>
      <c r="GK37">
        <v>-43605.410000000003</v>
      </c>
      <c r="GL37" t="s">
        <v>687</v>
      </c>
      <c r="GN37">
        <v>44409</v>
      </c>
      <c r="GO37">
        <v>734</v>
      </c>
      <c r="GP37">
        <v>4</v>
      </c>
      <c r="GQ37">
        <v>7346</v>
      </c>
      <c r="GR37">
        <v>50918</v>
      </c>
      <c r="GS37">
        <v>34736.690000000002</v>
      </c>
      <c r="GU37">
        <v>85704.149999999994</v>
      </c>
      <c r="GV37">
        <v>3973.1300000000001</v>
      </c>
      <c r="GW37">
        <v>24077.16</v>
      </c>
      <c r="GX37">
        <v>307.75</v>
      </c>
      <c r="GY37">
        <v>0</v>
      </c>
      <c r="GZ37">
        <v>8197.8799999999992</v>
      </c>
      <c r="HA37">
        <v>3322.1599999999999</v>
      </c>
      <c r="HB37">
        <v>7089.5500000000002</v>
      </c>
      <c r="HC37">
        <v>4000</v>
      </c>
      <c r="HD37">
        <v>0</v>
      </c>
      <c r="HE37">
        <v>0</v>
      </c>
      <c r="HF37">
        <v>8593.9799999999996</v>
      </c>
      <c r="HG37">
        <v>5</v>
      </c>
      <c r="HH37">
        <v>30115.669999999998</v>
      </c>
      <c r="HI37">
        <v>-50967.459999999999</v>
      </c>
      <c r="HJ37" t="s">
        <v>687</v>
      </c>
      <c r="HL37">
        <v>44440</v>
      </c>
      <c r="HM37">
        <v>605</v>
      </c>
      <c r="HN37">
        <v>4</v>
      </c>
      <c r="HO37">
        <v>5392</v>
      </c>
      <c r="HP37">
        <v>41581.300000000003</v>
      </c>
      <c r="HQ37">
        <v>39246.580000000002</v>
      </c>
      <c r="HS37">
        <v>88715.410000000003</v>
      </c>
      <c r="HT37">
        <v>5209.8000000000002</v>
      </c>
      <c r="HU37">
        <v>31571.5</v>
      </c>
      <c r="HV37">
        <v>59.020000000000003</v>
      </c>
      <c r="HW37">
        <v>1440</v>
      </c>
      <c r="HX37">
        <v>8536.9799999999996</v>
      </c>
      <c r="HY37">
        <v>3322.1599999999999</v>
      </c>
      <c r="HZ37">
        <v>9520</v>
      </c>
      <c r="IA37">
        <v>4000</v>
      </c>
      <c r="IB37">
        <v>0</v>
      </c>
      <c r="IC37">
        <v>0</v>
      </c>
      <c r="ID37">
        <v>230.91999999999999</v>
      </c>
      <c r="IE37">
        <v>5</v>
      </c>
      <c r="IF37">
        <v>30034.830000000002</v>
      </c>
      <c r="IG37">
        <v>-49468.830000000002</v>
      </c>
      <c r="IH37" t="s">
        <v>687</v>
      </c>
      <c r="IJ37">
        <v>44470</v>
      </c>
      <c r="IK37">
        <v>372</v>
      </c>
      <c r="IL37">
        <v>4</v>
      </c>
      <c r="IM37">
        <v>1488</v>
      </c>
      <c r="IN37">
        <v>29574</v>
      </c>
      <c r="IO37">
        <v>14880</v>
      </c>
      <c r="IQ37">
        <v>0</v>
      </c>
      <c r="JC37">
        <v>6</v>
      </c>
      <c r="JE37">
        <v>14880</v>
      </c>
      <c r="JF37" t="s">
        <v>687</v>
      </c>
      <c r="JH37">
        <v>44501</v>
      </c>
      <c r="JI37">
        <v>360</v>
      </c>
      <c r="JJ37">
        <v>4</v>
      </c>
      <c r="JK37">
        <v>1620</v>
      </c>
      <c r="JL37">
        <v>28620</v>
      </c>
      <c r="JM37">
        <v>16200</v>
      </c>
      <c r="JO37">
        <v>0</v>
      </c>
      <c r="KA37">
        <v>6</v>
      </c>
      <c r="KC37">
        <v>16200</v>
      </c>
      <c r="KD37" t="s">
        <v>687</v>
      </c>
      <c r="KF37">
        <v>44531</v>
      </c>
      <c r="KG37">
        <v>372</v>
      </c>
      <c r="KH37">
        <v>4</v>
      </c>
      <c r="KI37">
        <v>1860</v>
      </c>
      <c r="KJ37">
        <v>29574</v>
      </c>
      <c r="KK37">
        <v>18600</v>
      </c>
      <c r="KM37">
        <v>0</v>
      </c>
      <c r="KY37">
        <v>6</v>
      </c>
      <c r="LA37">
        <v>18600</v>
      </c>
      <c r="LD37" t="s">
        <v>651</v>
      </c>
      <c r="LE37">
        <v>6964</v>
      </c>
      <c r="LF37">
        <v>4</v>
      </c>
      <c r="LG37">
        <v>39786</v>
      </c>
      <c r="LH37">
        <v>410806.70000000001</v>
      </c>
      <c r="LI37">
        <v>361475.17999999999</v>
      </c>
      <c r="LK37">
        <v>796160.35999999999</v>
      </c>
      <c r="LL37">
        <v>43204.779999999999</v>
      </c>
      <c r="LM37">
        <v>248916.16</v>
      </c>
      <c r="LN37">
        <v>23088.900000000001</v>
      </c>
      <c r="LO37">
        <v>16700.029999999999</v>
      </c>
      <c r="LP37">
        <v>44891.019999999997</v>
      </c>
      <c r="LQ37">
        <v>29899.439999999999</v>
      </c>
      <c r="LR37">
        <v>77899.770000000004</v>
      </c>
      <c r="LS37">
        <v>36000</v>
      </c>
      <c r="LT37">
        <v>13441.799999999999</v>
      </c>
      <c r="LU37">
        <v>0</v>
      </c>
      <c r="LV37">
        <v>33077.910000000003</v>
      </c>
      <c r="LX37">
        <v>272245.33000000002</v>
      </c>
      <c r="LY37">
        <v>-434685.17999999999</v>
      </c>
      <c r="LZ37" t="s">
        <v>687</v>
      </c>
      <c r="MA37" t="s">
        <v>652</v>
      </c>
      <c r="MB37">
        <v>44562</v>
      </c>
      <c r="MC37">
        <v>372</v>
      </c>
      <c r="MD37">
        <v>4</v>
      </c>
      <c r="ME37">
        <v>1488</v>
      </c>
      <c r="MF37">
        <v>29574</v>
      </c>
      <c r="MG37">
        <v>14880</v>
      </c>
      <c r="MI37">
        <v>0</v>
      </c>
      <c r="MU37">
        <v>6</v>
      </c>
      <c r="MW37">
        <v>14880</v>
      </c>
      <c r="MX37" t="s">
        <v>687</v>
      </c>
      <c r="MZ37">
        <v>44593</v>
      </c>
      <c r="NA37">
        <v>336</v>
      </c>
      <c r="NB37">
        <v>4</v>
      </c>
      <c r="NC37">
        <v>1344</v>
      </c>
      <c r="ND37">
        <v>26712</v>
      </c>
      <c r="NE37">
        <v>13440</v>
      </c>
      <c r="NG37">
        <v>0</v>
      </c>
      <c r="NS37">
        <v>6</v>
      </c>
      <c r="NU37">
        <v>13440</v>
      </c>
      <c r="NV37" t="s">
        <v>687</v>
      </c>
      <c r="NX37">
        <v>44621</v>
      </c>
      <c r="NY37">
        <v>372</v>
      </c>
      <c r="NZ37">
        <v>4</v>
      </c>
      <c r="OA37">
        <v>1488</v>
      </c>
      <c r="OB37">
        <v>29574</v>
      </c>
      <c r="OC37">
        <v>14880</v>
      </c>
      <c r="OE37">
        <v>0</v>
      </c>
      <c r="OQ37">
        <v>6</v>
      </c>
      <c r="OS37">
        <v>14880</v>
      </c>
      <c r="OT37" t="s">
        <v>687</v>
      </c>
      <c r="OV37">
        <v>44652</v>
      </c>
      <c r="OW37">
        <v>360</v>
      </c>
      <c r="OX37">
        <v>4</v>
      </c>
      <c r="OY37">
        <v>1440</v>
      </c>
      <c r="OZ37">
        <v>28620</v>
      </c>
      <c r="PA37">
        <v>14400</v>
      </c>
      <c r="PC37">
        <v>0</v>
      </c>
      <c r="PO37">
        <v>6</v>
      </c>
      <c r="PQ37">
        <v>14400</v>
      </c>
      <c r="PR37" t="s">
        <v>687</v>
      </c>
      <c r="PT37">
        <v>44682</v>
      </c>
      <c r="PU37">
        <v>372</v>
      </c>
      <c r="PV37">
        <v>4</v>
      </c>
      <c r="PW37">
        <v>1488</v>
      </c>
      <c r="PX37">
        <v>29574</v>
      </c>
      <c r="PY37">
        <v>14880</v>
      </c>
      <c r="QA37">
        <v>0</v>
      </c>
      <c r="QM37">
        <v>6</v>
      </c>
      <c r="QO37">
        <v>14880</v>
      </c>
      <c r="QP37" t="s">
        <v>687</v>
      </c>
      <c r="QR37">
        <v>44713</v>
      </c>
      <c r="QS37">
        <v>360</v>
      </c>
      <c r="QT37">
        <v>4</v>
      </c>
      <c r="QU37">
        <v>1440</v>
      </c>
      <c r="QV37">
        <v>28620</v>
      </c>
      <c r="QW37">
        <v>14400</v>
      </c>
      <c r="QY37">
        <v>0</v>
      </c>
      <c r="RK37">
        <v>6</v>
      </c>
      <c r="RM37">
        <v>14400</v>
      </c>
      <c r="RN37" t="s">
        <v>687</v>
      </c>
      <c r="RP37">
        <v>44743</v>
      </c>
      <c r="RQ37">
        <v>372</v>
      </c>
      <c r="RR37">
        <v>4</v>
      </c>
      <c r="RS37">
        <v>1488</v>
      </c>
      <c r="RT37">
        <v>29574</v>
      </c>
      <c r="RU37">
        <v>14880</v>
      </c>
      <c r="RW37">
        <v>0</v>
      </c>
      <c r="SI37">
        <v>6</v>
      </c>
      <c r="SK37">
        <v>14880</v>
      </c>
      <c r="SL37" t="s">
        <v>687</v>
      </c>
      <c r="SN37">
        <v>44774</v>
      </c>
      <c r="SO37">
        <v>372</v>
      </c>
      <c r="SP37">
        <v>4</v>
      </c>
      <c r="SQ37">
        <v>1488</v>
      </c>
      <c r="SR37">
        <v>29574</v>
      </c>
      <c r="SS37">
        <v>14880</v>
      </c>
      <c r="SU37">
        <v>0</v>
      </c>
      <c r="TG37">
        <v>6</v>
      </c>
      <c r="TI37">
        <v>14880</v>
      </c>
      <c r="TJ37" t="s">
        <v>687</v>
      </c>
      <c r="TL37">
        <v>44805</v>
      </c>
      <c r="TM37">
        <v>360</v>
      </c>
      <c r="TN37">
        <v>4</v>
      </c>
      <c r="TO37">
        <v>1440</v>
      </c>
      <c r="TP37">
        <v>28620</v>
      </c>
      <c r="TQ37">
        <v>14400</v>
      </c>
      <c r="TS37">
        <v>0</v>
      </c>
      <c r="UE37">
        <v>6</v>
      </c>
      <c r="UG37">
        <v>14400</v>
      </c>
      <c r="UH37" t="s">
        <v>687</v>
      </c>
      <c r="UJ37">
        <v>44835</v>
      </c>
      <c r="UK37">
        <v>372</v>
      </c>
      <c r="UL37">
        <v>4</v>
      </c>
      <c r="UM37">
        <v>1488</v>
      </c>
      <c r="UN37">
        <v>29574</v>
      </c>
      <c r="UO37">
        <v>14880</v>
      </c>
      <c r="UQ37">
        <v>0</v>
      </c>
      <c r="VC37">
        <v>6</v>
      </c>
      <c r="VE37">
        <v>14880</v>
      </c>
      <c r="VF37" t="s">
        <v>687</v>
      </c>
      <c r="VH37">
        <v>44866</v>
      </c>
      <c r="VI37">
        <v>360</v>
      </c>
      <c r="VJ37">
        <v>4</v>
      </c>
      <c r="VK37">
        <v>1440</v>
      </c>
      <c r="VL37">
        <v>28620</v>
      </c>
      <c r="VM37">
        <v>14400</v>
      </c>
      <c r="VO37">
        <v>0</v>
      </c>
      <c r="WA37">
        <v>6</v>
      </c>
      <c r="WC37">
        <v>14400</v>
      </c>
      <c r="WD37" t="s">
        <v>687</v>
      </c>
      <c r="WF37">
        <v>44896</v>
      </c>
      <c r="WG37">
        <v>372</v>
      </c>
      <c r="WH37">
        <v>4</v>
      </c>
      <c r="WI37">
        <v>1488</v>
      </c>
      <c r="WJ37">
        <v>29574</v>
      </c>
      <c r="WK37">
        <v>14880</v>
      </c>
      <c r="WM37">
        <v>0</v>
      </c>
      <c r="WY37">
        <v>6</v>
      </c>
      <c r="XA37">
        <v>14880</v>
      </c>
    </row>
    <row r="38" spans="1:625" ht="12.75">
      <c r="A38" s="1">
        <f>HYPERLINK("F:\2022年预算\清新分公司预算底稿\附件3.2022年自营班线、农客（含村村通）、公交业务预算基础数据表 - 副本1008.xlsx#'太平石坎'!A1","[附件3.2022年自营班线、农客（含村村通）、公交业务预算基础数据表 - 副本1008.xlsx]太平石坎")</f>
      </c>
      <c r="B38" t="s">
        <v>625</v>
      </c>
      <c r="C38" t="s">
        <v>626</v>
      </c>
      <c r="D38" t="s">
        <v>627</v>
      </c>
      <c r="E38" t="s">
        <v>628</v>
      </c>
      <c r="F38" t="s">
        <v>629</v>
      </c>
      <c r="G38" t="s">
        <v>630</v>
      </c>
      <c r="H38" t="s">
        <v>631</v>
      </c>
      <c r="I38" t="s">
        <v>632</v>
      </c>
      <c r="J38" t="s">
        <v>633</v>
      </c>
      <c r="K38" t="s">
        <v>634</v>
      </c>
      <c r="L38" t="s">
        <v>635</v>
      </c>
      <c r="M38" t="s">
        <v>636</v>
      </c>
      <c r="N38" t="s">
        <v>637</v>
      </c>
      <c r="O38" t="s">
        <v>638</v>
      </c>
      <c r="P38" t="s">
        <v>639</v>
      </c>
      <c r="Q38" t="s">
        <v>640</v>
      </c>
      <c r="R38" t="s">
        <v>641</v>
      </c>
      <c r="S38" t="s">
        <v>642</v>
      </c>
      <c r="T38" t="s">
        <v>643</v>
      </c>
      <c r="U38" t="s">
        <v>644</v>
      </c>
      <c r="V38" t="s">
        <v>645</v>
      </c>
      <c r="W38" t="s">
        <v>646</v>
      </c>
      <c r="X38" t="s">
        <v>647</v>
      </c>
      <c r="Y38" t="s">
        <v>648</v>
      </c>
      <c r="Z38" t="s">
        <v>688</v>
      </c>
      <c r="AA38" t="s">
        <v>650</v>
      </c>
      <c r="AB38">
        <v>44197</v>
      </c>
      <c r="AC38">
        <v>687</v>
      </c>
      <c r="AD38">
        <v>4</v>
      </c>
      <c r="AE38">
        <v>3545</v>
      </c>
      <c r="AF38">
        <v>32311.700000000001</v>
      </c>
      <c r="AG38">
        <v>35491.739999999998</v>
      </c>
      <c r="AI38">
        <v>89616.080000000002</v>
      </c>
      <c r="AJ38">
        <v>4699.6899999999996</v>
      </c>
      <c r="AK38">
        <v>23968.43</v>
      </c>
      <c r="AL38">
        <v>537.15999999999997</v>
      </c>
      <c r="AM38">
        <v>0</v>
      </c>
      <c r="AN38">
        <v>3334.2399999999998</v>
      </c>
      <c r="AO38">
        <v>3322.1599999999999</v>
      </c>
      <c r="AP38">
        <v>10121.43</v>
      </c>
      <c r="AQ38">
        <v>4000</v>
      </c>
      <c r="AR38">
        <v>13441.799999999999</v>
      </c>
      <c r="AS38">
        <v>0</v>
      </c>
      <c r="AT38">
        <v>5163</v>
      </c>
      <c r="AU38">
        <v>5</v>
      </c>
      <c r="AV38">
        <v>25727.860000000001</v>
      </c>
      <c r="AW38">
        <v>-54124.339999999997</v>
      </c>
      <c r="AX38" t="s">
        <v>688</v>
      </c>
      <c r="AZ38">
        <v>44228</v>
      </c>
      <c r="BA38">
        <v>1271</v>
      </c>
      <c r="BB38">
        <v>4</v>
      </c>
      <c r="BC38">
        <v>2940</v>
      </c>
      <c r="BD38">
        <v>25404</v>
      </c>
      <c r="BE38">
        <v>31288.27</v>
      </c>
      <c r="BG38">
        <v>79510.570000000007</v>
      </c>
      <c r="BH38">
        <v>3861.0599999999999</v>
      </c>
      <c r="BI38">
        <v>19691.400000000001</v>
      </c>
      <c r="BJ38">
        <v>3519.7600000000002</v>
      </c>
      <c r="BK38">
        <v>5760.0200000000004</v>
      </c>
      <c r="BL38">
        <v>2687.8499999999999</v>
      </c>
      <c r="BM38">
        <v>3322.1599999999999</v>
      </c>
      <c r="BN38">
        <v>6941.6199999999999</v>
      </c>
      <c r="BO38">
        <v>4000</v>
      </c>
      <c r="BP38">
        <v>0</v>
      </c>
      <c r="BQ38">
        <v>0</v>
      </c>
      <c r="BR38">
        <v>4191.7299999999996</v>
      </c>
      <c r="BS38">
        <v>5</v>
      </c>
      <c r="BT38">
        <v>29396.029999999999</v>
      </c>
      <c r="BU38">
        <v>-48222.300000000003</v>
      </c>
      <c r="BV38" t="s">
        <v>688</v>
      </c>
      <c r="BX38">
        <v>44256</v>
      </c>
      <c r="BY38">
        <v>736</v>
      </c>
      <c r="BZ38">
        <v>4</v>
      </c>
      <c r="CA38">
        <v>3621</v>
      </c>
      <c r="CB38">
        <v>36620</v>
      </c>
      <c r="CC38">
        <v>41551.650000000001</v>
      </c>
      <c r="CE38">
        <v>91226.320000000007</v>
      </c>
      <c r="CF38">
        <v>5062.7200000000003</v>
      </c>
      <c r="CG38">
        <v>29363.779999999999</v>
      </c>
      <c r="CH38">
        <v>9784.7299999999996</v>
      </c>
      <c r="CI38">
        <v>0</v>
      </c>
      <c r="CJ38">
        <v>3413.8899999999999</v>
      </c>
      <c r="CK38">
        <v>3322.1599999999999</v>
      </c>
      <c r="CL38">
        <v>11035.1</v>
      </c>
      <c r="CM38">
        <v>4000</v>
      </c>
      <c r="CN38">
        <v>0</v>
      </c>
      <c r="CO38">
        <v>0</v>
      </c>
      <c r="CP38">
        <v>554.21000000000004</v>
      </c>
      <c r="CQ38">
        <v>5</v>
      </c>
      <c r="CR38">
        <v>29752.450000000001</v>
      </c>
      <c r="CS38">
        <v>-49674.669999999998</v>
      </c>
      <c r="CT38" t="s">
        <v>688</v>
      </c>
      <c r="CV38">
        <v>44287</v>
      </c>
      <c r="CW38">
        <v>687</v>
      </c>
      <c r="CX38">
        <v>4</v>
      </c>
      <c r="CY38">
        <v>3079</v>
      </c>
      <c r="CZ38">
        <v>303664</v>
      </c>
      <c r="DA38">
        <v>34095.730000000003</v>
      </c>
      <c r="DC38">
        <v>81054.539999999994</v>
      </c>
      <c r="DD38">
        <v>4785.7200000000003</v>
      </c>
      <c r="DE38">
        <v>28235.759999999998</v>
      </c>
      <c r="DF38">
        <v>-3780.9200000000001</v>
      </c>
      <c r="DG38">
        <v>2880.0100000000002</v>
      </c>
      <c r="DH38">
        <v>3133</v>
      </c>
      <c r="DI38">
        <v>3322.1599999999999</v>
      </c>
      <c r="DJ38">
        <v>9584.1499999999996</v>
      </c>
      <c r="DK38">
        <v>4000</v>
      </c>
      <c r="DL38">
        <v>0</v>
      </c>
      <c r="DM38">
        <v>0</v>
      </c>
      <c r="DN38">
        <v>6385.1199999999999</v>
      </c>
      <c r="DO38">
        <v>5</v>
      </c>
      <c r="DP38">
        <v>27295.259999999998</v>
      </c>
      <c r="DQ38">
        <v>-46958.809999999998</v>
      </c>
      <c r="DR38" t="s">
        <v>688</v>
      </c>
      <c r="DT38">
        <v>44317</v>
      </c>
      <c r="DU38">
        <v>718</v>
      </c>
      <c r="DV38">
        <v>4</v>
      </c>
      <c r="DW38">
        <v>3896</v>
      </c>
      <c r="DX38">
        <v>34158.900000000001</v>
      </c>
      <c r="DY38">
        <v>41881.949999999997</v>
      </c>
      <c r="EA38">
        <v>99595.720000000001</v>
      </c>
      <c r="EB38">
        <v>5300.5</v>
      </c>
      <c r="EC38">
        <v>31272.950000000001</v>
      </c>
      <c r="ED38">
        <v>1282.53</v>
      </c>
      <c r="EE38">
        <v>0</v>
      </c>
      <c r="EF38">
        <v>3203.7600000000002</v>
      </c>
      <c r="EG38">
        <v>3322.1599999999999</v>
      </c>
      <c r="EH38">
        <v>9581.9500000000007</v>
      </c>
      <c r="EI38">
        <v>4000</v>
      </c>
      <c r="EJ38">
        <v>0</v>
      </c>
      <c r="EK38">
        <v>0</v>
      </c>
      <c r="EL38">
        <v>14600.07</v>
      </c>
      <c r="EM38">
        <v>5</v>
      </c>
      <c r="EN38">
        <v>32332.299999999999</v>
      </c>
      <c r="EO38">
        <v>-57713.769999999997</v>
      </c>
      <c r="EP38" t="s">
        <v>688</v>
      </c>
      <c r="ER38">
        <v>44348</v>
      </c>
      <c r="ES38">
        <v>652</v>
      </c>
      <c r="ET38">
        <v>4</v>
      </c>
      <c r="EU38">
        <v>2954</v>
      </c>
      <c r="EV38">
        <v>28819</v>
      </c>
      <c r="EW38">
        <v>34005.440000000002</v>
      </c>
      <c r="EY38">
        <v>92152.020000000004</v>
      </c>
      <c r="EZ38">
        <v>4714.3900000000003</v>
      </c>
      <c r="FA38">
        <v>27814.900000000001</v>
      </c>
      <c r="FB38">
        <v>3894.5999999999999</v>
      </c>
      <c r="FC38">
        <v>4320.0100000000002</v>
      </c>
      <c r="FD38">
        <v>3693.3699999999999</v>
      </c>
      <c r="FE38">
        <v>3322.1599999999999</v>
      </c>
      <c r="FF38">
        <v>6665.2600000000002</v>
      </c>
      <c r="FG38">
        <v>4000</v>
      </c>
      <c r="FH38">
        <v>0</v>
      </c>
      <c r="FI38">
        <v>0</v>
      </c>
      <c r="FJ38">
        <v>228.50999999999999</v>
      </c>
      <c r="FK38">
        <v>5</v>
      </c>
      <c r="FL38">
        <v>38213.209999999999</v>
      </c>
      <c r="FM38">
        <v>-58146.580000000002</v>
      </c>
      <c r="FN38" t="s">
        <v>688</v>
      </c>
      <c r="FP38">
        <v>44378</v>
      </c>
      <c r="FQ38">
        <v>709</v>
      </c>
      <c r="FR38">
        <v>4</v>
      </c>
      <c r="FS38">
        <v>3129</v>
      </c>
      <c r="FT38">
        <v>32986</v>
      </c>
      <c r="FU38">
        <v>38941.440000000002</v>
      </c>
      <c r="FW38">
        <v>79647.149999999994</v>
      </c>
      <c r="FX38">
        <v>5285.21</v>
      </c>
      <c r="FY38">
        <v>31182.740000000002</v>
      </c>
      <c r="FZ38">
        <v>712.44000000000005</v>
      </c>
      <c r="GA38">
        <v>0</v>
      </c>
      <c r="GB38">
        <v>4721.1099999999997</v>
      </c>
      <c r="GC38">
        <v>3322.1599999999999</v>
      </c>
      <c r="GD38">
        <v>11391.35</v>
      </c>
      <c r="GE38">
        <v>4000</v>
      </c>
      <c r="GF38">
        <v>0</v>
      </c>
      <c r="GG38">
        <v>0</v>
      </c>
      <c r="GH38">
        <v>195.69999999999999</v>
      </c>
      <c r="GI38">
        <v>5</v>
      </c>
      <c r="GJ38">
        <v>24121.650000000001</v>
      </c>
      <c r="GK38">
        <v>-40705.709999999999</v>
      </c>
      <c r="GL38" t="s">
        <v>688</v>
      </c>
      <c r="GN38">
        <v>44409</v>
      </c>
      <c r="GO38">
        <v>738</v>
      </c>
      <c r="GP38">
        <v>4</v>
      </c>
      <c r="GQ38">
        <v>5652</v>
      </c>
      <c r="GR38">
        <v>46656</v>
      </c>
      <c r="GS38">
        <v>37388.059999999998</v>
      </c>
      <c r="GU38">
        <v>94715.889999999999</v>
      </c>
      <c r="GV38">
        <v>5000.6099999999997</v>
      </c>
      <c r="GW38">
        <v>30303.700000000001</v>
      </c>
      <c r="GX38">
        <v>461.43000000000001</v>
      </c>
      <c r="GY38">
        <v>1274.3399999999999</v>
      </c>
      <c r="GZ38">
        <v>14959.16</v>
      </c>
      <c r="HA38">
        <v>3322.1599999999999</v>
      </c>
      <c r="HB38">
        <v>9166.8299999999999</v>
      </c>
      <c r="HC38">
        <v>4000</v>
      </c>
      <c r="HD38">
        <v>0</v>
      </c>
      <c r="HE38">
        <v>0</v>
      </c>
      <c r="HF38">
        <v>2168.3000000000002</v>
      </c>
      <c r="HG38">
        <v>5</v>
      </c>
      <c r="HH38">
        <v>29059.970000000001</v>
      </c>
      <c r="HI38">
        <v>-57327.830000000002</v>
      </c>
      <c r="HJ38" t="s">
        <v>688</v>
      </c>
      <c r="HL38">
        <v>44440</v>
      </c>
      <c r="HM38">
        <v>673</v>
      </c>
      <c r="HN38">
        <v>4</v>
      </c>
      <c r="HO38">
        <v>5290</v>
      </c>
      <c r="HP38">
        <v>42537.199999999997</v>
      </c>
      <c r="HQ38">
        <v>41321.43</v>
      </c>
      <c r="HS38">
        <v>88099.619999999995</v>
      </c>
      <c r="HT38">
        <v>5123.1899999999996</v>
      </c>
      <c r="HU38">
        <v>31046.540000000001</v>
      </c>
      <c r="HV38">
        <v>629.49000000000001</v>
      </c>
      <c r="HW38">
        <v>165.66</v>
      </c>
      <c r="HX38">
        <v>9516.6900000000005</v>
      </c>
      <c r="HY38">
        <v>3322.1599999999999</v>
      </c>
      <c r="HZ38">
        <v>10742.6</v>
      </c>
      <c r="IA38">
        <v>4000</v>
      </c>
      <c r="IB38">
        <v>0</v>
      </c>
      <c r="IC38">
        <v>0</v>
      </c>
      <c r="ID38">
        <v>250.97</v>
      </c>
      <c r="IE38">
        <v>5</v>
      </c>
      <c r="IF38">
        <v>28425.509999999998</v>
      </c>
      <c r="IG38">
        <v>-46778.190000000002</v>
      </c>
      <c r="IH38" t="s">
        <v>688</v>
      </c>
      <c r="IJ38">
        <v>44470</v>
      </c>
      <c r="IK38">
        <v>372</v>
      </c>
      <c r="IL38">
        <v>4</v>
      </c>
      <c r="IM38">
        <v>2976</v>
      </c>
      <c r="IN38">
        <v>26895.599999999999</v>
      </c>
      <c r="IO38">
        <v>28272</v>
      </c>
      <c r="IQ38">
        <v>0</v>
      </c>
      <c r="JC38">
        <v>7</v>
      </c>
      <c r="JE38">
        <v>28272</v>
      </c>
      <c r="JF38" t="s">
        <v>688</v>
      </c>
      <c r="JH38">
        <v>44501</v>
      </c>
      <c r="JI38">
        <v>360</v>
      </c>
      <c r="JJ38">
        <v>4</v>
      </c>
      <c r="JK38">
        <v>2736</v>
      </c>
      <c r="JL38">
        <v>26028</v>
      </c>
      <c r="JM38">
        <v>25992</v>
      </c>
      <c r="JO38">
        <v>0</v>
      </c>
      <c r="KA38">
        <v>7</v>
      </c>
      <c r="KC38">
        <v>25992</v>
      </c>
      <c r="KD38" t="s">
        <v>688</v>
      </c>
      <c r="KF38">
        <v>44531</v>
      </c>
      <c r="KG38">
        <v>372</v>
      </c>
      <c r="KH38">
        <v>4</v>
      </c>
      <c r="KI38">
        <v>2790</v>
      </c>
      <c r="KJ38">
        <v>26895.599999999999</v>
      </c>
      <c r="KK38">
        <v>26505</v>
      </c>
      <c r="KM38">
        <v>0</v>
      </c>
      <c r="KY38">
        <v>7</v>
      </c>
      <c r="LA38">
        <v>26505</v>
      </c>
      <c r="LD38" t="s">
        <v>651</v>
      </c>
      <c r="LE38">
        <v>7975</v>
      </c>
      <c r="LF38">
        <v>4</v>
      </c>
      <c r="LG38">
        <v>42608</v>
      </c>
      <c r="LH38">
        <v>662976</v>
      </c>
      <c r="LI38">
        <v>416734.71000000002</v>
      </c>
      <c r="LK38">
        <v>795617.91000000003</v>
      </c>
      <c r="LL38">
        <v>43833.089999999997</v>
      </c>
      <c r="LM38">
        <v>252880.20000000001</v>
      </c>
      <c r="LN38">
        <v>17041.220000000001</v>
      </c>
      <c r="LO38">
        <v>14400.040000000001</v>
      </c>
      <c r="LP38">
        <v>48663.07</v>
      </c>
      <c r="LQ38">
        <v>29899.439999999999</v>
      </c>
      <c r="LR38">
        <v>85230.289999999994</v>
      </c>
      <c r="LS38">
        <v>36000</v>
      </c>
      <c r="LT38">
        <v>13441.799999999999</v>
      </c>
      <c r="LU38">
        <v>0</v>
      </c>
      <c r="LV38">
        <v>33737.610000000001</v>
      </c>
      <c r="LX38">
        <v>264324.23999999999</v>
      </c>
      <c r="LY38">
        <v>-378883.20000000001</v>
      </c>
      <c r="LZ38" t="s">
        <v>688</v>
      </c>
      <c r="MA38" t="s">
        <v>652</v>
      </c>
      <c r="MB38">
        <v>44562</v>
      </c>
      <c r="MC38">
        <v>372</v>
      </c>
      <c r="MD38">
        <v>4</v>
      </c>
      <c r="ME38">
        <v>1674</v>
      </c>
      <c r="MF38">
        <v>26895.599999999999</v>
      </c>
      <c r="MG38">
        <v>14229</v>
      </c>
      <c r="MI38">
        <v>0</v>
      </c>
      <c r="MU38">
        <v>7</v>
      </c>
      <c r="MW38">
        <v>14229</v>
      </c>
      <c r="MX38" t="s">
        <v>688</v>
      </c>
      <c r="MZ38">
        <v>44593</v>
      </c>
      <c r="NA38">
        <v>336</v>
      </c>
      <c r="NB38">
        <v>4</v>
      </c>
      <c r="NC38">
        <v>1512</v>
      </c>
      <c r="ND38">
        <v>24292.799999999999</v>
      </c>
      <c r="NE38">
        <v>12852</v>
      </c>
      <c r="NG38">
        <v>0</v>
      </c>
      <c r="NS38">
        <v>7</v>
      </c>
      <c r="NU38">
        <v>12852</v>
      </c>
      <c r="NV38" t="s">
        <v>688</v>
      </c>
      <c r="NX38">
        <v>44621</v>
      </c>
      <c r="NY38">
        <v>372</v>
      </c>
      <c r="NZ38">
        <v>4</v>
      </c>
      <c r="OA38">
        <v>1674</v>
      </c>
      <c r="OB38">
        <v>26895.599999999999</v>
      </c>
      <c r="OC38">
        <v>14229</v>
      </c>
      <c r="OE38">
        <v>0</v>
      </c>
      <c r="OQ38">
        <v>7</v>
      </c>
      <c r="OS38">
        <v>14229</v>
      </c>
      <c r="OT38" t="s">
        <v>688</v>
      </c>
      <c r="OV38">
        <v>44652</v>
      </c>
      <c r="OW38">
        <v>360</v>
      </c>
      <c r="OX38">
        <v>4</v>
      </c>
      <c r="OY38">
        <v>1620</v>
      </c>
      <c r="OZ38">
        <v>26028</v>
      </c>
      <c r="PA38">
        <v>13770</v>
      </c>
      <c r="PC38">
        <v>0</v>
      </c>
      <c r="PO38">
        <v>7</v>
      </c>
      <c r="PQ38">
        <v>13770</v>
      </c>
      <c r="PR38" t="s">
        <v>688</v>
      </c>
      <c r="PT38">
        <v>44682</v>
      </c>
      <c r="PU38">
        <v>372</v>
      </c>
      <c r="PV38">
        <v>4</v>
      </c>
      <c r="PW38">
        <v>1674</v>
      </c>
      <c r="PX38">
        <v>26895.599999999999</v>
      </c>
      <c r="PY38">
        <v>14229</v>
      </c>
      <c r="QA38">
        <v>0</v>
      </c>
      <c r="QM38">
        <v>7</v>
      </c>
      <c r="QO38">
        <v>14229</v>
      </c>
      <c r="QP38" t="s">
        <v>688</v>
      </c>
      <c r="QR38">
        <v>44713</v>
      </c>
      <c r="QS38">
        <v>360</v>
      </c>
      <c r="QT38">
        <v>4</v>
      </c>
      <c r="QU38">
        <v>1620</v>
      </c>
      <c r="QV38">
        <v>26028</v>
      </c>
      <c r="QW38">
        <v>13770</v>
      </c>
      <c r="QY38">
        <v>0</v>
      </c>
      <c r="RK38">
        <v>7</v>
      </c>
      <c r="RM38">
        <v>13770</v>
      </c>
      <c r="RN38" t="s">
        <v>688</v>
      </c>
      <c r="RP38">
        <v>44743</v>
      </c>
      <c r="RQ38">
        <v>372</v>
      </c>
      <c r="RR38">
        <v>4</v>
      </c>
      <c r="RS38">
        <v>1674</v>
      </c>
      <c r="RT38">
        <v>26895.599999999999</v>
      </c>
      <c r="RU38">
        <v>14229</v>
      </c>
      <c r="RW38">
        <v>0</v>
      </c>
      <c r="SI38">
        <v>7</v>
      </c>
      <c r="SK38">
        <v>14229</v>
      </c>
      <c r="SL38" t="s">
        <v>688</v>
      </c>
      <c r="SN38">
        <v>44774</v>
      </c>
      <c r="SO38">
        <v>372</v>
      </c>
      <c r="SP38">
        <v>4</v>
      </c>
      <c r="SQ38">
        <v>1674</v>
      </c>
      <c r="SR38">
        <v>26895.599999999999</v>
      </c>
      <c r="SS38">
        <v>14229</v>
      </c>
      <c r="SU38">
        <v>0</v>
      </c>
      <c r="TG38">
        <v>7</v>
      </c>
      <c r="TI38">
        <v>14229</v>
      </c>
      <c r="TJ38" t="s">
        <v>688</v>
      </c>
      <c r="TL38">
        <v>44805</v>
      </c>
      <c r="TM38">
        <v>360</v>
      </c>
      <c r="TN38">
        <v>4</v>
      </c>
      <c r="TO38">
        <v>1620</v>
      </c>
      <c r="TP38">
        <v>26028</v>
      </c>
      <c r="TQ38">
        <v>13770</v>
      </c>
      <c r="TS38">
        <v>0</v>
      </c>
      <c r="UE38">
        <v>7</v>
      </c>
      <c r="UG38">
        <v>13770</v>
      </c>
      <c r="UH38" t="s">
        <v>688</v>
      </c>
      <c r="UJ38">
        <v>44835</v>
      </c>
      <c r="UK38">
        <v>372</v>
      </c>
      <c r="UL38">
        <v>4</v>
      </c>
      <c r="UM38">
        <v>1674</v>
      </c>
      <c r="UN38">
        <v>26895.599999999999</v>
      </c>
      <c r="UO38">
        <v>14229</v>
      </c>
      <c r="UQ38">
        <v>0</v>
      </c>
      <c r="VC38">
        <v>7</v>
      </c>
      <c r="VE38">
        <v>14229</v>
      </c>
      <c r="VF38" t="s">
        <v>688</v>
      </c>
      <c r="VH38">
        <v>44866</v>
      </c>
      <c r="VI38">
        <v>360</v>
      </c>
      <c r="VJ38">
        <v>4</v>
      </c>
      <c r="VK38">
        <v>1620</v>
      </c>
      <c r="VL38">
        <v>26028</v>
      </c>
      <c r="VM38">
        <v>13770</v>
      </c>
      <c r="VO38">
        <v>0</v>
      </c>
      <c r="WA38">
        <v>7</v>
      </c>
      <c r="WC38">
        <v>13770</v>
      </c>
      <c r="WD38" t="s">
        <v>688</v>
      </c>
      <c r="WF38">
        <v>44896</v>
      </c>
      <c r="WG38">
        <v>372</v>
      </c>
      <c r="WH38">
        <v>4</v>
      </c>
      <c r="WI38">
        <v>1674</v>
      </c>
      <c r="WJ38">
        <v>26895.599999999999</v>
      </c>
      <c r="WK38">
        <v>14229</v>
      </c>
      <c r="WM38">
        <v>0</v>
      </c>
      <c r="WY38">
        <v>7</v>
      </c>
      <c r="XA38">
        <v>14229</v>
      </c>
    </row>
    <row r="39" spans="1:625" ht="12.75">
      <c r="A39" s="1">
        <f>HYPERLINK("F:\2022年预算\清新分公司预算底稿\附件3.2022年自营班线、农客（含村村通）、公交业务预算基础数据表 - 副本1008.xlsx#'大坑至白湾'!A1","[附件3.2022年自营班线、农客（含村村通）、公交业务预算基础数据表 - 副本1008.xlsx]大坑至白湾")</f>
      </c>
      <c r="B39" t="s">
        <v>625</v>
      </c>
      <c r="C39" t="s">
        <v>626</v>
      </c>
      <c r="D39" t="s">
        <v>627</v>
      </c>
      <c r="E39" t="s">
        <v>628</v>
      </c>
      <c r="F39" t="s">
        <v>629</v>
      </c>
      <c r="G39" t="s">
        <v>630</v>
      </c>
      <c r="H39" t="s">
        <v>631</v>
      </c>
      <c r="I39" t="s">
        <v>632</v>
      </c>
      <c r="J39" t="s">
        <v>633</v>
      </c>
      <c r="K39" t="s">
        <v>634</v>
      </c>
      <c r="L39" t="s">
        <v>635</v>
      </c>
      <c r="M39" t="s">
        <v>636</v>
      </c>
      <c r="N39" t="s">
        <v>637</v>
      </c>
      <c r="O39" t="s">
        <v>638</v>
      </c>
      <c r="P39" t="s">
        <v>639</v>
      </c>
      <c r="Q39" t="s">
        <v>640</v>
      </c>
      <c r="R39" t="s">
        <v>641</v>
      </c>
      <c r="S39" t="s">
        <v>642</v>
      </c>
      <c r="T39" t="s">
        <v>643</v>
      </c>
      <c r="U39" t="s">
        <v>644</v>
      </c>
      <c r="V39" t="s">
        <v>645</v>
      </c>
      <c r="W39" t="s">
        <v>646</v>
      </c>
      <c r="X39" t="s">
        <v>647</v>
      </c>
      <c r="Y39" t="s">
        <v>648</v>
      </c>
      <c r="Z39" t="s">
        <v>689</v>
      </c>
      <c r="AA39" t="s">
        <v>650</v>
      </c>
      <c r="AB39">
        <v>44197</v>
      </c>
      <c r="AC39">
        <v>105</v>
      </c>
      <c r="AD39">
        <v>1</v>
      </c>
      <c r="AE39">
        <v>178</v>
      </c>
      <c r="AF39">
        <v>3328.6999999999998</v>
      </c>
      <c r="AG39">
        <v>863.11000000000001</v>
      </c>
      <c r="AI39">
        <v>17174.77</v>
      </c>
      <c r="AJ39">
        <v>456.5</v>
      </c>
      <c r="AK39">
        <v>2316.4899999999998</v>
      </c>
      <c r="AL39">
        <v>26.539999999999999</v>
      </c>
      <c r="AM39">
        <v>3.4500000000000002</v>
      </c>
      <c r="AN39">
        <v>321.13</v>
      </c>
      <c r="AO39">
        <v>1720.7</v>
      </c>
      <c r="AP39">
        <v>111.54000000000001</v>
      </c>
      <c r="AQ39">
        <v>1000</v>
      </c>
      <c r="AR39">
        <v>5421.4300000000003</v>
      </c>
      <c r="AS39">
        <v>0</v>
      </c>
      <c r="AT39">
        <v>500</v>
      </c>
      <c r="AU39">
        <v>1</v>
      </c>
      <c r="AV39">
        <v>5753.4899999999998</v>
      </c>
      <c r="AW39">
        <v>-16311.66</v>
      </c>
      <c r="AX39" t="s">
        <v>689</v>
      </c>
      <c r="AZ39">
        <v>44228</v>
      </c>
      <c r="BA39">
        <v>160</v>
      </c>
      <c r="BB39">
        <v>1</v>
      </c>
      <c r="BC39">
        <v>426</v>
      </c>
      <c r="BD39">
        <v>4750</v>
      </c>
      <c r="BE39">
        <v>2200.98</v>
      </c>
      <c r="BG39">
        <v>15569.93</v>
      </c>
      <c r="BH39">
        <v>519.75999999999999</v>
      </c>
      <c r="BI39">
        <v>2716.73</v>
      </c>
      <c r="BJ39">
        <v>29.989999999999998</v>
      </c>
      <c r="BK39">
        <v>0</v>
      </c>
      <c r="BL39">
        <v>356.29000000000002</v>
      </c>
      <c r="BM39">
        <v>1720.7</v>
      </c>
      <c r="BN39">
        <v>60.520000000000003</v>
      </c>
      <c r="BO39">
        <v>1000</v>
      </c>
      <c r="BP39">
        <v>0</v>
      </c>
      <c r="BQ39">
        <v>0</v>
      </c>
      <c r="BR39">
        <v>1856.9300000000001</v>
      </c>
      <c r="BS39">
        <v>1</v>
      </c>
      <c r="BT39">
        <v>7828.7700000000004</v>
      </c>
      <c r="BU39">
        <v>-13368.950000000001</v>
      </c>
      <c r="BV39" t="s">
        <v>689</v>
      </c>
      <c r="BX39">
        <v>44256</v>
      </c>
      <c r="BY39">
        <v>186</v>
      </c>
      <c r="BZ39">
        <v>1</v>
      </c>
      <c r="CA39">
        <v>440</v>
      </c>
      <c r="CB39">
        <v>5515.8000000000002</v>
      </c>
      <c r="CC39">
        <v>2491.2600000000002</v>
      </c>
      <c r="CE39">
        <v>12664.67</v>
      </c>
      <c r="CF39">
        <v>827.49000000000001</v>
      </c>
      <c r="CG39">
        <v>4724.6700000000001</v>
      </c>
      <c r="CH39">
        <v>242.97999999999999</v>
      </c>
      <c r="CI39">
        <v>0</v>
      </c>
      <c r="CJ39">
        <v>413.69</v>
      </c>
      <c r="CK39">
        <v>1720.7</v>
      </c>
      <c r="CL39">
        <v>193.38</v>
      </c>
      <c r="CM39">
        <v>1000</v>
      </c>
      <c r="CN39">
        <v>0</v>
      </c>
      <c r="CO39">
        <v>0</v>
      </c>
      <c r="CP39">
        <v>167.52000000000001</v>
      </c>
      <c r="CQ39">
        <v>1</v>
      </c>
      <c r="CR39">
        <v>4201.7299999999996</v>
      </c>
      <c r="CS39">
        <v>-10173.41</v>
      </c>
      <c r="CT39" t="s">
        <v>689</v>
      </c>
      <c r="CV39">
        <v>44287</v>
      </c>
      <c r="CW39">
        <v>180</v>
      </c>
      <c r="CX39">
        <v>1</v>
      </c>
      <c r="CY39">
        <v>368</v>
      </c>
      <c r="CZ39">
        <v>5033.1000000000004</v>
      </c>
      <c r="DA39">
        <v>2815.54</v>
      </c>
      <c r="DC39">
        <v>18503.189999999999</v>
      </c>
      <c r="DD39">
        <v>741.15999999999997</v>
      </c>
      <c r="DE39">
        <v>4202.0100000000002</v>
      </c>
      <c r="DF39">
        <v>298.43000000000001</v>
      </c>
      <c r="DG39">
        <v>2880.0100000000002</v>
      </c>
      <c r="DH39">
        <v>377.48000000000002</v>
      </c>
      <c r="DI39">
        <v>1720.7</v>
      </c>
      <c r="DJ39">
        <v>0</v>
      </c>
      <c r="DK39">
        <v>2000</v>
      </c>
      <c r="DL39">
        <v>0</v>
      </c>
      <c r="DM39">
        <v>0</v>
      </c>
      <c r="DN39">
        <v>1.1200000000000001</v>
      </c>
      <c r="DO39">
        <v>1</v>
      </c>
      <c r="DP39">
        <v>7023.4399999999996</v>
      </c>
      <c r="DQ39">
        <v>-15687.65</v>
      </c>
      <c r="DR39" t="s">
        <v>689</v>
      </c>
      <c r="DT39">
        <v>44317</v>
      </c>
      <c r="DU39">
        <v>184</v>
      </c>
      <c r="DV39">
        <v>1</v>
      </c>
      <c r="DW39">
        <v>766</v>
      </c>
      <c r="DX39">
        <v>6274.3000000000002</v>
      </c>
      <c r="DY39">
        <v>6072.7200000000003</v>
      </c>
      <c r="EA39">
        <v>14916.790000000001</v>
      </c>
      <c r="EB39">
        <v>376.35000000000002</v>
      </c>
      <c r="EC39">
        <v>2220.4699999999998</v>
      </c>
      <c r="ED39">
        <v>278.19</v>
      </c>
      <c r="EE39">
        <v>0</v>
      </c>
      <c r="EF39">
        <v>470.56999999999999</v>
      </c>
      <c r="EG39">
        <v>1720.7</v>
      </c>
      <c r="EH39">
        <v>537.83000000000004</v>
      </c>
      <c r="EI39">
        <v>2000</v>
      </c>
      <c r="EJ39">
        <v>0</v>
      </c>
      <c r="EK39">
        <v>0</v>
      </c>
      <c r="EL39">
        <v>7.4299999999999997</v>
      </c>
      <c r="EM39">
        <v>1</v>
      </c>
      <c r="EN39">
        <v>7681.6000000000004</v>
      </c>
      <c r="EO39">
        <v>-8844.0699999999997</v>
      </c>
      <c r="EP39" t="s">
        <v>689</v>
      </c>
      <c r="ER39">
        <v>44348</v>
      </c>
      <c r="ES39">
        <v>114</v>
      </c>
      <c r="ET39">
        <v>1</v>
      </c>
      <c r="EU39">
        <v>232</v>
      </c>
      <c r="EV39">
        <v>3024.3000000000002</v>
      </c>
      <c r="EW39">
        <v>6946.6000000000004</v>
      </c>
      <c r="EY39">
        <v>21031.599999999999</v>
      </c>
      <c r="EZ39">
        <v>829.51999999999998</v>
      </c>
      <c r="FA39">
        <v>6588.3299999999999</v>
      </c>
      <c r="FB39">
        <v>147.47999999999999</v>
      </c>
      <c r="FC39">
        <v>0</v>
      </c>
      <c r="FD39">
        <v>529.74000000000001</v>
      </c>
      <c r="FE39">
        <v>1720.7</v>
      </c>
      <c r="FF39">
        <v>1870.9000000000001</v>
      </c>
      <c r="FG39">
        <v>2000</v>
      </c>
      <c r="FH39">
        <v>0</v>
      </c>
      <c r="FI39">
        <v>0</v>
      </c>
      <c r="FJ39">
        <v>32.75</v>
      </c>
      <c r="FK39">
        <v>1</v>
      </c>
      <c r="FL39">
        <v>8141.6999999999998</v>
      </c>
      <c r="FM39">
        <v>-14085</v>
      </c>
      <c r="FN39" t="s">
        <v>689</v>
      </c>
      <c r="FP39">
        <v>44378</v>
      </c>
      <c r="FQ39">
        <v>126</v>
      </c>
      <c r="FR39">
        <v>2</v>
      </c>
      <c r="FS39">
        <v>167</v>
      </c>
      <c r="FT39">
        <v>3736</v>
      </c>
      <c r="FU39">
        <v>3262.1300000000001</v>
      </c>
      <c r="FW39">
        <v>14585.73</v>
      </c>
      <c r="FX39">
        <v>562.83000000000004</v>
      </c>
      <c r="FY39">
        <v>3409.23</v>
      </c>
      <c r="FZ39">
        <v>62.100000000000001</v>
      </c>
      <c r="GA39">
        <v>0</v>
      </c>
      <c r="GB39">
        <v>1579.1900000000001</v>
      </c>
      <c r="GC39">
        <v>1720.7</v>
      </c>
      <c r="GD39">
        <v>868.60000000000002</v>
      </c>
      <c r="GE39">
        <v>2000</v>
      </c>
      <c r="GF39">
        <v>0</v>
      </c>
      <c r="GG39">
        <v>0</v>
      </c>
      <c r="GH39">
        <v>5.3099999999999996</v>
      </c>
      <c r="GI39">
        <v>1</v>
      </c>
      <c r="GJ39">
        <v>4940.6000000000004</v>
      </c>
      <c r="GK39">
        <v>-11323.6</v>
      </c>
      <c r="GL39" t="s">
        <v>689</v>
      </c>
      <c r="GN39">
        <v>44409</v>
      </c>
      <c r="GO39">
        <v>135</v>
      </c>
      <c r="GP39">
        <v>2</v>
      </c>
      <c r="GQ39">
        <v>177</v>
      </c>
      <c r="GR39">
        <v>4038</v>
      </c>
      <c r="GS39">
        <v>2750.5</v>
      </c>
      <c r="GU39">
        <v>15603.959999999999</v>
      </c>
      <c r="GV39">
        <v>442.08999999999997</v>
      </c>
      <c r="GW39">
        <v>2675.1399999999999</v>
      </c>
      <c r="GX39">
        <v>204.36000000000001</v>
      </c>
      <c r="GY39">
        <v>2035.4000000000001</v>
      </c>
      <c r="GZ39">
        <v>1208.1800000000001</v>
      </c>
      <c r="HA39">
        <v>1720.72</v>
      </c>
      <c r="HB39">
        <v>292.07999999999998</v>
      </c>
      <c r="HC39">
        <v>2000</v>
      </c>
      <c r="HD39">
        <v>0</v>
      </c>
      <c r="HE39">
        <v>0</v>
      </c>
      <c r="HF39">
        <v>500.48000000000002</v>
      </c>
      <c r="HG39">
        <v>1</v>
      </c>
      <c r="HH39">
        <v>4967.6000000000004</v>
      </c>
      <c r="HI39">
        <v>-12853.459999999999</v>
      </c>
      <c r="HJ39" t="s">
        <v>689</v>
      </c>
      <c r="HL39">
        <v>44440</v>
      </c>
      <c r="HM39">
        <v>105</v>
      </c>
      <c r="HN39">
        <v>2</v>
      </c>
      <c r="HO39">
        <v>70</v>
      </c>
      <c r="HP39">
        <v>3168</v>
      </c>
      <c r="HQ39">
        <v>724.27999999999997</v>
      </c>
      <c r="HS39">
        <v>13568.59</v>
      </c>
      <c r="HT39">
        <v>351.06999999999999</v>
      </c>
      <c r="HU39">
        <v>2153.1799999999998</v>
      </c>
      <c r="HV39">
        <v>26.57</v>
      </c>
      <c r="HW39">
        <v>264.60000000000002</v>
      </c>
      <c r="HX39">
        <v>745.25999999999999</v>
      </c>
      <c r="HY39">
        <v>1355.8599999999999</v>
      </c>
      <c r="HZ39">
        <v>160.33000000000001</v>
      </c>
      <c r="IA39">
        <v>2000</v>
      </c>
      <c r="IB39">
        <v>0</v>
      </c>
      <c r="IC39">
        <v>0</v>
      </c>
      <c r="ID39">
        <v>1.3700000000000001</v>
      </c>
      <c r="IE39">
        <v>1</v>
      </c>
      <c r="IF39">
        <v>6861.4200000000001</v>
      </c>
      <c r="IG39">
        <v>-12844.309999999999</v>
      </c>
      <c r="IH39" t="s">
        <v>689</v>
      </c>
      <c r="IJ39">
        <v>44470</v>
      </c>
      <c r="IK39">
        <v>124</v>
      </c>
      <c r="IL39">
        <v>2</v>
      </c>
      <c r="IM39">
        <v>186</v>
      </c>
      <c r="IN39">
        <v>3620.8000000000002</v>
      </c>
      <c r="IO39">
        <v>823.98000000000002</v>
      </c>
      <c r="IQ39">
        <v>0</v>
      </c>
      <c r="JC39">
        <v>1</v>
      </c>
      <c r="JE39">
        <v>823.98000000000002</v>
      </c>
      <c r="JF39" t="s">
        <v>689</v>
      </c>
      <c r="JH39">
        <v>44501</v>
      </c>
      <c r="JI39">
        <v>120</v>
      </c>
      <c r="JJ39">
        <v>2</v>
      </c>
      <c r="JK39">
        <v>180</v>
      </c>
      <c r="JL39">
        <v>3504</v>
      </c>
      <c r="JM39">
        <v>797.39999999999998</v>
      </c>
      <c r="JO39">
        <v>0</v>
      </c>
      <c r="KA39">
        <v>1</v>
      </c>
      <c r="KC39">
        <v>797.39999999999998</v>
      </c>
      <c r="KD39" t="s">
        <v>689</v>
      </c>
      <c r="KF39">
        <v>44531</v>
      </c>
      <c r="KG39">
        <v>124</v>
      </c>
      <c r="KH39">
        <v>2</v>
      </c>
      <c r="KI39">
        <v>186</v>
      </c>
      <c r="KJ39">
        <v>3620.8000000000002</v>
      </c>
      <c r="KK39">
        <v>823.98000000000002</v>
      </c>
      <c r="KM39">
        <v>0</v>
      </c>
      <c r="KY39">
        <v>1</v>
      </c>
      <c r="LA39">
        <v>823.98000000000002</v>
      </c>
      <c r="LD39" t="s">
        <v>651</v>
      </c>
      <c r="LE39">
        <v>1663</v>
      </c>
      <c r="LF39">
        <v>2</v>
      </c>
      <c r="LG39">
        <v>3376</v>
      </c>
      <c r="LH39">
        <v>49613.800000000003</v>
      </c>
      <c r="LI39">
        <v>30572.48</v>
      </c>
      <c r="LK39">
        <v>143619.23000000001</v>
      </c>
      <c r="LL39">
        <v>5106.7700000000004</v>
      </c>
      <c r="LM39">
        <v>31006.25</v>
      </c>
      <c r="LN39">
        <v>1316.6400000000001</v>
      </c>
      <c r="LO39">
        <v>5183.46</v>
      </c>
      <c r="LP39">
        <v>6001.5299999999997</v>
      </c>
      <c r="LQ39">
        <v>15121.48</v>
      </c>
      <c r="LR39">
        <v>4095.1799999999998</v>
      </c>
      <c r="LS39">
        <v>15000</v>
      </c>
      <c r="LT39">
        <v>5421.4300000000003</v>
      </c>
      <c r="LU39">
        <v>0</v>
      </c>
      <c r="LV39">
        <v>3072.9099999999999</v>
      </c>
      <c r="LX39">
        <v>57400.349999999999</v>
      </c>
      <c r="LY39">
        <v>-113046.75</v>
      </c>
      <c r="LZ39" t="s">
        <v>689</v>
      </c>
      <c r="MA39" t="s">
        <v>652</v>
      </c>
      <c r="MB39">
        <v>44562</v>
      </c>
      <c r="MC39">
        <v>124</v>
      </c>
      <c r="MD39">
        <v>2</v>
      </c>
      <c r="ME39">
        <v>310</v>
      </c>
      <c r="MF39">
        <v>3620.8000000000002</v>
      </c>
      <c r="MG39">
        <v>1373.3</v>
      </c>
      <c r="MI39">
        <v>0</v>
      </c>
      <c r="MU39">
        <v>1</v>
      </c>
      <c r="MW39">
        <v>1373.3</v>
      </c>
      <c r="MX39" t="s">
        <v>689</v>
      </c>
      <c r="MZ39">
        <v>44593</v>
      </c>
      <c r="NA39">
        <v>112</v>
      </c>
      <c r="NB39">
        <v>2</v>
      </c>
      <c r="NC39">
        <v>280</v>
      </c>
      <c r="ND39">
        <v>3270.4000000000001</v>
      </c>
      <c r="NE39">
        <v>1240.4000000000001</v>
      </c>
      <c r="NG39">
        <v>0</v>
      </c>
      <c r="NS39">
        <v>1</v>
      </c>
      <c r="NU39">
        <v>1240.4000000000001</v>
      </c>
      <c r="NV39" t="s">
        <v>689</v>
      </c>
      <c r="NX39">
        <v>44621</v>
      </c>
      <c r="NY39">
        <v>124</v>
      </c>
      <c r="NZ39">
        <v>2</v>
      </c>
      <c r="OA39">
        <v>310</v>
      </c>
      <c r="OB39">
        <v>3620.8000000000002</v>
      </c>
      <c r="OC39">
        <v>1373.3</v>
      </c>
      <c r="OE39">
        <v>0</v>
      </c>
      <c r="OQ39">
        <v>1</v>
      </c>
      <c r="OS39">
        <v>1373.3</v>
      </c>
      <c r="OT39" t="s">
        <v>689</v>
      </c>
      <c r="OV39">
        <v>44652</v>
      </c>
      <c r="OW39">
        <v>120</v>
      </c>
      <c r="OX39">
        <v>2</v>
      </c>
      <c r="OY39">
        <v>300</v>
      </c>
      <c r="OZ39">
        <v>3504</v>
      </c>
      <c r="PA39">
        <v>1329</v>
      </c>
      <c r="PC39">
        <v>0</v>
      </c>
      <c r="PO39">
        <v>1</v>
      </c>
      <c r="PQ39">
        <v>1329</v>
      </c>
      <c r="PR39" t="s">
        <v>689</v>
      </c>
      <c r="PT39">
        <v>44682</v>
      </c>
      <c r="PU39">
        <v>124</v>
      </c>
      <c r="PV39">
        <v>2</v>
      </c>
      <c r="PW39">
        <v>310</v>
      </c>
      <c r="PX39">
        <v>3620.8000000000002</v>
      </c>
      <c r="PY39">
        <v>1373.3</v>
      </c>
      <c r="QA39">
        <v>0</v>
      </c>
      <c r="QM39">
        <v>1</v>
      </c>
      <c r="QO39">
        <v>1373.3</v>
      </c>
      <c r="QP39" t="s">
        <v>689</v>
      </c>
      <c r="QR39">
        <v>44713</v>
      </c>
      <c r="QS39">
        <v>120</v>
      </c>
      <c r="QT39">
        <v>2</v>
      </c>
      <c r="QU39">
        <v>300</v>
      </c>
      <c r="QV39">
        <v>3504</v>
      </c>
      <c r="QW39">
        <v>1329</v>
      </c>
      <c r="QY39">
        <v>0</v>
      </c>
      <c r="RK39">
        <v>1</v>
      </c>
      <c r="RM39">
        <v>1329</v>
      </c>
      <c r="RN39" t="s">
        <v>689</v>
      </c>
      <c r="RP39">
        <v>44743</v>
      </c>
      <c r="RQ39">
        <v>124</v>
      </c>
      <c r="RR39">
        <v>2</v>
      </c>
      <c r="RS39">
        <v>310</v>
      </c>
      <c r="RT39">
        <v>3620.8000000000002</v>
      </c>
      <c r="RU39">
        <v>1373.3</v>
      </c>
      <c r="RW39">
        <v>0</v>
      </c>
      <c r="SI39">
        <v>1</v>
      </c>
      <c r="SK39">
        <v>1373.3</v>
      </c>
      <c r="SL39" t="s">
        <v>689</v>
      </c>
      <c r="SN39">
        <v>44774</v>
      </c>
      <c r="SO39">
        <v>124</v>
      </c>
      <c r="SP39">
        <v>2</v>
      </c>
      <c r="SQ39">
        <v>310</v>
      </c>
      <c r="SR39">
        <v>3620.8000000000002</v>
      </c>
      <c r="SS39">
        <v>1373.3</v>
      </c>
      <c r="SU39">
        <v>0</v>
      </c>
      <c r="TG39">
        <v>1</v>
      </c>
      <c r="TI39">
        <v>1373.3</v>
      </c>
      <c r="TJ39" t="s">
        <v>689</v>
      </c>
      <c r="TL39">
        <v>44805</v>
      </c>
      <c r="TM39">
        <v>120</v>
      </c>
      <c r="TN39">
        <v>2</v>
      </c>
      <c r="TO39">
        <v>300</v>
      </c>
      <c r="TP39">
        <v>3504</v>
      </c>
      <c r="TQ39">
        <v>1329</v>
      </c>
      <c r="TS39">
        <v>0</v>
      </c>
      <c r="UE39">
        <v>1</v>
      </c>
      <c r="UG39">
        <v>1329</v>
      </c>
      <c r="UH39" t="s">
        <v>689</v>
      </c>
      <c r="UJ39">
        <v>44835</v>
      </c>
      <c r="UK39">
        <v>124</v>
      </c>
      <c r="UL39">
        <v>2</v>
      </c>
      <c r="UM39">
        <v>310</v>
      </c>
      <c r="UN39">
        <v>3620.8000000000002</v>
      </c>
      <c r="UO39">
        <v>1373.3</v>
      </c>
      <c r="UQ39">
        <v>0</v>
      </c>
      <c r="VC39">
        <v>1</v>
      </c>
      <c r="VE39">
        <v>1373.3</v>
      </c>
      <c r="VF39" t="s">
        <v>689</v>
      </c>
      <c r="VH39">
        <v>44866</v>
      </c>
      <c r="VI39">
        <v>120</v>
      </c>
      <c r="VJ39">
        <v>2</v>
      </c>
      <c r="VK39">
        <v>300</v>
      </c>
      <c r="VL39">
        <v>3504</v>
      </c>
      <c r="VM39">
        <v>1329</v>
      </c>
      <c r="VO39">
        <v>0</v>
      </c>
      <c r="WA39">
        <v>1</v>
      </c>
      <c r="WC39">
        <v>1329</v>
      </c>
      <c r="WD39" t="s">
        <v>689</v>
      </c>
      <c r="WF39">
        <v>44896</v>
      </c>
      <c r="WG39">
        <v>124</v>
      </c>
      <c r="WH39">
        <v>2</v>
      </c>
      <c r="WI39">
        <v>310</v>
      </c>
      <c r="WJ39">
        <v>3620.8000000000002</v>
      </c>
      <c r="WK39">
        <v>1373.3</v>
      </c>
      <c r="WM39">
        <v>0</v>
      </c>
      <c r="WY39">
        <v>1</v>
      </c>
      <c r="XA39">
        <v>1373.3</v>
      </c>
    </row>
    <row r="40" spans="1:625" ht="12.75">
      <c r="A40" s="1">
        <f>HYPERLINK("F:\2022年预算\清新分公司预算底稿\附件3.2022年自营班线、农客（含村村通）、公交业务预算基础数据表 - 副本1008.xlsx#'大树墩至桂湖'!A1","[附件3.2022年自营班线、农客（含村村通）、公交业务预算基础数据表 - 副本1008.xlsx]大树墩至桂湖")</f>
      </c>
      <c r="B40" t="s">
        <v>625</v>
      </c>
      <c r="C40" t="s">
        <v>626</v>
      </c>
      <c r="D40" t="s">
        <v>627</v>
      </c>
      <c r="E40" t="s">
        <v>628</v>
      </c>
      <c r="F40" t="s">
        <v>629</v>
      </c>
      <c r="G40" t="s">
        <v>630</v>
      </c>
      <c r="H40" t="s">
        <v>631</v>
      </c>
      <c r="I40" t="s">
        <v>632</v>
      </c>
      <c r="J40" t="s">
        <v>633</v>
      </c>
      <c r="K40" t="s">
        <v>634</v>
      </c>
      <c r="L40" t="s">
        <v>635</v>
      </c>
      <c r="M40" t="s">
        <v>636</v>
      </c>
      <c r="N40" t="s">
        <v>637</v>
      </c>
      <c r="O40" t="s">
        <v>638</v>
      </c>
      <c r="P40" t="s">
        <v>639</v>
      </c>
      <c r="Q40" t="s">
        <v>640</v>
      </c>
      <c r="R40" t="s">
        <v>641</v>
      </c>
      <c r="S40" t="s">
        <v>642</v>
      </c>
      <c r="T40" t="s">
        <v>643</v>
      </c>
      <c r="U40" t="s">
        <v>644</v>
      </c>
      <c r="V40" t="s">
        <v>645</v>
      </c>
      <c r="W40" t="s">
        <v>646</v>
      </c>
      <c r="X40" t="s">
        <v>647</v>
      </c>
      <c r="Y40" t="s">
        <v>648</v>
      </c>
      <c r="Z40" t="s">
        <v>690</v>
      </c>
      <c r="AA40" t="s">
        <v>650</v>
      </c>
      <c r="AB40">
        <v>44197</v>
      </c>
      <c r="AC40">
        <v>169</v>
      </c>
      <c r="AD40">
        <v>1</v>
      </c>
      <c r="AE40">
        <v>242</v>
      </c>
      <c r="AF40">
        <v>5699.8000000000002</v>
      </c>
      <c r="AG40">
        <v>1139.8099999999999</v>
      </c>
      <c r="AI40">
        <v>22749.880000000001</v>
      </c>
      <c r="AJ40">
        <v>707.94000000000005</v>
      </c>
      <c r="AK40">
        <v>3570.25</v>
      </c>
      <c r="AL40">
        <v>0</v>
      </c>
      <c r="AM40">
        <v>0</v>
      </c>
      <c r="AN40">
        <v>653.07000000000005</v>
      </c>
      <c r="AO40">
        <v>830.53999999999996</v>
      </c>
      <c r="AP40">
        <v>30.260000000000002</v>
      </c>
      <c r="AQ40">
        <v>1000</v>
      </c>
      <c r="AR40">
        <v>3360.4499999999998</v>
      </c>
      <c r="AS40">
        <v>0</v>
      </c>
      <c r="AT40">
        <v>500</v>
      </c>
      <c r="AU40">
        <v>2</v>
      </c>
      <c r="AV40">
        <v>12805.309999999999</v>
      </c>
      <c r="AW40">
        <v>-21610.07</v>
      </c>
      <c r="AX40" t="s">
        <v>690</v>
      </c>
      <c r="AZ40">
        <v>44228</v>
      </c>
      <c r="BA40">
        <v>151</v>
      </c>
      <c r="BB40">
        <v>1</v>
      </c>
      <c r="BC40">
        <v>312</v>
      </c>
      <c r="BD40">
        <v>5381</v>
      </c>
      <c r="BE40">
        <v>1306.22</v>
      </c>
      <c r="BG40">
        <v>23903.41</v>
      </c>
      <c r="BH40">
        <v>560.26999999999998</v>
      </c>
      <c r="BI40">
        <v>2905.2800000000002</v>
      </c>
      <c r="BJ40">
        <v>65</v>
      </c>
      <c r="BK40">
        <v>0</v>
      </c>
      <c r="BL40">
        <v>403.57999999999998</v>
      </c>
      <c r="BM40">
        <v>830.53999999999996</v>
      </c>
      <c r="BN40">
        <v>196.75999999999999</v>
      </c>
      <c r="BO40">
        <v>1000</v>
      </c>
      <c r="BP40">
        <v>0</v>
      </c>
      <c r="BQ40">
        <v>0</v>
      </c>
      <c r="BR40">
        <v>1850.49</v>
      </c>
      <c r="BS40">
        <v>2</v>
      </c>
      <c r="BT40">
        <v>16651.759999999998</v>
      </c>
      <c r="BU40">
        <v>-22597.189999999999</v>
      </c>
      <c r="BV40" t="s">
        <v>690</v>
      </c>
      <c r="BX40">
        <v>44256</v>
      </c>
      <c r="BY40">
        <v>186</v>
      </c>
      <c r="BZ40">
        <v>1</v>
      </c>
      <c r="CA40">
        <v>376</v>
      </c>
      <c r="CB40">
        <v>6164.6999999999998</v>
      </c>
      <c r="CC40">
        <v>1503.8800000000001</v>
      </c>
      <c r="CE40">
        <v>19775.91</v>
      </c>
      <c r="CF40">
        <v>708.36000000000001</v>
      </c>
      <c r="CG40">
        <v>4031.5300000000002</v>
      </c>
      <c r="CH40">
        <v>106.06</v>
      </c>
      <c r="CI40">
        <v>0</v>
      </c>
      <c r="CJ40">
        <v>462.36000000000001</v>
      </c>
      <c r="CK40">
        <v>830.53999999999996</v>
      </c>
      <c r="CL40">
        <v>60.520000000000003</v>
      </c>
      <c r="CM40">
        <v>1000</v>
      </c>
      <c r="CN40">
        <v>0</v>
      </c>
      <c r="CO40">
        <v>0</v>
      </c>
      <c r="CP40">
        <v>129.18000000000001</v>
      </c>
      <c r="CQ40">
        <v>2</v>
      </c>
      <c r="CR40">
        <v>13155.719999999999</v>
      </c>
      <c r="CS40">
        <v>-18272.029999999999</v>
      </c>
      <c r="CT40" t="s">
        <v>690</v>
      </c>
      <c r="CV40">
        <v>44287</v>
      </c>
      <c r="CW40">
        <v>174</v>
      </c>
      <c r="CX40">
        <v>1</v>
      </c>
      <c r="CY40">
        <v>354</v>
      </c>
      <c r="CZ40">
        <v>5627.1000000000004</v>
      </c>
      <c r="DA40">
        <v>1767.96</v>
      </c>
      <c r="DC40">
        <v>26759.380000000001</v>
      </c>
      <c r="DD40">
        <v>700.64999999999998</v>
      </c>
      <c r="DE40">
        <v>3965.2199999999998</v>
      </c>
      <c r="DF40">
        <v>-57.219999999999999</v>
      </c>
      <c r="DG40">
        <v>0</v>
      </c>
      <c r="DH40">
        <v>422.02999999999997</v>
      </c>
      <c r="DI40">
        <v>830.53999999999996</v>
      </c>
      <c r="DJ40">
        <v>3560.52</v>
      </c>
      <c r="DK40">
        <v>1000</v>
      </c>
      <c r="DL40">
        <v>0</v>
      </c>
      <c r="DM40">
        <v>0</v>
      </c>
      <c r="DN40">
        <v>1.48</v>
      </c>
      <c r="DO40">
        <v>2</v>
      </c>
      <c r="DP40">
        <v>17036.810000000001</v>
      </c>
      <c r="DQ40">
        <v>-24991.419999999998</v>
      </c>
      <c r="DR40" t="s">
        <v>690</v>
      </c>
      <c r="DT40">
        <v>44317</v>
      </c>
      <c r="DU40">
        <v>180</v>
      </c>
      <c r="DV40">
        <v>1</v>
      </c>
      <c r="DW40">
        <v>479</v>
      </c>
      <c r="DX40">
        <v>6336.3999999999996</v>
      </c>
      <c r="DY40">
        <v>2051.46</v>
      </c>
      <c r="EA40">
        <v>20239.720000000001</v>
      </c>
      <c r="EB40">
        <v>849.27999999999997</v>
      </c>
      <c r="EC40">
        <v>4902.3500000000004</v>
      </c>
      <c r="ED40">
        <v>672.94000000000005</v>
      </c>
      <c r="EE40">
        <v>1440</v>
      </c>
      <c r="EF40">
        <v>475.23000000000002</v>
      </c>
      <c r="EG40">
        <v>830.53999999999996</v>
      </c>
      <c r="EH40">
        <v>-3561.52</v>
      </c>
      <c r="EI40">
        <v>1000</v>
      </c>
      <c r="EJ40">
        <v>0</v>
      </c>
      <c r="EK40">
        <v>0</v>
      </c>
      <c r="EL40">
        <v>0.94999999999999996</v>
      </c>
      <c r="EM40">
        <v>2</v>
      </c>
      <c r="EN40">
        <v>14479.23</v>
      </c>
      <c r="EO40">
        <v>-18188.259999999998</v>
      </c>
      <c r="EP40" t="s">
        <v>690</v>
      </c>
      <c r="ER40">
        <v>44348</v>
      </c>
      <c r="ES40">
        <v>122</v>
      </c>
      <c r="ET40">
        <v>1</v>
      </c>
      <c r="EU40">
        <v>428</v>
      </c>
      <c r="EV40">
        <v>3731.5</v>
      </c>
      <c r="EW40">
        <v>2569.8899999999999</v>
      </c>
      <c r="EY40">
        <v>23431.700000000001</v>
      </c>
      <c r="EZ40">
        <v>531.83000000000004</v>
      </c>
      <c r="FA40">
        <v>3141.5100000000002</v>
      </c>
      <c r="FB40">
        <v>373</v>
      </c>
      <c r="FC40">
        <v>0</v>
      </c>
      <c r="FD40">
        <v>333.13</v>
      </c>
      <c r="FE40">
        <v>830.53999999999996</v>
      </c>
      <c r="FF40">
        <v>91.060000000000002</v>
      </c>
      <c r="FG40">
        <v>1000</v>
      </c>
      <c r="FH40">
        <v>0</v>
      </c>
      <c r="FI40">
        <v>0</v>
      </c>
      <c r="FJ40">
        <v>0.98999999999999999</v>
      </c>
      <c r="FK40">
        <v>2</v>
      </c>
      <c r="FL40">
        <v>17661.470000000001</v>
      </c>
      <c r="FM40">
        <v>-20861.810000000001</v>
      </c>
      <c r="FN40" t="s">
        <v>690</v>
      </c>
      <c r="FP40">
        <v>44378</v>
      </c>
      <c r="FQ40">
        <v>126</v>
      </c>
      <c r="FR40">
        <v>1</v>
      </c>
      <c r="FS40">
        <v>249</v>
      </c>
      <c r="FT40">
        <v>3612</v>
      </c>
      <c r="FU40">
        <v>1440.79</v>
      </c>
      <c r="FW40">
        <v>17509.860000000001</v>
      </c>
      <c r="FX40">
        <v>554.49000000000001</v>
      </c>
      <c r="FY40">
        <v>3400.7199999999998</v>
      </c>
      <c r="FZ40">
        <v>41.399999999999999</v>
      </c>
      <c r="GA40">
        <v>0</v>
      </c>
      <c r="GB40">
        <v>805.60000000000002</v>
      </c>
      <c r="GC40">
        <v>830.53999999999996</v>
      </c>
      <c r="GD40">
        <v>163.12</v>
      </c>
      <c r="GE40">
        <v>1000</v>
      </c>
      <c r="GF40">
        <v>0</v>
      </c>
      <c r="GG40">
        <v>0</v>
      </c>
      <c r="GH40">
        <v>1.0900000000000001</v>
      </c>
      <c r="GI40">
        <v>2</v>
      </c>
      <c r="GJ40">
        <v>11267.389999999999</v>
      </c>
      <c r="GK40">
        <v>-16069.07</v>
      </c>
      <c r="GL40" t="s">
        <v>690</v>
      </c>
      <c r="GN40">
        <v>44409</v>
      </c>
      <c r="GO40">
        <v>120</v>
      </c>
      <c r="GP40">
        <v>1</v>
      </c>
      <c r="GQ40">
        <v>253</v>
      </c>
      <c r="GR40">
        <v>3360</v>
      </c>
      <c r="GS40">
        <v>1522.3299999999999</v>
      </c>
      <c r="GU40">
        <v>18773.130000000001</v>
      </c>
      <c r="GV40">
        <v>594.98000000000002</v>
      </c>
      <c r="GW40">
        <v>3611.73</v>
      </c>
      <c r="GX40">
        <v>147.25999999999999</v>
      </c>
      <c r="GY40">
        <v>0</v>
      </c>
      <c r="GZ40">
        <v>1031.1300000000001</v>
      </c>
      <c r="HA40">
        <v>830.53999999999996</v>
      </c>
      <c r="HB40">
        <v>181.56</v>
      </c>
      <c r="HC40">
        <v>1000</v>
      </c>
      <c r="HD40">
        <v>0</v>
      </c>
      <c r="HE40">
        <v>0</v>
      </c>
      <c r="HF40">
        <v>500.80000000000001</v>
      </c>
      <c r="HG40">
        <v>2</v>
      </c>
      <c r="HH40">
        <v>11470.110000000001</v>
      </c>
      <c r="HI40">
        <v>-17250.799999999999</v>
      </c>
      <c r="HJ40" t="s">
        <v>690</v>
      </c>
      <c r="HL40">
        <v>44440</v>
      </c>
      <c r="HM40">
        <v>124</v>
      </c>
      <c r="HN40">
        <v>1</v>
      </c>
      <c r="HO40">
        <v>331</v>
      </c>
      <c r="HP40">
        <v>4275.1000000000004</v>
      </c>
      <c r="HQ40">
        <v>3774.7600000000002</v>
      </c>
      <c r="HS40">
        <v>15379.190000000001</v>
      </c>
      <c r="HT40">
        <v>631.69000000000005</v>
      </c>
      <c r="HU40">
        <v>3843.1300000000001</v>
      </c>
      <c r="HV40">
        <v>38.630000000000003</v>
      </c>
      <c r="HW40">
        <v>0</v>
      </c>
      <c r="HX40">
        <v>1005.3099999999999</v>
      </c>
      <c r="HY40">
        <v>830.53999999999996</v>
      </c>
      <c r="HZ40">
        <v>260.87</v>
      </c>
      <c r="IA40">
        <v>1000</v>
      </c>
      <c r="IB40">
        <v>0</v>
      </c>
      <c r="IC40">
        <v>0</v>
      </c>
      <c r="ID40">
        <v>0.80000000000000004</v>
      </c>
      <c r="IE40">
        <v>1</v>
      </c>
      <c r="IF40">
        <v>8399.9099999999999</v>
      </c>
      <c r="IG40">
        <v>-11604.43</v>
      </c>
      <c r="IH40" t="s">
        <v>690</v>
      </c>
      <c r="IJ40">
        <v>44470</v>
      </c>
      <c r="IK40">
        <v>124</v>
      </c>
      <c r="IL40">
        <v>1</v>
      </c>
      <c r="IM40">
        <v>303.80000000000001</v>
      </c>
      <c r="IN40">
        <v>3397.5999999999999</v>
      </c>
      <c r="IO40">
        <v>1488.6199999999999</v>
      </c>
      <c r="IQ40">
        <v>0</v>
      </c>
      <c r="JC40">
        <v>1</v>
      </c>
      <c r="JE40">
        <v>1488.6199999999999</v>
      </c>
      <c r="JF40" t="s">
        <v>690</v>
      </c>
      <c r="JH40">
        <v>44501</v>
      </c>
      <c r="JI40">
        <v>120</v>
      </c>
      <c r="JJ40">
        <v>1</v>
      </c>
      <c r="JK40">
        <v>294</v>
      </c>
      <c r="JL40">
        <v>3288</v>
      </c>
      <c r="JM40">
        <v>1440.5999999999999</v>
      </c>
      <c r="JO40">
        <v>0</v>
      </c>
      <c r="KA40">
        <v>1</v>
      </c>
      <c r="KC40">
        <v>1440.5999999999999</v>
      </c>
      <c r="KD40" t="s">
        <v>690</v>
      </c>
      <c r="KF40">
        <v>44531</v>
      </c>
      <c r="KG40">
        <v>124</v>
      </c>
      <c r="KH40">
        <v>1</v>
      </c>
      <c r="KI40">
        <v>303.80000000000001</v>
      </c>
      <c r="KJ40">
        <v>3397.5999999999999</v>
      </c>
      <c r="KK40">
        <v>1488.6199999999999</v>
      </c>
      <c r="KM40">
        <v>0</v>
      </c>
      <c r="KY40">
        <v>1</v>
      </c>
      <c r="LA40">
        <v>1488.6199999999999</v>
      </c>
      <c r="LD40" t="s">
        <v>651</v>
      </c>
      <c r="LE40">
        <v>1720</v>
      </c>
      <c r="LF40">
        <v>1</v>
      </c>
      <c r="LG40">
        <v>3925.5999999999999</v>
      </c>
      <c r="LH40">
        <v>54270.800000000003</v>
      </c>
      <c r="LI40">
        <v>21494.939999999999</v>
      </c>
      <c r="LK40">
        <v>188522.17999999999</v>
      </c>
      <c r="LL40">
        <v>5839.4899999999998</v>
      </c>
      <c r="LM40">
        <v>33371.720000000001</v>
      </c>
      <c r="LN40">
        <v>1387.0699999999999</v>
      </c>
      <c r="LO40">
        <v>1440</v>
      </c>
      <c r="LP40">
        <v>5591.4399999999996</v>
      </c>
      <c r="LQ40">
        <v>7474.8599999999997</v>
      </c>
      <c r="LR40">
        <v>983.14999999999998</v>
      </c>
      <c r="LS40">
        <v>9000</v>
      </c>
      <c r="LT40">
        <v>3360.4499999999998</v>
      </c>
      <c r="LU40">
        <v>0</v>
      </c>
      <c r="LV40">
        <v>2985.7800000000002</v>
      </c>
      <c r="LX40">
        <v>122927.71000000001</v>
      </c>
      <c r="LY40">
        <v>-167027.23999999999</v>
      </c>
      <c r="LZ40" t="s">
        <v>690</v>
      </c>
      <c r="MA40" t="s">
        <v>652</v>
      </c>
      <c r="MB40">
        <v>44562</v>
      </c>
      <c r="MC40">
        <v>186</v>
      </c>
      <c r="MD40">
        <v>1</v>
      </c>
      <c r="ME40">
        <v>455.69999999999999</v>
      </c>
      <c r="MF40">
        <v>5096.3999999999996</v>
      </c>
      <c r="MG40">
        <v>2232.9299999999998</v>
      </c>
      <c r="MI40">
        <v>0</v>
      </c>
      <c r="MU40">
        <v>1</v>
      </c>
      <c r="MW40">
        <v>2232.9299999999998</v>
      </c>
      <c r="MX40" t="s">
        <v>690</v>
      </c>
      <c r="MZ40">
        <v>44593</v>
      </c>
      <c r="NA40">
        <v>168</v>
      </c>
      <c r="NB40">
        <v>1</v>
      </c>
      <c r="NC40">
        <v>411.60000000000002</v>
      </c>
      <c r="ND40">
        <v>4603.1999999999998</v>
      </c>
      <c r="NE40">
        <v>2016.8399999999999</v>
      </c>
      <c r="NG40">
        <v>0</v>
      </c>
      <c r="NS40">
        <v>1</v>
      </c>
      <c r="NU40">
        <v>2016.8399999999999</v>
      </c>
      <c r="NV40" t="s">
        <v>690</v>
      </c>
      <c r="NX40">
        <v>44621</v>
      </c>
      <c r="NY40">
        <v>186</v>
      </c>
      <c r="NZ40">
        <v>1</v>
      </c>
      <c r="OA40">
        <v>455.69999999999999</v>
      </c>
      <c r="OB40">
        <v>5096.3999999999996</v>
      </c>
      <c r="OC40">
        <v>2232.9299999999998</v>
      </c>
      <c r="OE40">
        <v>0</v>
      </c>
      <c r="OQ40">
        <v>1</v>
      </c>
      <c r="OS40">
        <v>2232.9299999999998</v>
      </c>
      <c r="OT40" t="s">
        <v>690</v>
      </c>
      <c r="OV40">
        <v>44652</v>
      </c>
      <c r="OW40">
        <v>180</v>
      </c>
      <c r="OX40">
        <v>1</v>
      </c>
      <c r="OY40">
        <v>441</v>
      </c>
      <c r="OZ40">
        <v>4932</v>
      </c>
      <c r="PA40">
        <v>2160.9000000000001</v>
      </c>
      <c r="PC40">
        <v>0</v>
      </c>
      <c r="PO40">
        <v>1</v>
      </c>
      <c r="PQ40">
        <v>2160.9000000000001</v>
      </c>
      <c r="PR40" t="s">
        <v>690</v>
      </c>
      <c r="PT40">
        <v>44682</v>
      </c>
      <c r="PU40">
        <v>186</v>
      </c>
      <c r="PV40">
        <v>1</v>
      </c>
      <c r="PW40">
        <v>455.69999999999999</v>
      </c>
      <c r="PX40">
        <v>5096.3999999999996</v>
      </c>
      <c r="PY40">
        <v>2232.9299999999998</v>
      </c>
      <c r="QA40">
        <v>0</v>
      </c>
      <c r="QM40">
        <v>1</v>
      </c>
      <c r="QO40">
        <v>2232.9299999999998</v>
      </c>
      <c r="QP40" t="s">
        <v>690</v>
      </c>
      <c r="QR40">
        <v>44713</v>
      </c>
      <c r="QS40">
        <v>180</v>
      </c>
      <c r="QT40">
        <v>1</v>
      </c>
      <c r="QU40">
        <v>441</v>
      </c>
      <c r="QV40">
        <v>4932</v>
      </c>
      <c r="QW40">
        <v>2160.9000000000001</v>
      </c>
      <c r="QY40">
        <v>0</v>
      </c>
      <c r="RK40">
        <v>1</v>
      </c>
      <c r="RM40">
        <v>2160.9000000000001</v>
      </c>
      <c r="RN40" t="s">
        <v>690</v>
      </c>
      <c r="RP40">
        <v>44743</v>
      </c>
      <c r="RQ40">
        <v>186</v>
      </c>
      <c r="RR40">
        <v>1</v>
      </c>
      <c r="RS40">
        <v>455.69999999999999</v>
      </c>
      <c r="RT40">
        <v>5096.3999999999996</v>
      </c>
      <c r="RU40">
        <v>2232.9299999999998</v>
      </c>
      <c r="RW40">
        <v>0</v>
      </c>
      <c r="SI40">
        <v>1</v>
      </c>
      <c r="SK40">
        <v>2232.9299999999998</v>
      </c>
      <c r="SL40" t="s">
        <v>690</v>
      </c>
      <c r="SN40">
        <v>44774</v>
      </c>
      <c r="SO40">
        <v>186</v>
      </c>
      <c r="SP40">
        <v>1</v>
      </c>
      <c r="SQ40">
        <v>455.69999999999999</v>
      </c>
      <c r="SR40">
        <v>5096.3999999999996</v>
      </c>
      <c r="SS40">
        <v>2232.9299999999998</v>
      </c>
      <c r="SU40">
        <v>0</v>
      </c>
      <c r="TG40">
        <v>1</v>
      </c>
      <c r="TI40">
        <v>2232.9299999999998</v>
      </c>
      <c r="TJ40" t="s">
        <v>690</v>
      </c>
      <c r="TL40">
        <v>44805</v>
      </c>
      <c r="TM40">
        <v>180</v>
      </c>
      <c r="TN40">
        <v>1</v>
      </c>
      <c r="TO40">
        <v>441</v>
      </c>
      <c r="TP40">
        <v>4932</v>
      </c>
      <c r="TQ40">
        <v>2160.9000000000001</v>
      </c>
      <c r="TS40">
        <v>0</v>
      </c>
      <c r="UE40">
        <v>1</v>
      </c>
      <c r="UG40">
        <v>2160.9000000000001</v>
      </c>
      <c r="UH40" t="s">
        <v>690</v>
      </c>
      <c r="UJ40">
        <v>44835</v>
      </c>
      <c r="UK40">
        <v>124</v>
      </c>
      <c r="UL40">
        <v>1</v>
      </c>
      <c r="UM40">
        <v>303.80000000000001</v>
      </c>
      <c r="UN40">
        <v>3397.5999999999999</v>
      </c>
      <c r="UO40">
        <v>1488.6199999999999</v>
      </c>
      <c r="UQ40">
        <v>0</v>
      </c>
      <c r="VC40">
        <v>1</v>
      </c>
      <c r="VE40">
        <v>1488.6199999999999</v>
      </c>
      <c r="VF40" t="s">
        <v>690</v>
      </c>
      <c r="VH40">
        <v>44866</v>
      </c>
      <c r="VI40">
        <v>120</v>
      </c>
      <c r="VJ40">
        <v>1</v>
      </c>
      <c r="VK40">
        <v>294</v>
      </c>
      <c r="VL40">
        <v>3288</v>
      </c>
      <c r="VM40">
        <v>1440.5999999999999</v>
      </c>
      <c r="VO40">
        <v>0</v>
      </c>
      <c r="WA40">
        <v>1</v>
      </c>
      <c r="WC40">
        <v>1440.5999999999999</v>
      </c>
      <c r="WD40" t="s">
        <v>690</v>
      </c>
      <c r="WF40">
        <v>44896</v>
      </c>
      <c r="WG40">
        <v>124</v>
      </c>
      <c r="WH40">
        <v>1</v>
      </c>
      <c r="WI40">
        <v>303.80000000000001</v>
      </c>
      <c r="WJ40">
        <v>3397.5999999999999</v>
      </c>
      <c r="WK40">
        <v>1488.6199999999999</v>
      </c>
      <c r="WM40">
        <v>0</v>
      </c>
      <c r="WY40">
        <v>1</v>
      </c>
      <c r="XA40">
        <v>1488.6199999999999</v>
      </c>
    </row>
    <row r="41" spans="1:625" ht="12.75">
      <c r="A41" s="1">
        <f>HYPERLINK("F:\2022年预算\清新分公司预算底稿\附件3.2022年自营班线、农客（含村村通）、公交业务预算基础数据表 - 副本1008.xlsx#'大围至东联'!A1","[附件3.2022年自营班线、农客（含村村通）、公交业务预算基础数据表 - 副本1008.xlsx]大围至东联")</f>
      </c>
      <c r="B41" t="s">
        <v>625</v>
      </c>
      <c r="C41" t="s">
        <v>626</v>
      </c>
      <c r="D41" t="s">
        <v>627</v>
      </c>
      <c r="E41" t="s">
        <v>628</v>
      </c>
      <c r="F41" t="s">
        <v>629</v>
      </c>
      <c r="G41" t="s">
        <v>630</v>
      </c>
      <c r="H41" t="s">
        <v>631</v>
      </c>
      <c r="I41" t="s">
        <v>632</v>
      </c>
      <c r="J41" t="s">
        <v>633</v>
      </c>
      <c r="K41" t="s">
        <v>634</v>
      </c>
      <c r="L41" t="s">
        <v>635</v>
      </c>
      <c r="M41" t="s">
        <v>636</v>
      </c>
      <c r="N41" t="s">
        <v>637</v>
      </c>
      <c r="O41" t="s">
        <v>638</v>
      </c>
      <c r="P41" t="s">
        <v>639</v>
      </c>
      <c r="Q41" t="s">
        <v>640</v>
      </c>
      <c r="R41" t="s">
        <v>641</v>
      </c>
      <c r="S41" t="s">
        <v>642</v>
      </c>
      <c r="T41" t="s">
        <v>643</v>
      </c>
      <c r="U41" t="s">
        <v>644</v>
      </c>
      <c r="V41" t="s">
        <v>645</v>
      </c>
      <c r="W41" t="s">
        <v>646</v>
      </c>
      <c r="X41" t="s">
        <v>647</v>
      </c>
      <c r="Y41" t="s">
        <v>648</v>
      </c>
      <c r="Z41" t="s">
        <v>691</v>
      </c>
      <c r="AA41" t="s">
        <v>650</v>
      </c>
      <c r="AB41">
        <v>44197</v>
      </c>
      <c r="AC41">
        <v>107</v>
      </c>
      <c r="AD41">
        <v>1</v>
      </c>
      <c r="AE41">
        <v>222</v>
      </c>
      <c r="AF41">
        <v>1702.2</v>
      </c>
      <c r="AG41">
        <v>665.04999999999995</v>
      </c>
      <c r="AI41">
        <v>21830.68</v>
      </c>
      <c r="AJ41">
        <v>188.58000000000001</v>
      </c>
      <c r="AK41">
        <v>956.88999999999999</v>
      </c>
      <c r="AL41">
        <v>0</v>
      </c>
      <c r="AM41">
        <v>0</v>
      </c>
      <c r="AN41">
        <v>132.36000000000001</v>
      </c>
      <c r="AO41">
        <v>964.10000000000002</v>
      </c>
      <c r="AP41">
        <v>75.439999999999998</v>
      </c>
      <c r="AQ41">
        <v>1000</v>
      </c>
      <c r="AR41">
        <v>3360.4499999999998</v>
      </c>
      <c r="AS41">
        <v>0</v>
      </c>
      <c r="AT41">
        <v>500</v>
      </c>
      <c r="AU41">
        <v>2</v>
      </c>
      <c r="AV41">
        <v>14841.440000000001</v>
      </c>
      <c r="AW41">
        <v>-21165.630000000001</v>
      </c>
      <c r="AX41" t="s">
        <v>691</v>
      </c>
      <c r="AZ41">
        <v>44228</v>
      </c>
      <c r="BA41">
        <v>158</v>
      </c>
      <c r="BB41">
        <v>1</v>
      </c>
      <c r="BC41">
        <v>307</v>
      </c>
      <c r="BD41">
        <v>2360</v>
      </c>
      <c r="BE41">
        <v>940.77999999999997</v>
      </c>
      <c r="BG41">
        <v>23158.619999999999</v>
      </c>
      <c r="BH41">
        <v>272.79000000000002</v>
      </c>
      <c r="BI41">
        <v>1421.73</v>
      </c>
      <c r="BJ41">
        <v>438.47000000000003</v>
      </c>
      <c r="BK41">
        <v>1440</v>
      </c>
      <c r="BL41">
        <v>177.06</v>
      </c>
      <c r="BM41">
        <v>964.10000000000002</v>
      </c>
      <c r="BN41">
        <v>63.520000000000003</v>
      </c>
      <c r="BO41">
        <v>1000</v>
      </c>
      <c r="BP41">
        <v>0</v>
      </c>
      <c r="BQ41">
        <v>0</v>
      </c>
      <c r="BR41">
        <v>1849.05</v>
      </c>
      <c r="BS41">
        <v>2</v>
      </c>
      <c r="BT41">
        <v>15804.690000000001</v>
      </c>
      <c r="BU41">
        <v>-22217.84</v>
      </c>
      <c r="BV41" t="s">
        <v>691</v>
      </c>
      <c r="BX41">
        <v>44256</v>
      </c>
      <c r="BY41">
        <v>156</v>
      </c>
      <c r="BZ41">
        <v>1</v>
      </c>
      <c r="CA41">
        <v>676</v>
      </c>
      <c r="CB41">
        <v>2143.9000000000001</v>
      </c>
      <c r="CC41">
        <v>5591.8500000000004</v>
      </c>
      <c r="CE41">
        <v>22248.700000000001</v>
      </c>
      <c r="CF41">
        <v>764.29999999999995</v>
      </c>
      <c r="CG41">
        <v>4435.3199999999997</v>
      </c>
      <c r="CH41">
        <v>1967.48</v>
      </c>
      <c r="CI41">
        <v>0</v>
      </c>
      <c r="CJ41">
        <v>599.02999999999997</v>
      </c>
      <c r="CK41">
        <v>964.10000000000002</v>
      </c>
      <c r="CL41">
        <v>891</v>
      </c>
      <c r="CM41">
        <v>1000</v>
      </c>
      <c r="CN41">
        <v>0</v>
      </c>
      <c r="CO41">
        <v>0</v>
      </c>
      <c r="CP41">
        <v>143.81</v>
      </c>
      <c r="CQ41">
        <v>2</v>
      </c>
      <c r="CR41">
        <v>12247.959999999999</v>
      </c>
      <c r="CS41">
        <v>-16656.849999999999</v>
      </c>
      <c r="CT41" t="s">
        <v>691</v>
      </c>
      <c r="CV41">
        <v>44287</v>
      </c>
      <c r="CW41">
        <v>180</v>
      </c>
      <c r="CX41">
        <v>1</v>
      </c>
      <c r="CY41">
        <v>99</v>
      </c>
      <c r="CZ41">
        <v>2476.0999999999999</v>
      </c>
      <c r="DA41">
        <v>5783.0100000000002</v>
      </c>
      <c r="DC41">
        <v>21064.43</v>
      </c>
      <c r="DD41">
        <v>905.92999999999995</v>
      </c>
      <c r="DE41">
        <v>5281.1300000000001</v>
      </c>
      <c r="DF41">
        <v>-1600.27</v>
      </c>
      <c r="DG41">
        <v>0</v>
      </c>
      <c r="DH41">
        <v>185.71000000000001</v>
      </c>
      <c r="DI41">
        <v>964.10000000000002</v>
      </c>
      <c r="DJ41">
        <v>532</v>
      </c>
      <c r="DK41">
        <v>1000</v>
      </c>
      <c r="DL41">
        <v>0</v>
      </c>
      <c r="DM41">
        <v>0</v>
      </c>
      <c r="DN41">
        <v>26.420000000000002</v>
      </c>
      <c r="DO41">
        <v>2</v>
      </c>
      <c r="DP41">
        <v>14675.34</v>
      </c>
      <c r="DQ41">
        <v>-15281.42</v>
      </c>
      <c r="DR41" t="s">
        <v>691</v>
      </c>
      <c r="DT41">
        <v>44317</v>
      </c>
      <c r="DU41">
        <v>232</v>
      </c>
      <c r="DV41">
        <v>2</v>
      </c>
      <c r="DW41">
        <v>233</v>
      </c>
      <c r="DX41">
        <v>6040.3999999999996</v>
      </c>
      <c r="DY41">
        <v>5393.0100000000002</v>
      </c>
      <c r="EA41">
        <v>25622.509999999998</v>
      </c>
      <c r="EB41">
        <v>1024.1400000000001</v>
      </c>
      <c r="EC41">
        <v>5971.3400000000001</v>
      </c>
      <c r="ED41">
        <v>41.399999999999999</v>
      </c>
      <c r="EE41">
        <v>0</v>
      </c>
      <c r="EF41">
        <v>278.67000000000002</v>
      </c>
      <c r="EG41">
        <v>964.10000000000002</v>
      </c>
      <c r="EH41">
        <v>1859.77</v>
      </c>
      <c r="EI41">
        <v>1000</v>
      </c>
      <c r="EJ41">
        <v>0</v>
      </c>
      <c r="EK41">
        <v>0</v>
      </c>
      <c r="EL41">
        <v>20.140000000000001</v>
      </c>
      <c r="EM41">
        <v>2</v>
      </c>
      <c r="EN41">
        <v>15487.09</v>
      </c>
      <c r="EO41">
        <v>-20229.5</v>
      </c>
      <c r="EP41" t="s">
        <v>691</v>
      </c>
      <c r="ER41">
        <v>44348</v>
      </c>
      <c r="ES41">
        <v>114</v>
      </c>
      <c r="ET41">
        <v>1</v>
      </c>
      <c r="EU41">
        <v>73</v>
      </c>
      <c r="EV41">
        <v>1984.3</v>
      </c>
      <c r="EW41">
        <v>2579.6100000000001</v>
      </c>
      <c r="EY41">
        <v>20718.959999999999</v>
      </c>
      <c r="EZ41">
        <v>501.76999999999998</v>
      </c>
      <c r="FA41">
        <v>1274.97</v>
      </c>
      <c r="FB41">
        <v>550.47000000000003</v>
      </c>
      <c r="FC41">
        <v>1440</v>
      </c>
      <c r="FD41">
        <v>865.99000000000001</v>
      </c>
      <c r="FE41">
        <v>964.10000000000002</v>
      </c>
      <c r="FF41">
        <v>98.379999999999995</v>
      </c>
      <c r="FG41">
        <v>1000</v>
      </c>
      <c r="FH41">
        <v>0</v>
      </c>
      <c r="FI41">
        <v>0</v>
      </c>
      <c r="FJ41">
        <v>2.1499999999999999</v>
      </c>
      <c r="FK41">
        <v>2</v>
      </c>
      <c r="FL41">
        <v>14522.9</v>
      </c>
      <c r="FM41">
        <v>-18139.349999999999</v>
      </c>
      <c r="FN41" t="s">
        <v>691</v>
      </c>
      <c r="FP41">
        <v>44378</v>
      </c>
      <c r="FQ41">
        <v>126</v>
      </c>
      <c r="FR41">
        <v>1</v>
      </c>
      <c r="FS41">
        <v>350</v>
      </c>
      <c r="FT41">
        <v>2248</v>
      </c>
      <c r="FU41">
        <v>1357.3800000000001</v>
      </c>
      <c r="FW41">
        <v>14829</v>
      </c>
      <c r="FX41">
        <v>318.26999999999998</v>
      </c>
      <c r="FY41">
        <v>1951.26</v>
      </c>
      <c r="FZ41">
        <v>41.399999999999999</v>
      </c>
      <c r="GA41">
        <v>0</v>
      </c>
      <c r="GB41">
        <v>489.81</v>
      </c>
      <c r="GC41">
        <v>964.10000000000002</v>
      </c>
      <c r="GD41">
        <v>147.63999999999999</v>
      </c>
      <c r="GE41">
        <v>1000</v>
      </c>
      <c r="GF41">
        <v>0</v>
      </c>
      <c r="GG41">
        <v>0</v>
      </c>
      <c r="GH41">
        <v>0.19</v>
      </c>
      <c r="GI41">
        <v>2</v>
      </c>
      <c r="GJ41">
        <v>10234.6</v>
      </c>
      <c r="GK41">
        <v>-13471.620000000001</v>
      </c>
      <c r="GL41" t="s">
        <v>691</v>
      </c>
      <c r="GN41">
        <v>44409</v>
      </c>
      <c r="GO41">
        <v>74</v>
      </c>
      <c r="GP41">
        <v>1</v>
      </c>
      <c r="GQ41">
        <v>119</v>
      </c>
      <c r="GR41">
        <v>1364</v>
      </c>
      <c r="GS41">
        <v>371.83999999999997</v>
      </c>
      <c r="GU41">
        <v>14430.98</v>
      </c>
      <c r="GV41">
        <v>165.18000000000001</v>
      </c>
      <c r="GW41">
        <v>1006.3200000000001</v>
      </c>
      <c r="GX41">
        <v>0</v>
      </c>
      <c r="GY41">
        <v>0</v>
      </c>
      <c r="GZ41">
        <v>344.13</v>
      </c>
      <c r="HA41">
        <v>964.10000000000002</v>
      </c>
      <c r="HB41">
        <v>128.5</v>
      </c>
      <c r="HC41">
        <v>1000</v>
      </c>
      <c r="HD41">
        <v>0</v>
      </c>
      <c r="HE41">
        <v>0</v>
      </c>
      <c r="HF41">
        <v>500</v>
      </c>
      <c r="HG41">
        <v>2</v>
      </c>
      <c r="HH41">
        <v>10487.93</v>
      </c>
      <c r="HI41">
        <v>-14059.139999999999</v>
      </c>
      <c r="HJ41" t="s">
        <v>691</v>
      </c>
      <c r="HL41">
        <v>44440</v>
      </c>
      <c r="HM41">
        <v>56</v>
      </c>
      <c r="HN41">
        <v>1</v>
      </c>
      <c r="HO41">
        <v>131</v>
      </c>
      <c r="HP41">
        <v>1164</v>
      </c>
      <c r="HQ41">
        <v>388.82999999999998</v>
      </c>
      <c r="HS41">
        <v>15331.1</v>
      </c>
      <c r="HT41">
        <v>167.69</v>
      </c>
      <c r="HU41">
        <v>1040.1600000000001</v>
      </c>
      <c r="HV41">
        <v>0</v>
      </c>
      <c r="HW41">
        <v>0</v>
      </c>
      <c r="HX41">
        <v>220.66</v>
      </c>
      <c r="HY41">
        <v>964.10000000000002</v>
      </c>
      <c r="HZ41">
        <v>135.96000000000001</v>
      </c>
      <c r="IA41">
        <v>1000</v>
      </c>
      <c r="IB41">
        <v>0</v>
      </c>
      <c r="IC41">
        <v>0</v>
      </c>
      <c r="ID41">
        <v>0</v>
      </c>
      <c r="IE41">
        <v>2</v>
      </c>
      <c r="IF41">
        <v>11970.219999999999</v>
      </c>
      <c r="IG41">
        <v>-14942.27</v>
      </c>
      <c r="IH41" t="s">
        <v>691</v>
      </c>
      <c r="IJ41">
        <v>44470</v>
      </c>
      <c r="IK41">
        <v>62</v>
      </c>
      <c r="IL41">
        <v>1</v>
      </c>
      <c r="IM41">
        <v>93</v>
      </c>
      <c r="IN41">
        <v>1066.4000000000001</v>
      </c>
      <c r="IO41">
        <v>0</v>
      </c>
      <c r="IQ41">
        <v>0</v>
      </c>
      <c r="JC41">
        <v>2</v>
      </c>
      <c r="JE41">
        <v>0</v>
      </c>
      <c r="JF41" t="s">
        <v>691</v>
      </c>
      <c r="JH41">
        <v>44501</v>
      </c>
      <c r="JI41">
        <v>62</v>
      </c>
      <c r="JJ41">
        <v>1</v>
      </c>
      <c r="JK41">
        <v>93</v>
      </c>
      <c r="JL41">
        <v>1066.4000000000001</v>
      </c>
      <c r="JM41">
        <v>0</v>
      </c>
      <c r="JO41">
        <v>0</v>
      </c>
      <c r="KA41">
        <v>2</v>
      </c>
      <c r="KC41">
        <v>0</v>
      </c>
      <c r="KD41" t="s">
        <v>691</v>
      </c>
      <c r="KF41">
        <v>44531</v>
      </c>
      <c r="KG41">
        <v>62</v>
      </c>
      <c r="KH41">
        <v>1</v>
      </c>
      <c r="KI41">
        <v>93</v>
      </c>
      <c r="KJ41">
        <v>1066.4000000000001</v>
      </c>
      <c r="KK41">
        <v>0</v>
      </c>
      <c r="KM41">
        <v>0</v>
      </c>
      <c r="KY41">
        <v>2</v>
      </c>
      <c r="LA41">
        <v>0</v>
      </c>
      <c r="LD41" t="s">
        <v>651</v>
      </c>
      <c r="LE41">
        <v>1389</v>
      </c>
      <c r="LF41">
        <v>1</v>
      </c>
      <c r="LG41">
        <v>2489</v>
      </c>
      <c r="LH41">
        <v>24682.099999999999</v>
      </c>
      <c r="LI41">
        <v>23071.360000000001</v>
      </c>
      <c r="LK41">
        <v>179234.98000000001</v>
      </c>
      <c r="LL41">
        <v>4308.6499999999996</v>
      </c>
      <c r="LM41">
        <v>23339.119999999999</v>
      </c>
      <c r="LN41">
        <v>1438.95</v>
      </c>
      <c r="LO41">
        <v>2880</v>
      </c>
      <c r="LP41">
        <v>3293.4200000000001</v>
      </c>
      <c r="LQ41">
        <v>8676.8999999999996</v>
      </c>
      <c r="LR41">
        <v>3932.21</v>
      </c>
      <c r="LS41">
        <v>9000</v>
      </c>
      <c r="LT41">
        <v>3360.4499999999998</v>
      </c>
      <c r="LU41">
        <v>0</v>
      </c>
      <c r="LV41">
        <v>3041.7600000000002</v>
      </c>
      <c r="LX41">
        <v>120272.17</v>
      </c>
      <c r="LY41">
        <v>-156163.62</v>
      </c>
      <c r="LZ41" t="s">
        <v>691</v>
      </c>
      <c r="MA41" t="s">
        <v>652</v>
      </c>
      <c r="MB41">
        <v>44562</v>
      </c>
      <c r="MC41">
        <v>186</v>
      </c>
      <c r="MD41">
        <v>1</v>
      </c>
      <c r="ME41">
        <v>279</v>
      </c>
      <c r="MF41">
        <v>3199.1999999999998</v>
      </c>
      <c r="MG41">
        <v>669.60000000000002</v>
      </c>
      <c r="MI41">
        <v>0</v>
      </c>
      <c r="MU41">
        <v>2</v>
      </c>
      <c r="MW41">
        <v>669.60000000000002</v>
      </c>
      <c r="MX41" t="s">
        <v>691</v>
      </c>
      <c r="MZ41">
        <v>44593</v>
      </c>
      <c r="NA41">
        <v>168</v>
      </c>
      <c r="NB41">
        <v>1</v>
      </c>
      <c r="NC41">
        <v>252</v>
      </c>
      <c r="ND41">
        <v>2889.5999999999999</v>
      </c>
      <c r="NE41">
        <v>604.79999999999995</v>
      </c>
      <c r="NG41">
        <v>0</v>
      </c>
      <c r="NS41">
        <v>2</v>
      </c>
      <c r="NU41">
        <v>604.79999999999995</v>
      </c>
      <c r="NV41" t="s">
        <v>691</v>
      </c>
      <c r="NX41">
        <v>44621</v>
      </c>
      <c r="NY41">
        <v>186</v>
      </c>
      <c r="NZ41">
        <v>1</v>
      </c>
      <c r="OA41">
        <v>279</v>
      </c>
      <c r="OB41">
        <v>3199.1999999999998</v>
      </c>
      <c r="OC41">
        <v>669.60000000000002</v>
      </c>
      <c r="OE41">
        <v>0</v>
      </c>
      <c r="OQ41">
        <v>2</v>
      </c>
      <c r="OS41">
        <v>669.60000000000002</v>
      </c>
      <c r="OT41" t="s">
        <v>691</v>
      </c>
      <c r="OV41">
        <v>44652</v>
      </c>
      <c r="OW41">
        <v>180</v>
      </c>
      <c r="OX41">
        <v>1</v>
      </c>
      <c r="OY41">
        <v>270</v>
      </c>
      <c r="OZ41">
        <v>3096</v>
      </c>
      <c r="PA41">
        <v>648</v>
      </c>
      <c r="PC41">
        <v>0</v>
      </c>
      <c r="PO41">
        <v>2</v>
      </c>
      <c r="PQ41">
        <v>648</v>
      </c>
      <c r="PR41" t="s">
        <v>691</v>
      </c>
      <c r="PT41">
        <v>44682</v>
      </c>
      <c r="PU41">
        <v>186</v>
      </c>
      <c r="PV41">
        <v>1</v>
      </c>
      <c r="PW41">
        <v>279</v>
      </c>
      <c r="PX41">
        <v>3199.1999999999998</v>
      </c>
      <c r="PY41">
        <v>669.60000000000002</v>
      </c>
      <c r="QA41">
        <v>0</v>
      </c>
      <c r="QM41">
        <v>2</v>
      </c>
      <c r="QO41">
        <v>669.60000000000002</v>
      </c>
      <c r="QP41" t="s">
        <v>691</v>
      </c>
      <c r="QR41">
        <v>44713</v>
      </c>
      <c r="QS41">
        <v>180</v>
      </c>
      <c r="QT41">
        <v>1</v>
      </c>
      <c r="QU41">
        <v>270</v>
      </c>
      <c r="QV41">
        <v>3096</v>
      </c>
      <c r="QW41">
        <v>648</v>
      </c>
      <c r="QY41">
        <v>0</v>
      </c>
      <c r="RK41">
        <v>2</v>
      </c>
      <c r="RM41">
        <v>648</v>
      </c>
      <c r="RN41" t="s">
        <v>691</v>
      </c>
      <c r="RP41">
        <v>44743</v>
      </c>
      <c r="RQ41">
        <v>124</v>
      </c>
      <c r="RR41">
        <v>1</v>
      </c>
      <c r="RS41">
        <v>186</v>
      </c>
      <c r="RT41">
        <v>2132.8000000000002</v>
      </c>
      <c r="RU41">
        <v>446.39999999999998</v>
      </c>
      <c r="RW41">
        <v>0</v>
      </c>
      <c r="SI41">
        <v>2</v>
      </c>
      <c r="SK41">
        <v>446.39999999999998</v>
      </c>
      <c r="SL41" t="s">
        <v>691</v>
      </c>
      <c r="SN41">
        <v>44774</v>
      </c>
      <c r="SO41">
        <v>124</v>
      </c>
      <c r="SP41">
        <v>1</v>
      </c>
      <c r="SQ41">
        <v>186</v>
      </c>
      <c r="SR41">
        <v>2132.8000000000002</v>
      </c>
      <c r="SS41">
        <v>446.39999999999998</v>
      </c>
      <c r="SU41">
        <v>0</v>
      </c>
      <c r="TG41">
        <v>2</v>
      </c>
      <c r="TI41">
        <v>446.39999999999998</v>
      </c>
      <c r="TJ41" t="s">
        <v>691</v>
      </c>
      <c r="TL41">
        <v>44805</v>
      </c>
      <c r="TM41">
        <v>120</v>
      </c>
      <c r="TN41">
        <v>1</v>
      </c>
      <c r="TO41">
        <v>180</v>
      </c>
      <c r="TP41">
        <v>2064</v>
      </c>
      <c r="TQ41">
        <v>432</v>
      </c>
      <c r="TS41">
        <v>0</v>
      </c>
      <c r="UE41">
        <v>2</v>
      </c>
      <c r="UG41">
        <v>432</v>
      </c>
      <c r="UH41" t="s">
        <v>691</v>
      </c>
      <c r="UJ41">
        <v>44835</v>
      </c>
      <c r="UK41">
        <v>124</v>
      </c>
      <c r="UL41">
        <v>1</v>
      </c>
      <c r="UM41">
        <v>186</v>
      </c>
      <c r="UN41">
        <v>2132.8000000000002</v>
      </c>
      <c r="UO41">
        <v>446.39999999999998</v>
      </c>
      <c r="UQ41">
        <v>0</v>
      </c>
      <c r="VC41">
        <v>2</v>
      </c>
      <c r="VE41">
        <v>446.39999999999998</v>
      </c>
      <c r="VF41" t="s">
        <v>691</v>
      </c>
      <c r="VH41">
        <v>44866</v>
      </c>
      <c r="VI41">
        <v>120</v>
      </c>
      <c r="VJ41">
        <v>1</v>
      </c>
      <c r="VK41">
        <v>180</v>
      </c>
      <c r="VL41">
        <v>2064</v>
      </c>
      <c r="VM41">
        <v>432</v>
      </c>
      <c r="VO41">
        <v>0</v>
      </c>
      <c r="WA41">
        <v>2</v>
      </c>
      <c r="WC41">
        <v>432</v>
      </c>
      <c r="WD41" t="s">
        <v>691</v>
      </c>
      <c r="WF41">
        <v>44896</v>
      </c>
      <c r="WG41">
        <v>124</v>
      </c>
      <c r="WH41">
        <v>1</v>
      </c>
      <c r="WI41">
        <v>186</v>
      </c>
      <c r="WJ41">
        <v>2132.8000000000002</v>
      </c>
      <c r="WK41">
        <v>446.39999999999998</v>
      </c>
      <c r="WM41">
        <v>0</v>
      </c>
      <c r="WY41">
        <v>2</v>
      </c>
      <c r="XA41">
        <v>446.39999999999998</v>
      </c>
    </row>
    <row r="42" spans="1:625" ht="12.75">
      <c r="A42" s="1">
        <f>HYPERLINK("F:\2022年预算\清新分公司预算底稿\附件3.2022年自营班线、农客（含村村通）、公交业务预算基础数据表 - 副本1008.xlsx#'拱水至浸潭'!A1","[附件3.2022年自营班线、农客（含村村通）、公交业务预算基础数据表 - 副本1008.xlsx]拱水至浸潭")</f>
      </c>
      <c r="B42" t="s">
        <v>625</v>
      </c>
      <c r="C42" t="s">
        <v>626</v>
      </c>
      <c r="D42" t="s">
        <v>627</v>
      </c>
      <c r="E42" t="s">
        <v>628</v>
      </c>
      <c r="F42" t="s">
        <v>629</v>
      </c>
      <c r="G42" t="s">
        <v>630</v>
      </c>
      <c r="H42" t="s">
        <v>631</v>
      </c>
      <c r="I42" t="s">
        <v>632</v>
      </c>
      <c r="J42" t="s">
        <v>633</v>
      </c>
      <c r="K42" t="s">
        <v>634</v>
      </c>
      <c r="L42" t="s">
        <v>635</v>
      </c>
      <c r="M42" t="s">
        <v>636</v>
      </c>
      <c r="N42" t="s">
        <v>637</v>
      </c>
      <c r="O42" t="s">
        <v>638</v>
      </c>
      <c r="P42" t="s">
        <v>639</v>
      </c>
      <c r="Q42" t="s">
        <v>640</v>
      </c>
      <c r="R42" t="s">
        <v>641</v>
      </c>
      <c r="S42" t="s">
        <v>642</v>
      </c>
      <c r="T42" t="s">
        <v>643</v>
      </c>
      <c r="U42" t="s">
        <v>644</v>
      </c>
      <c r="V42" t="s">
        <v>645</v>
      </c>
      <c r="W42" t="s">
        <v>646</v>
      </c>
      <c r="X42" t="s">
        <v>647</v>
      </c>
      <c r="Y42" t="s">
        <v>648</v>
      </c>
      <c r="Z42" t="s">
        <v>692</v>
      </c>
      <c r="AA42" t="s">
        <v>650</v>
      </c>
      <c r="AB42">
        <v>44197</v>
      </c>
      <c r="AC42">
        <v>106</v>
      </c>
      <c r="AD42">
        <v>1</v>
      </c>
      <c r="AE42">
        <v>311</v>
      </c>
      <c r="AF42">
        <v>4184.8000000000002</v>
      </c>
      <c r="AG42">
        <v>1515.53</v>
      </c>
      <c r="AI42">
        <v>25490.700000000001</v>
      </c>
      <c r="AJ42">
        <v>483.20999999999998</v>
      </c>
      <c r="AK42">
        <v>2456.52</v>
      </c>
      <c r="AL42">
        <v>1250.49</v>
      </c>
      <c r="AM42">
        <v>0</v>
      </c>
      <c r="AN42">
        <v>412.60000000000002</v>
      </c>
      <c r="AO42">
        <v>830.53999999999996</v>
      </c>
      <c r="AP42">
        <v>0</v>
      </c>
      <c r="AQ42">
        <v>1000</v>
      </c>
      <c r="AR42">
        <v>3360.4499999999998</v>
      </c>
      <c r="AS42">
        <v>0</v>
      </c>
      <c r="AT42">
        <v>500.52999999999997</v>
      </c>
      <c r="AU42">
        <v>2</v>
      </c>
      <c r="AV42">
        <v>15679.57</v>
      </c>
      <c r="AW42">
        <v>-23975.169999999998</v>
      </c>
      <c r="AX42" t="s">
        <v>692</v>
      </c>
      <c r="AZ42">
        <v>44228</v>
      </c>
      <c r="BA42">
        <v>162</v>
      </c>
      <c r="BB42">
        <v>1</v>
      </c>
      <c r="BC42">
        <v>413</v>
      </c>
      <c r="BD42">
        <v>5800</v>
      </c>
      <c r="BE42">
        <v>2277.2800000000002</v>
      </c>
      <c r="BG42">
        <v>26394.16</v>
      </c>
      <c r="BH42">
        <v>606.22000000000003</v>
      </c>
      <c r="BI42">
        <v>3151.3899999999999</v>
      </c>
      <c r="BJ42">
        <v>1781.49</v>
      </c>
      <c r="BK42">
        <v>0</v>
      </c>
      <c r="BL42">
        <v>735.01999999999998</v>
      </c>
      <c r="BM42">
        <v>830.53999999999996</v>
      </c>
      <c r="BN42">
        <v>181.56</v>
      </c>
      <c r="BO42">
        <v>1000</v>
      </c>
      <c r="BP42">
        <v>0</v>
      </c>
      <c r="BQ42">
        <v>0</v>
      </c>
      <c r="BR42">
        <v>4359.8800000000001</v>
      </c>
      <c r="BS42">
        <v>2</v>
      </c>
      <c r="BT42">
        <v>14354.280000000001</v>
      </c>
      <c r="BU42">
        <v>-24116.880000000001</v>
      </c>
      <c r="BV42" t="s">
        <v>692</v>
      </c>
      <c r="BX42">
        <v>44256</v>
      </c>
      <c r="BY42">
        <v>168</v>
      </c>
      <c r="BZ42">
        <v>1</v>
      </c>
      <c r="CA42">
        <v>353</v>
      </c>
      <c r="CB42">
        <v>6366.1999999999998</v>
      </c>
      <c r="CC42">
        <v>1885.4400000000001</v>
      </c>
      <c r="CE42">
        <v>29194.619999999999</v>
      </c>
      <c r="CF42">
        <v>735.85000000000002</v>
      </c>
      <c r="CG42">
        <v>4196.3800000000001</v>
      </c>
      <c r="CH42">
        <v>1781.49</v>
      </c>
      <c r="CI42">
        <v>0</v>
      </c>
      <c r="CJ42">
        <v>477.47000000000003</v>
      </c>
      <c r="CK42">
        <v>830.53999999999996</v>
      </c>
      <c r="CL42">
        <v>121.04000000000001</v>
      </c>
      <c r="CM42">
        <v>1000</v>
      </c>
      <c r="CN42">
        <v>0</v>
      </c>
      <c r="CO42">
        <v>0</v>
      </c>
      <c r="CP42">
        <v>7329.9899999999998</v>
      </c>
      <c r="CQ42">
        <v>2</v>
      </c>
      <c r="CR42">
        <v>13457.709999999999</v>
      </c>
      <c r="CS42">
        <v>-27309.18</v>
      </c>
      <c r="CT42" t="s">
        <v>692</v>
      </c>
      <c r="CV42">
        <v>44287</v>
      </c>
      <c r="CW42">
        <v>172</v>
      </c>
      <c r="CX42">
        <v>1</v>
      </c>
      <c r="CY42">
        <v>450</v>
      </c>
      <c r="CZ42">
        <v>6670.1000000000004</v>
      </c>
      <c r="DA42">
        <v>2416.1100000000001</v>
      </c>
      <c r="DC42">
        <v>25586.049999999999</v>
      </c>
      <c r="DD42">
        <v>836.33000000000004</v>
      </c>
      <c r="DE42">
        <v>4741.1899999999996</v>
      </c>
      <c r="DF42">
        <v>-2290.1799999999998</v>
      </c>
      <c r="DG42">
        <v>1440</v>
      </c>
      <c r="DH42">
        <v>500.25999999999999</v>
      </c>
      <c r="DI42">
        <v>830.53999999999996</v>
      </c>
      <c r="DJ42">
        <v>0</v>
      </c>
      <c r="DK42">
        <v>1000</v>
      </c>
      <c r="DL42">
        <v>0</v>
      </c>
      <c r="DM42">
        <v>0</v>
      </c>
      <c r="DN42">
        <v>1.04</v>
      </c>
      <c r="DO42">
        <v>2</v>
      </c>
      <c r="DP42">
        <v>19363.200000000001</v>
      </c>
      <c r="DQ42">
        <v>-23169.939999999999</v>
      </c>
      <c r="DR42" t="s">
        <v>692</v>
      </c>
      <c r="DT42">
        <v>44317</v>
      </c>
      <c r="DU42">
        <v>168</v>
      </c>
      <c r="DV42">
        <v>1</v>
      </c>
      <c r="DW42">
        <v>450</v>
      </c>
      <c r="DX42">
        <v>6744.8000000000002</v>
      </c>
      <c r="DY42">
        <v>2231.0700000000002</v>
      </c>
      <c r="EA42">
        <v>25177.369999999999</v>
      </c>
      <c r="EB42">
        <v>862.63999999999999</v>
      </c>
      <c r="EC42">
        <v>4985.3599999999997</v>
      </c>
      <c r="ED42">
        <v>1106.52</v>
      </c>
      <c r="EE42">
        <v>1440</v>
      </c>
      <c r="EF42">
        <v>505.98000000000002</v>
      </c>
      <c r="EG42">
        <v>830.53999999999996</v>
      </c>
      <c r="EH42">
        <v>23.149999999999999</v>
      </c>
      <c r="EI42">
        <v>1000</v>
      </c>
      <c r="EJ42">
        <v>0</v>
      </c>
      <c r="EK42">
        <v>0</v>
      </c>
      <c r="EL42">
        <v>3.4300000000000002</v>
      </c>
      <c r="EM42">
        <v>2</v>
      </c>
      <c r="EN42">
        <v>15282.389999999999</v>
      </c>
      <c r="EO42">
        <v>-22946.299999999999</v>
      </c>
      <c r="EP42" t="s">
        <v>692</v>
      </c>
      <c r="ER42">
        <v>44348</v>
      </c>
      <c r="ES42">
        <v>139</v>
      </c>
      <c r="ET42">
        <v>1</v>
      </c>
      <c r="EU42">
        <v>246</v>
      </c>
      <c r="EV42">
        <v>3995.0999999999999</v>
      </c>
      <c r="EW42">
        <v>1125.25</v>
      </c>
      <c r="EY42">
        <v>22034.18</v>
      </c>
      <c r="EZ42">
        <v>518.71000000000004</v>
      </c>
      <c r="FA42">
        <v>3070.1100000000001</v>
      </c>
      <c r="FB42">
        <v>98</v>
      </c>
      <c r="FC42">
        <v>0</v>
      </c>
      <c r="FD42">
        <v>332.83999999999997</v>
      </c>
      <c r="FE42">
        <v>830.53999999999996</v>
      </c>
      <c r="FF42">
        <v>60.520000000000003</v>
      </c>
      <c r="FG42">
        <v>1000</v>
      </c>
      <c r="FH42">
        <v>0</v>
      </c>
      <c r="FI42">
        <v>0</v>
      </c>
      <c r="FJ42">
        <v>1.5</v>
      </c>
      <c r="FK42">
        <v>2</v>
      </c>
      <c r="FL42">
        <v>16640.669999999998</v>
      </c>
      <c r="FM42">
        <v>-20908.93</v>
      </c>
      <c r="FN42" t="s">
        <v>692</v>
      </c>
      <c r="FP42">
        <v>44378</v>
      </c>
      <c r="FQ42">
        <v>128</v>
      </c>
      <c r="FR42">
        <v>1</v>
      </c>
      <c r="FS42">
        <v>247</v>
      </c>
      <c r="FT42">
        <v>4335</v>
      </c>
      <c r="FU42">
        <v>1671.8399999999999</v>
      </c>
      <c r="FW42">
        <v>16492.32</v>
      </c>
      <c r="FX42">
        <v>642.38999999999999</v>
      </c>
      <c r="FY42">
        <v>3922.8499999999999</v>
      </c>
      <c r="FZ42">
        <v>53.380000000000003</v>
      </c>
      <c r="GA42">
        <v>0</v>
      </c>
      <c r="GB42">
        <v>898.52999999999997</v>
      </c>
      <c r="GC42">
        <v>830.53999999999996</v>
      </c>
      <c r="GD42">
        <v>121.04000000000001</v>
      </c>
      <c r="GE42">
        <v>1000</v>
      </c>
      <c r="GF42">
        <v>0</v>
      </c>
      <c r="GG42">
        <v>0</v>
      </c>
      <c r="GH42">
        <v>2.5499999999999998</v>
      </c>
      <c r="GI42">
        <v>2</v>
      </c>
      <c r="GJ42">
        <v>9663.4300000000003</v>
      </c>
      <c r="GK42">
        <v>-14820.48</v>
      </c>
      <c r="GL42" t="s">
        <v>692</v>
      </c>
      <c r="GN42">
        <v>44409</v>
      </c>
      <c r="GO42">
        <v>74</v>
      </c>
      <c r="GP42">
        <v>1</v>
      </c>
      <c r="GQ42">
        <v>187</v>
      </c>
      <c r="GR42">
        <v>2516</v>
      </c>
      <c r="GS42">
        <v>1521.74</v>
      </c>
      <c r="GU42">
        <v>20182.52</v>
      </c>
      <c r="GV42">
        <v>384.08999999999997</v>
      </c>
      <c r="GW42">
        <v>2329.9299999999998</v>
      </c>
      <c r="GX42">
        <v>0</v>
      </c>
      <c r="GY42">
        <v>0</v>
      </c>
      <c r="GZ42">
        <v>770.63999999999999</v>
      </c>
      <c r="HA42">
        <v>830.53999999999996</v>
      </c>
      <c r="HB42">
        <v>60.520000000000003</v>
      </c>
      <c r="HC42">
        <v>1000</v>
      </c>
      <c r="HD42">
        <v>0</v>
      </c>
      <c r="HE42">
        <v>0</v>
      </c>
      <c r="HF42">
        <v>1503.4400000000001</v>
      </c>
      <c r="HG42">
        <v>2</v>
      </c>
      <c r="HH42">
        <v>13687.450000000001</v>
      </c>
      <c r="HI42">
        <v>-18660.779999999999</v>
      </c>
      <c r="HJ42" t="s">
        <v>692</v>
      </c>
      <c r="HL42">
        <v>44440</v>
      </c>
      <c r="HM42">
        <v>55</v>
      </c>
      <c r="HN42">
        <v>1</v>
      </c>
      <c r="HO42">
        <v>95</v>
      </c>
      <c r="HP42">
        <v>2597.5</v>
      </c>
      <c r="HQ42">
        <v>3134.0799999999999</v>
      </c>
      <c r="HS42">
        <v>22005.299999999999</v>
      </c>
      <c r="HT42">
        <v>374.04000000000002</v>
      </c>
      <c r="HU42">
        <v>2267.0799999999999</v>
      </c>
      <c r="HV42">
        <v>9.9900000000000002</v>
      </c>
      <c r="HW42">
        <v>0</v>
      </c>
      <c r="HX42">
        <v>587.74000000000001</v>
      </c>
      <c r="HY42">
        <v>830.53999999999996</v>
      </c>
      <c r="HZ42">
        <v>319.76999999999998</v>
      </c>
      <c r="IA42">
        <v>1000</v>
      </c>
      <c r="IB42">
        <v>0</v>
      </c>
      <c r="IC42">
        <v>0</v>
      </c>
      <c r="ID42">
        <v>9.5299999999999994</v>
      </c>
      <c r="IE42">
        <v>2</v>
      </c>
      <c r="IF42">
        <v>16980.650000000001</v>
      </c>
      <c r="IG42">
        <v>-18871.220000000001</v>
      </c>
      <c r="IH42" t="s">
        <v>692</v>
      </c>
      <c r="IJ42">
        <v>44470</v>
      </c>
      <c r="IK42">
        <v>62</v>
      </c>
      <c r="IL42">
        <v>1</v>
      </c>
      <c r="IM42">
        <v>155</v>
      </c>
      <c r="IN42">
        <v>2052.1999999999998</v>
      </c>
      <c r="IO42">
        <v>852.5</v>
      </c>
      <c r="IQ42">
        <v>0</v>
      </c>
      <c r="JC42">
        <v>2</v>
      </c>
      <c r="JE42">
        <v>852.5</v>
      </c>
      <c r="JF42" t="s">
        <v>692</v>
      </c>
      <c r="JH42">
        <v>44501</v>
      </c>
      <c r="JI42">
        <v>62</v>
      </c>
      <c r="JJ42">
        <v>1</v>
      </c>
      <c r="JK42">
        <v>155</v>
      </c>
      <c r="JL42">
        <v>2052.1999999999998</v>
      </c>
      <c r="JM42">
        <v>852.5</v>
      </c>
      <c r="JO42">
        <v>0</v>
      </c>
      <c r="KA42">
        <v>2</v>
      </c>
      <c r="KC42">
        <v>852.5</v>
      </c>
      <c r="KD42" t="s">
        <v>692</v>
      </c>
      <c r="KF42">
        <v>44531</v>
      </c>
      <c r="KG42">
        <v>62</v>
      </c>
      <c r="KH42">
        <v>1</v>
      </c>
      <c r="KI42">
        <v>155</v>
      </c>
      <c r="KJ42">
        <v>2052.1999999999998</v>
      </c>
      <c r="KK42">
        <v>852.5</v>
      </c>
      <c r="KM42">
        <v>0</v>
      </c>
      <c r="KY42">
        <v>2</v>
      </c>
      <c r="LA42">
        <v>852.5</v>
      </c>
      <c r="LD42" t="s">
        <v>651</v>
      </c>
      <c r="LE42">
        <v>1358</v>
      </c>
      <c r="LF42">
        <v>1</v>
      </c>
      <c r="LG42">
        <v>3217</v>
      </c>
      <c r="LH42">
        <v>49366.099999999999</v>
      </c>
      <c r="LI42">
        <v>20335.84</v>
      </c>
      <c r="LK42">
        <v>212557.22</v>
      </c>
      <c r="LL42">
        <v>5443.4799999999996</v>
      </c>
      <c r="LM42">
        <v>31120.810000000001</v>
      </c>
      <c r="LN42">
        <v>3791.1799999999998</v>
      </c>
      <c r="LO42">
        <v>2880</v>
      </c>
      <c r="LP42">
        <v>5221.0799999999999</v>
      </c>
      <c r="LQ42">
        <v>7474.8599999999997</v>
      </c>
      <c r="LR42">
        <v>887.60000000000002</v>
      </c>
      <c r="LS42">
        <v>9000</v>
      </c>
      <c r="LT42">
        <v>3360.4499999999998</v>
      </c>
      <c r="LU42">
        <v>0</v>
      </c>
      <c r="LV42">
        <v>13711.889999999999</v>
      </c>
      <c r="LX42">
        <v>135109.35000000001</v>
      </c>
      <c r="LY42">
        <v>-192221.38</v>
      </c>
      <c r="LZ42" t="s">
        <v>692</v>
      </c>
      <c r="MA42" t="s">
        <v>652</v>
      </c>
      <c r="MB42">
        <v>44562</v>
      </c>
      <c r="MC42">
        <v>186</v>
      </c>
      <c r="MD42">
        <v>1</v>
      </c>
      <c r="ME42">
        <v>465</v>
      </c>
      <c r="MF42">
        <v>6156.6000000000004</v>
      </c>
      <c r="MG42">
        <v>2557.5</v>
      </c>
      <c r="MI42">
        <v>0</v>
      </c>
      <c r="MU42">
        <v>2</v>
      </c>
      <c r="MW42">
        <v>2557.5</v>
      </c>
      <c r="MX42" t="s">
        <v>692</v>
      </c>
      <c r="MZ42">
        <v>44593</v>
      </c>
      <c r="NA42">
        <v>168</v>
      </c>
      <c r="NB42">
        <v>1</v>
      </c>
      <c r="NC42">
        <v>420</v>
      </c>
      <c r="ND42">
        <v>5560.8000000000002</v>
      </c>
      <c r="NE42">
        <v>2310</v>
      </c>
      <c r="NG42">
        <v>0</v>
      </c>
      <c r="NS42">
        <v>2</v>
      </c>
      <c r="NU42">
        <v>2310</v>
      </c>
      <c r="NV42" t="s">
        <v>692</v>
      </c>
      <c r="NX42">
        <v>44621</v>
      </c>
      <c r="NY42">
        <v>186</v>
      </c>
      <c r="NZ42">
        <v>1</v>
      </c>
      <c r="OA42">
        <v>465</v>
      </c>
      <c r="OB42">
        <v>6156.6000000000004</v>
      </c>
      <c r="OC42">
        <v>2557.5</v>
      </c>
      <c r="OE42">
        <v>0</v>
      </c>
      <c r="OQ42">
        <v>2</v>
      </c>
      <c r="OS42">
        <v>2557.5</v>
      </c>
      <c r="OT42" t="s">
        <v>692</v>
      </c>
      <c r="OV42">
        <v>44652</v>
      </c>
      <c r="OW42">
        <v>180</v>
      </c>
      <c r="OX42">
        <v>1</v>
      </c>
      <c r="OY42">
        <v>450</v>
      </c>
      <c r="OZ42">
        <v>5958</v>
      </c>
      <c r="PA42">
        <v>2475</v>
      </c>
      <c r="PC42">
        <v>0</v>
      </c>
      <c r="PO42">
        <v>2</v>
      </c>
      <c r="PQ42">
        <v>2475</v>
      </c>
      <c r="PR42" t="s">
        <v>692</v>
      </c>
      <c r="PT42">
        <v>44682</v>
      </c>
      <c r="PU42">
        <v>186</v>
      </c>
      <c r="PV42">
        <v>1</v>
      </c>
      <c r="PW42">
        <v>465</v>
      </c>
      <c r="PX42">
        <v>6156.6000000000004</v>
      </c>
      <c r="PY42">
        <v>2557.5</v>
      </c>
      <c r="QA42">
        <v>0</v>
      </c>
      <c r="QM42">
        <v>2</v>
      </c>
      <c r="QO42">
        <v>2557.5</v>
      </c>
      <c r="QP42" t="s">
        <v>692</v>
      </c>
      <c r="QR42">
        <v>44713</v>
      </c>
      <c r="QS42">
        <v>180</v>
      </c>
      <c r="QT42">
        <v>1</v>
      </c>
      <c r="QU42">
        <v>450</v>
      </c>
      <c r="QV42">
        <v>5958</v>
      </c>
      <c r="QW42">
        <v>2475</v>
      </c>
      <c r="QY42">
        <v>0</v>
      </c>
      <c r="RK42">
        <v>2</v>
      </c>
      <c r="RM42">
        <v>2475</v>
      </c>
      <c r="RN42" t="s">
        <v>692</v>
      </c>
      <c r="RP42">
        <v>44743</v>
      </c>
      <c r="RQ42">
        <v>186</v>
      </c>
      <c r="RR42">
        <v>1</v>
      </c>
      <c r="RS42">
        <v>465</v>
      </c>
      <c r="RT42">
        <v>6156.6000000000004</v>
      </c>
      <c r="RU42">
        <v>2557.5</v>
      </c>
      <c r="RW42">
        <v>0</v>
      </c>
      <c r="SI42">
        <v>2</v>
      </c>
      <c r="SK42">
        <v>2557.5</v>
      </c>
      <c r="SL42" t="s">
        <v>692</v>
      </c>
      <c r="SN42">
        <v>44774</v>
      </c>
      <c r="SO42">
        <v>186</v>
      </c>
      <c r="SP42">
        <v>1</v>
      </c>
      <c r="SQ42">
        <v>465</v>
      </c>
      <c r="SR42">
        <v>6156.6000000000004</v>
      </c>
      <c r="SS42">
        <v>2557.5</v>
      </c>
      <c r="SU42">
        <v>0</v>
      </c>
      <c r="TG42">
        <v>2</v>
      </c>
      <c r="TI42">
        <v>2557.5</v>
      </c>
      <c r="TJ42" t="s">
        <v>692</v>
      </c>
      <c r="TL42">
        <v>44805</v>
      </c>
      <c r="TM42">
        <v>180</v>
      </c>
      <c r="TN42">
        <v>1</v>
      </c>
      <c r="TO42">
        <v>450</v>
      </c>
      <c r="TP42">
        <v>5958</v>
      </c>
      <c r="TQ42">
        <v>2475</v>
      </c>
      <c r="TS42">
        <v>0</v>
      </c>
      <c r="UE42">
        <v>2</v>
      </c>
      <c r="UG42">
        <v>2475</v>
      </c>
      <c r="UH42" t="s">
        <v>692</v>
      </c>
      <c r="UJ42">
        <v>44835</v>
      </c>
      <c r="UK42">
        <v>124</v>
      </c>
      <c r="UL42">
        <v>1</v>
      </c>
      <c r="UM42">
        <v>310</v>
      </c>
      <c r="UN42">
        <v>4104.3999999999996</v>
      </c>
      <c r="UO42">
        <v>1705</v>
      </c>
      <c r="UQ42">
        <v>0</v>
      </c>
      <c r="VC42">
        <v>2</v>
      </c>
      <c r="VE42">
        <v>1705</v>
      </c>
      <c r="VF42" t="s">
        <v>692</v>
      </c>
      <c r="VH42">
        <v>44866</v>
      </c>
      <c r="VI42">
        <v>120</v>
      </c>
      <c r="VJ42">
        <v>1</v>
      </c>
      <c r="VK42">
        <v>300</v>
      </c>
      <c r="VL42">
        <v>3972</v>
      </c>
      <c r="VM42">
        <v>1650</v>
      </c>
      <c r="VO42">
        <v>0</v>
      </c>
      <c r="WA42">
        <v>2</v>
      </c>
      <c r="WC42">
        <v>1650</v>
      </c>
      <c r="WD42" t="s">
        <v>692</v>
      </c>
      <c r="WF42">
        <v>44896</v>
      </c>
      <c r="WG42">
        <v>124</v>
      </c>
      <c r="WH42">
        <v>1</v>
      </c>
      <c r="WI42">
        <v>310</v>
      </c>
      <c r="WJ42">
        <v>4104.3999999999996</v>
      </c>
      <c r="WK42">
        <v>1705</v>
      </c>
      <c r="WM42">
        <v>0</v>
      </c>
      <c r="WY42">
        <v>2</v>
      </c>
      <c r="XA42">
        <v>1705</v>
      </c>
    </row>
    <row r="43" spans="1:625" ht="12.75">
      <c r="A43" s="1">
        <f>HYPERLINK("F:\2022年预算\清新分公司预算底稿\附件3.2022年自营班线、农客（含村村通）、公交业务预算基础数据表 - 副本1008.xlsx#'三村至浸潭'!A1","[附件3.2022年自营班线、农客（含村村通）、公交业务预算基础数据表 - 副本1008.xlsx]三村至浸潭")</f>
      </c>
      <c r="B43" t="s">
        <v>625</v>
      </c>
      <c r="C43" t="s">
        <v>626</v>
      </c>
      <c r="D43" t="s">
        <v>627</v>
      </c>
      <c r="E43" t="s">
        <v>628</v>
      </c>
      <c r="F43" t="s">
        <v>629</v>
      </c>
      <c r="G43" t="s">
        <v>630</v>
      </c>
      <c r="H43" t="s">
        <v>631</v>
      </c>
      <c r="I43" t="s">
        <v>632</v>
      </c>
      <c r="J43" t="s">
        <v>633</v>
      </c>
      <c r="K43" t="s">
        <v>634</v>
      </c>
      <c r="L43" t="s">
        <v>635</v>
      </c>
      <c r="M43" t="s">
        <v>636</v>
      </c>
      <c r="N43" t="s">
        <v>637</v>
      </c>
      <c r="O43" t="s">
        <v>638</v>
      </c>
      <c r="P43" t="s">
        <v>639</v>
      </c>
      <c r="Q43" t="s">
        <v>640</v>
      </c>
      <c r="R43" t="s">
        <v>641</v>
      </c>
      <c r="S43" t="s">
        <v>642</v>
      </c>
      <c r="T43" t="s">
        <v>643</v>
      </c>
      <c r="U43" t="s">
        <v>644</v>
      </c>
      <c r="V43" t="s">
        <v>645</v>
      </c>
      <c r="W43" t="s">
        <v>646</v>
      </c>
      <c r="X43" t="s">
        <v>647</v>
      </c>
      <c r="Y43" t="s">
        <v>648</v>
      </c>
      <c r="Z43" t="s">
        <v>693</v>
      </c>
      <c r="AA43" t="s">
        <v>650</v>
      </c>
      <c r="AB43">
        <v>44197</v>
      </c>
      <c r="AC43">
        <v>107</v>
      </c>
      <c r="AD43">
        <v>1</v>
      </c>
      <c r="AE43">
        <v>448</v>
      </c>
      <c r="AF43">
        <v>4852.3000000000002</v>
      </c>
      <c r="AG43">
        <v>2580.5900000000001</v>
      </c>
      <c r="AI43">
        <v>19857.560000000001</v>
      </c>
      <c r="AJ43">
        <v>427.51999999999998</v>
      </c>
      <c r="AK43">
        <v>2064.6999999999998</v>
      </c>
      <c r="AL43">
        <v>0</v>
      </c>
      <c r="AM43">
        <v>0</v>
      </c>
      <c r="AN43">
        <v>482.25</v>
      </c>
      <c r="AO43">
        <v>1832.4300000000001</v>
      </c>
      <c r="AP43">
        <v>60.520000000000003</v>
      </c>
      <c r="AQ43">
        <v>1000</v>
      </c>
      <c r="AR43">
        <v>5421.4300000000003</v>
      </c>
      <c r="AS43">
        <v>0</v>
      </c>
      <c r="AT43">
        <v>501.14999999999998</v>
      </c>
      <c r="AU43">
        <v>1</v>
      </c>
      <c r="AV43">
        <v>8495.0799999999999</v>
      </c>
      <c r="AW43">
        <v>-17276.970000000001</v>
      </c>
      <c r="AX43" t="s">
        <v>693</v>
      </c>
      <c r="AZ43">
        <v>44228</v>
      </c>
      <c r="BA43">
        <v>128</v>
      </c>
      <c r="BB43">
        <v>1</v>
      </c>
      <c r="BC43">
        <v>495</v>
      </c>
      <c r="BD43">
        <v>6105</v>
      </c>
      <c r="BE43">
        <v>3886.4099999999999</v>
      </c>
      <c r="BG43">
        <v>20179.400000000001</v>
      </c>
      <c r="BH43">
        <v>945.39999999999998</v>
      </c>
      <c r="BI43">
        <v>4911.7200000000003</v>
      </c>
      <c r="BJ43">
        <v>82.810000000000002</v>
      </c>
      <c r="BK43">
        <v>0</v>
      </c>
      <c r="BL43">
        <v>457.88999999999999</v>
      </c>
      <c r="BM43">
        <v>1832.4300000000001</v>
      </c>
      <c r="BN43">
        <v>302.60000000000002</v>
      </c>
      <c r="BO43">
        <v>1000</v>
      </c>
      <c r="BP43">
        <v>0</v>
      </c>
      <c r="BQ43">
        <v>0</v>
      </c>
      <c r="BR43">
        <v>4360.5</v>
      </c>
      <c r="BS43">
        <v>1</v>
      </c>
      <c r="BT43">
        <v>7231.4499999999998</v>
      </c>
      <c r="BU43">
        <v>-16292.99</v>
      </c>
      <c r="BV43" t="s">
        <v>693</v>
      </c>
      <c r="BX43">
        <v>44256</v>
      </c>
      <c r="BY43">
        <v>170</v>
      </c>
      <c r="BZ43">
        <v>1</v>
      </c>
      <c r="CA43">
        <v>544</v>
      </c>
      <c r="CB43">
        <v>6648.1000000000004</v>
      </c>
      <c r="CC43">
        <v>4524.2799999999997</v>
      </c>
      <c r="CE43">
        <v>25964.48</v>
      </c>
      <c r="CF43">
        <v>1073.3599999999999</v>
      </c>
      <c r="CG43">
        <v>6099.3999999999996</v>
      </c>
      <c r="CH43">
        <v>1849.8</v>
      </c>
      <c r="CI43">
        <v>0</v>
      </c>
      <c r="CJ43">
        <v>535.17999999999995</v>
      </c>
      <c r="CK43">
        <v>1832.4300000000001</v>
      </c>
      <c r="CL43">
        <v>121.04000000000001</v>
      </c>
      <c r="CM43">
        <v>1000</v>
      </c>
      <c r="CN43">
        <v>0</v>
      </c>
      <c r="CO43">
        <v>0</v>
      </c>
      <c r="CP43">
        <v>7499.8299999999999</v>
      </c>
      <c r="CQ43">
        <v>1</v>
      </c>
      <c r="CR43">
        <v>7026.8000000000002</v>
      </c>
      <c r="CS43">
        <v>-21440.200000000001</v>
      </c>
      <c r="CT43" t="s">
        <v>693</v>
      </c>
      <c r="CV43">
        <v>44287</v>
      </c>
      <c r="CW43">
        <v>220</v>
      </c>
      <c r="CX43">
        <v>2</v>
      </c>
      <c r="CY43">
        <v>637</v>
      </c>
      <c r="CZ43">
        <v>10948.799999999999</v>
      </c>
      <c r="DA43">
        <v>3413.98</v>
      </c>
      <c r="DC43">
        <v>24551.119999999999</v>
      </c>
      <c r="DD43">
        <v>1280.6500000000001</v>
      </c>
      <c r="DE43">
        <v>7267.5900000000001</v>
      </c>
      <c r="DF43">
        <v>298.93000000000001</v>
      </c>
      <c r="DG43">
        <v>1440</v>
      </c>
      <c r="DH43">
        <v>821.16999999999996</v>
      </c>
      <c r="DI43">
        <v>1832.4300000000001</v>
      </c>
      <c r="DJ43">
        <v>290.51999999999998</v>
      </c>
      <c r="DK43">
        <v>2000</v>
      </c>
      <c r="DL43">
        <v>0</v>
      </c>
      <c r="DM43">
        <v>0</v>
      </c>
      <c r="DN43">
        <v>7.46</v>
      </c>
      <c r="DO43">
        <v>1</v>
      </c>
      <c r="DP43">
        <v>10593.02</v>
      </c>
      <c r="DQ43">
        <v>-21137.139999999999</v>
      </c>
      <c r="DR43" t="s">
        <v>693</v>
      </c>
      <c r="DT43">
        <v>44317</v>
      </c>
      <c r="DU43">
        <v>196</v>
      </c>
      <c r="DV43">
        <v>2</v>
      </c>
      <c r="DW43">
        <v>753</v>
      </c>
      <c r="DX43">
        <v>7983.6999999999998</v>
      </c>
      <c r="DY43">
        <v>4344.6700000000001</v>
      </c>
      <c r="EA43">
        <v>23320.77</v>
      </c>
      <c r="EB43">
        <v>1440.0799999999999</v>
      </c>
      <c r="EC43">
        <v>8305.7800000000007</v>
      </c>
      <c r="ED43">
        <v>711.40999999999997</v>
      </c>
      <c r="EE43">
        <v>1440</v>
      </c>
      <c r="EF43">
        <v>1027.1700000000001</v>
      </c>
      <c r="EG43">
        <v>1832.4300000000001</v>
      </c>
      <c r="EH43">
        <v>121.04000000000001</v>
      </c>
      <c r="EI43">
        <v>2000</v>
      </c>
      <c r="EJ43">
        <v>0</v>
      </c>
      <c r="EK43">
        <v>0</v>
      </c>
      <c r="EL43">
        <v>7.96</v>
      </c>
      <c r="EM43">
        <v>1</v>
      </c>
      <c r="EN43">
        <v>7874.9799999999996</v>
      </c>
      <c r="EO43">
        <v>-18976.099999999999</v>
      </c>
      <c r="EP43" t="s">
        <v>693</v>
      </c>
      <c r="ER43">
        <v>44348</v>
      </c>
      <c r="ES43">
        <v>209</v>
      </c>
      <c r="ET43">
        <v>2</v>
      </c>
      <c r="EU43">
        <v>694</v>
      </c>
      <c r="EV43">
        <v>7907</v>
      </c>
      <c r="EW43">
        <v>3907.7800000000002</v>
      </c>
      <c r="EY43">
        <v>18059.32</v>
      </c>
      <c r="EZ43">
        <v>893.83000000000004</v>
      </c>
      <c r="FA43">
        <v>5262.3199999999997</v>
      </c>
      <c r="FB43">
        <v>168</v>
      </c>
      <c r="FC43">
        <v>0</v>
      </c>
      <c r="FD43">
        <v>582.29999999999995</v>
      </c>
      <c r="FE43">
        <v>1832.4300000000001</v>
      </c>
      <c r="FF43">
        <v>54.130000000000003</v>
      </c>
      <c r="FG43">
        <v>2000</v>
      </c>
      <c r="FH43">
        <v>0</v>
      </c>
      <c r="FI43">
        <v>0</v>
      </c>
      <c r="FJ43">
        <v>4.2599999999999998</v>
      </c>
      <c r="FK43">
        <v>1</v>
      </c>
      <c r="FL43">
        <v>8155.8800000000001</v>
      </c>
      <c r="FM43">
        <v>-14151.540000000001</v>
      </c>
      <c r="FN43" t="s">
        <v>693</v>
      </c>
      <c r="FP43">
        <v>44378</v>
      </c>
      <c r="FQ43">
        <v>126</v>
      </c>
      <c r="FR43">
        <v>2</v>
      </c>
      <c r="FS43">
        <v>316</v>
      </c>
      <c r="FT43">
        <v>6092</v>
      </c>
      <c r="FU43">
        <v>3707.7800000000002</v>
      </c>
      <c r="FW43">
        <v>15734.27</v>
      </c>
      <c r="FX43">
        <v>989.85000000000002</v>
      </c>
      <c r="FY43">
        <v>6143.8100000000004</v>
      </c>
      <c r="FZ43">
        <v>49.990000000000002</v>
      </c>
      <c r="GA43">
        <v>0</v>
      </c>
      <c r="GB43">
        <v>2055.1100000000001</v>
      </c>
      <c r="GC43">
        <v>1832.4300000000001</v>
      </c>
      <c r="GD43">
        <v>153.52000000000001</v>
      </c>
      <c r="GE43">
        <v>2000</v>
      </c>
      <c r="GF43">
        <v>0</v>
      </c>
      <c r="GG43">
        <v>0</v>
      </c>
      <c r="GH43">
        <v>5.8099999999999996</v>
      </c>
      <c r="GI43">
        <v>1</v>
      </c>
      <c r="GJ43">
        <v>3493.5999999999999</v>
      </c>
      <c r="GK43">
        <v>-12026.49</v>
      </c>
      <c r="GL43" t="s">
        <v>693</v>
      </c>
      <c r="GN43">
        <v>44409</v>
      </c>
      <c r="GO43">
        <v>137</v>
      </c>
      <c r="GP43">
        <v>2</v>
      </c>
      <c r="GQ43">
        <v>279</v>
      </c>
      <c r="GR43">
        <v>6686</v>
      </c>
      <c r="GS43">
        <v>3894.1700000000001</v>
      </c>
      <c r="GU43">
        <v>17941.919999999998</v>
      </c>
      <c r="GV43">
        <v>774.92999999999995</v>
      </c>
      <c r="GW43">
        <v>4701.7799999999997</v>
      </c>
      <c r="GX43">
        <v>0</v>
      </c>
      <c r="GY43">
        <v>2035.4000000000001</v>
      </c>
      <c r="GZ43">
        <v>1646.29</v>
      </c>
      <c r="HA43">
        <v>1832.45</v>
      </c>
      <c r="HB43">
        <v>275.89999999999998</v>
      </c>
      <c r="HC43">
        <v>2000</v>
      </c>
      <c r="HD43">
        <v>0</v>
      </c>
      <c r="HE43">
        <v>0</v>
      </c>
      <c r="HF43">
        <v>1501.7</v>
      </c>
      <c r="HG43">
        <v>1</v>
      </c>
      <c r="HH43">
        <v>3948.4000000000001</v>
      </c>
      <c r="HI43">
        <v>-14047.75</v>
      </c>
      <c r="HJ43" t="s">
        <v>693</v>
      </c>
      <c r="HL43">
        <v>44440</v>
      </c>
      <c r="HM43">
        <v>119</v>
      </c>
      <c r="HN43">
        <v>2</v>
      </c>
      <c r="HO43">
        <v>159</v>
      </c>
      <c r="HP43">
        <v>6091.6000000000004</v>
      </c>
      <c r="HQ43">
        <v>1543.6900000000001</v>
      </c>
      <c r="HS43">
        <v>20375.220000000001</v>
      </c>
      <c r="HT43">
        <v>643.97000000000003</v>
      </c>
      <c r="HU43">
        <v>3926.4000000000001</v>
      </c>
      <c r="HV43">
        <v>0</v>
      </c>
      <c r="HW43">
        <v>264.60000000000002</v>
      </c>
      <c r="HX43">
        <v>1390.9200000000001</v>
      </c>
      <c r="HY43">
        <v>1467.5899999999999</v>
      </c>
      <c r="HZ43">
        <v>93.719999999999999</v>
      </c>
      <c r="IA43">
        <v>2000</v>
      </c>
      <c r="IB43">
        <v>0</v>
      </c>
      <c r="IC43">
        <v>0</v>
      </c>
      <c r="ID43">
        <v>0</v>
      </c>
      <c r="IE43">
        <v>1</v>
      </c>
      <c r="IF43">
        <v>11231.99</v>
      </c>
      <c r="IG43">
        <v>-18831.529999999999</v>
      </c>
      <c r="IH43" t="s">
        <v>693</v>
      </c>
      <c r="IJ43">
        <v>44470</v>
      </c>
      <c r="IK43">
        <v>126</v>
      </c>
      <c r="IL43">
        <v>2</v>
      </c>
      <c r="IM43">
        <v>189</v>
      </c>
      <c r="IN43">
        <v>5997.6000000000004</v>
      </c>
      <c r="IO43">
        <v>1512</v>
      </c>
      <c r="IQ43">
        <v>0</v>
      </c>
      <c r="JC43">
        <v>1</v>
      </c>
      <c r="JE43">
        <v>1512</v>
      </c>
      <c r="JF43" t="s">
        <v>693</v>
      </c>
      <c r="JH43">
        <v>44501</v>
      </c>
      <c r="JI43">
        <v>120</v>
      </c>
      <c r="JJ43">
        <v>2</v>
      </c>
      <c r="JK43">
        <v>180</v>
      </c>
      <c r="JL43">
        <v>5712</v>
      </c>
      <c r="JM43">
        <v>1440</v>
      </c>
      <c r="JO43">
        <v>0</v>
      </c>
      <c r="KA43">
        <v>1</v>
      </c>
      <c r="KC43">
        <v>1440</v>
      </c>
      <c r="KD43" t="s">
        <v>693</v>
      </c>
      <c r="KF43">
        <v>44531</v>
      </c>
      <c r="KG43">
        <v>124</v>
      </c>
      <c r="KH43">
        <v>2</v>
      </c>
      <c r="KI43">
        <v>186</v>
      </c>
      <c r="KJ43">
        <v>5902.3999999999996</v>
      </c>
      <c r="KK43">
        <v>1488</v>
      </c>
      <c r="KM43">
        <v>0</v>
      </c>
      <c r="KY43">
        <v>1</v>
      </c>
      <c r="LA43">
        <v>1488</v>
      </c>
      <c r="LD43" t="s">
        <v>651</v>
      </c>
      <c r="LE43">
        <v>1782</v>
      </c>
      <c r="LF43">
        <v>1</v>
      </c>
      <c r="LG43">
        <v>4880</v>
      </c>
      <c r="LH43">
        <v>80926.5</v>
      </c>
      <c r="LI43">
        <v>36243.349999999999</v>
      </c>
      <c r="LK43">
        <v>185984.06</v>
      </c>
      <c r="LL43">
        <v>8469.5900000000001</v>
      </c>
      <c r="LM43">
        <v>48683.5</v>
      </c>
      <c r="LN43">
        <v>3160.9400000000001</v>
      </c>
      <c r="LO43">
        <v>5180</v>
      </c>
      <c r="LP43">
        <v>8998.2800000000007</v>
      </c>
      <c r="LQ43">
        <v>16127.049999999999</v>
      </c>
      <c r="LR43">
        <v>1472.99</v>
      </c>
      <c r="LS43">
        <v>15000</v>
      </c>
      <c r="LT43">
        <v>5421.4300000000003</v>
      </c>
      <c r="LU43">
        <v>0</v>
      </c>
      <c r="LV43">
        <v>13888.67</v>
      </c>
      <c r="LX43">
        <v>68051.199999999997</v>
      </c>
      <c r="LY43">
        <v>-149740.70999999999</v>
      </c>
      <c r="LZ43" t="s">
        <v>693</v>
      </c>
      <c r="MA43" t="s">
        <v>652</v>
      </c>
      <c r="MB43">
        <v>44562</v>
      </c>
      <c r="MC43">
        <v>186</v>
      </c>
      <c r="MD43">
        <v>2</v>
      </c>
      <c r="ME43">
        <v>279</v>
      </c>
      <c r="MF43">
        <v>8853.6000000000004</v>
      </c>
      <c r="MG43">
        <v>2232</v>
      </c>
      <c r="MI43">
        <v>0</v>
      </c>
      <c r="MU43">
        <v>1</v>
      </c>
      <c r="MW43">
        <v>2232</v>
      </c>
      <c r="MX43" t="s">
        <v>693</v>
      </c>
      <c r="MZ43">
        <v>44593</v>
      </c>
      <c r="NA43">
        <v>168</v>
      </c>
      <c r="NB43">
        <v>2</v>
      </c>
      <c r="NC43">
        <v>252</v>
      </c>
      <c r="ND43">
        <v>7996.8000000000002</v>
      </c>
      <c r="NE43">
        <v>2016</v>
      </c>
      <c r="NG43">
        <v>0</v>
      </c>
      <c r="NS43">
        <v>1</v>
      </c>
      <c r="NU43">
        <v>2016</v>
      </c>
      <c r="NV43" t="s">
        <v>693</v>
      </c>
      <c r="NX43">
        <v>44621</v>
      </c>
      <c r="NY43">
        <v>186</v>
      </c>
      <c r="NZ43">
        <v>2</v>
      </c>
      <c r="OA43">
        <v>279</v>
      </c>
      <c r="OB43">
        <v>8853.6000000000004</v>
      </c>
      <c r="OC43">
        <v>2232</v>
      </c>
      <c r="OE43">
        <v>0</v>
      </c>
      <c r="OQ43">
        <v>1</v>
      </c>
      <c r="OS43">
        <v>2232</v>
      </c>
      <c r="OT43" t="s">
        <v>693</v>
      </c>
      <c r="OV43">
        <v>44652</v>
      </c>
      <c r="OW43">
        <v>180</v>
      </c>
      <c r="OX43">
        <v>2</v>
      </c>
      <c r="OY43">
        <v>270</v>
      </c>
      <c r="OZ43">
        <v>8568</v>
      </c>
      <c r="PA43">
        <v>2160</v>
      </c>
      <c r="PC43">
        <v>0</v>
      </c>
      <c r="PO43">
        <v>1</v>
      </c>
      <c r="PQ43">
        <v>2160</v>
      </c>
      <c r="PR43" t="s">
        <v>693</v>
      </c>
      <c r="PT43">
        <v>44682</v>
      </c>
      <c r="PU43">
        <v>186</v>
      </c>
      <c r="PV43">
        <v>2</v>
      </c>
      <c r="PW43">
        <v>279</v>
      </c>
      <c r="PX43">
        <v>8853.6000000000004</v>
      </c>
      <c r="PY43">
        <v>2232</v>
      </c>
      <c r="QA43">
        <v>0</v>
      </c>
      <c r="QM43">
        <v>1</v>
      </c>
      <c r="QO43">
        <v>2232</v>
      </c>
      <c r="QP43" t="s">
        <v>693</v>
      </c>
      <c r="QR43">
        <v>44713</v>
      </c>
      <c r="QS43">
        <v>180</v>
      </c>
      <c r="QT43">
        <v>2</v>
      </c>
      <c r="QU43">
        <v>270</v>
      </c>
      <c r="QV43">
        <v>8568</v>
      </c>
      <c r="QW43">
        <v>2160</v>
      </c>
      <c r="QY43">
        <v>0</v>
      </c>
      <c r="RK43">
        <v>1</v>
      </c>
      <c r="RM43">
        <v>2160</v>
      </c>
      <c r="RN43" t="s">
        <v>693</v>
      </c>
      <c r="RP43">
        <v>44743</v>
      </c>
      <c r="RQ43">
        <v>186</v>
      </c>
      <c r="RR43">
        <v>2</v>
      </c>
      <c r="RS43">
        <v>279</v>
      </c>
      <c r="RT43">
        <v>8853.6000000000004</v>
      </c>
      <c r="RU43">
        <v>2232</v>
      </c>
      <c r="RW43">
        <v>0</v>
      </c>
      <c r="SI43">
        <v>1</v>
      </c>
      <c r="SK43">
        <v>2232</v>
      </c>
      <c r="SL43" t="s">
        <v>693</v>
      </c>
      <c r="SN43">
        <v>44774</v>
      </c>
      <c r="SO43">
        <v>186</v>
      </c>
      <c r="SP43">
        <v>2</v>
      </c>
      <c r="SQ43">
        <v>279</v>
      </c>
      <c r="SR43">
        <v>8853.6000000000004</v>
      </c>
      <c r="SS43">
        <v>2232</v>
      </c>
      <c r="SU43">
        <v>0</v>
      </c>
      <c r="TG43">
        <v>1</v>
      </c>
      <c r="TI43">
        <v>2232</v>
      </c>
      <c r="TJ43" t="s">
        <v>693</v>
      </c>
      <c r="TL43">
        <v>44805</v>
      </c>
      <c r="TM43">
        <v>180</v>
      </c>
      <c r="TN43">
        <v>2</v>
      </c>
      <c r="TO43">
        <v>270</v>
      </c>
      <c r="TP43">
        <v>8568</v>
      </c>
      <c r="TQ43">
        <v>2160</v>
      </c>
      <c r="TS43">
        <v>0</v>
      </c>
      <c r="UE43">
        <v>1</v>
      </c>
      <c r="UG43">
        <v>2160</v>
      </c>
      <c r="UH43" t="s">
        <v>693</v>
      </c>
      <c r="UJ43">
        <v>44835</v>
      </c>
      <c r="UK43">
        <v>124</v>
      </c>
      <c r="UL43">
        <v>2</v>
      </c>
      <c r="UM43">
        <v>186</v>
      </c>
      <c r="UN43">
        <v>5902.3999999999996</v>
      </c>
      <c r="UO43">
        <v>1488</v>
      </c>
      <c r="UQ43">
        <v>0</v>
      </c>
      <c r="VC43">
        <v>1</v>
      </c>
      <c r="VE43">
        <v>1488</v>
      </c>
      <c r="VF43" t="s">
        <v>693</v>
      </c>
      <c r="VH43">
        <v>44866</v>
      </c>
      <c r="VI43">
        <v>120</v>
      </c>
      <c r="VJ43">
        <v>2</v>
      </c>
      <c r="VK43">
        <v>180</v>
      </c>
      <c r="VL43">
        <v>5712</v>
      </c>
      <c r="VM43">
        <v>1440</v>
      </c>
      <c r="VO43">
        <v>0</v>
      </c>
      <c r="WA43">
        <v>1</v>
      </c>
      <c r="WC43">
        <v>1440</v>
      </c>
      <c r="WD43" t="s">
        <v>693</v>
      </c>
      <c r="WF43">
        <v>44896</v>
      </c>
      <c r="WG43">
        <v>124</v>
      </c>
      <c r="WH43">
        <v>2</v>
      </c>
      <c r="WI43">
        <v>186</v>
      </c>
      <c r="WJ43">
        <v>5902.3999999999996</v>
      </c>
      <c r="WK43">
        <v>1488</v>
      </c>
      <c r="WM43">
        <v>0</v>
      </c>
      <c r="WY43">
        <v>1</v>
      </c>
      <c r="XA43">
        <v>1488</v>
      </c>
    </row>
    <row r="44" spans="1:625" ht="12.75">
      <c r="A44" s="1">
        <f>HYPERLINK("F:\2022年预算\清新分公司预算底稿\附件3.2022年自营班线、农客（含村村通）、公交业务预算基础数据表 - 副本1008.xlsx#'禾云至罗东'!A1","[附件3.2022年自营班线、农客（含村村通）、公交业务预算基础数据表 - 副本1008.xlsx]禾云至罗东")</f>
      </c>
      <c r="B44" t="s">
        <v>625</v>
      </c>
      <c r="C44" t="s">
        <v>626</v>
      </c>
      <c r="D44" t="s">
        <v>627</v>
      </c>
      <c r="E44" t="s">
        <v>628</v>
      </c>
      <c r="F44" t="s">
        <v>629</v>
      </c>
      <c r="G44" t="s">
        <v>630</v>
      </c>
      <c r="H44" t="s">
        <v>631</v>
      </c>
      <c r="I44" t="s">
        <v>632</v>
      </c>
      <c r="J44" t="s">
        <v>633</v>
      </c>
      <c r="K44" t="s">
        <v>634</v>
      </c>
      <c r="L44" t="s">
        <v>635</v>
      </c>
      <c r="M44" t="s">
        <v>636</v>
      </c>
      <c r="N44" t="s">
        <v>637</v>
      </c>
      <c r="O44" t="s">
        <v>638</v>
      </c>
      <c r="P44" t="s">
        <v>639</v>
      </c>
      <c r="Q44" t="s">
        <v>640</v>
      </c>
      <c r="R44" t="s">
        <v>641</v>
      </c>
      <c r="S44" t="s">
        <v>642</v>
      </c>
      <c r="T44" t="s">
        <v>643</v>
      </c>
      <c r="U44" t="s">
        <v>644</v>
      </c>
      <c r="V44" t="s">
        <v>645</v>
      </c>
      <c r="W44" t="s">
        <v>646</v>
      </c>
      <c r="X44" t="s">
        <v>647</v>
      </c>
      <c r="Y44" t="s">
        <v>648</v>
      </c>
      <c r="Z44" t="s">
        <v>694</v>
      </c>
      <c r="AA44" t="s">
        <v>650</v>
      </c>
      <c r="AB44">
        <v>44197</v>
      </c>
      <c r="AC44">
        <v>129</v>
      </c>
      <c r="AD44">
        <v>1</v>
      </c>
      <c r="AE44">
        <v>373</v>
      </c>
      <c r="AF44">
        <v>4153.8999999999996</v>
      </c>
      <c r="AG44">
        <v>1422.3299999999999</v>
      </c>
      <c r="AI44">
        <v>19499.689999999999</v>
      </c>
      <c r="AJ44">
        <v>461.16000000000003</v>
      </c>
      <c r="AK44">
        <v>2388.8099999999999</v>
      </c>
      <c r="AL44">
        <v>0</v>
      </c>
      <c r="AM44">
        <v>0</v>
      </c>
      <c r="AN44">
        <v>405.31</v>
      </c>
      <c r="AO44">
        <v>830.53999999999996</v>
      </c>
      <c r="AP44">
        <v>91.200000000000003</v>
      </c>
      <c r="AQ44">
        <v>1000</v>
      </c>
      <c r="AR44">
        <v>3360.4499999999998</v>
      </c>
      <c r="AS44">
        <v>0</v>
      </c>
      <c r="AT44">
        <v>2002.1500000000001</v>
      </c>
      <c r="AU44">
        <v>1</v>
      </c>
      <c r="AV44">
        <v>9421.2299999999996</v>
      </c>
      <c r="AW44">
        <v>-18077.360000000001</v>
      </c>
      <c r="AX44" t="s">
        <v>694</v>
      </c>
      <c r="AZ44">
        <v>44228</v>
      </c>
      <c r="BA44">
        <v>138</v>
      </c>
      <c r="BB44">
        <v>1</v>
      </c>
      <c r="BC44">
        <v>764</v>
      </c>
      <c r="BD44">
        <v>5007</v>
      </c>
      <c r="BE44">
        <v>2436.98</v>
      </c>
      <c r="BG44">
        <v>13380.129999999999</v>
      </c>
      <c r="BH44">
        <v>462.06999999999999</v>
      </c>
      <c r="BI44">
        <v>469.45999999999998</v>
      </c>
      <c r="BJ44">
        <v>154.19999999999999</v>
      </c>
      <c r="BK44">
        <v>1440</v>
      </c>
      <c r="BL44">
        <v>375.56</v>
      </c>
      <c r="BM44">
        <v>830.53999999999996</v>
      </c>
      <c r="BN44">
        <v>91.200000000000003</v>
      </c>
      <c r="BO44">
        <v>1000</v>
      </c>
      <c r="BP44">
        <v>0</v>
      </c>
      <c r="BQ44">
        <v>0</v>
      </c>
      <c r="BR44">
        <v>3358.4299999999998</v>
      </c>
      <c r="BS44">
        <v>1</v>
      </c>
      <c r="BT44">
        <v>5660.7399999999998</v>
      </c>
      <c r="BU44">
        <v>-10943.15</v>
      </c>
      <c r="BV44" t="s">
        <v>694</v>
      </c>
      <c r="BX44">
        <v>44256</v>
      </c>
      <c r="BY44">
        <v>162</v>
      </c>
      <c r="BZ44">
        <v>1</v>
      </c>
      <c r="CA44">
        <v>873</v>
      </c>
      <c r="CB44">
        <v>7510.1999999999998</v>
      </c>
      <c r="CC44">
        <v>2979.6100000000001</v>
      </c>
      <c r="CE44">
        <v>15502.23</v>
      </c>
      <c r="CF44">
        <v>719.74000000000001</v>
      </c>
      <c r="CG44">
        <v>4143.3500000000004</v>
      </c>
      <c r="CH44">
        <v>1700.5999999999999</v>
      </c>
      <c r="CI44">
        <v>0</v>
      </c>
      <c r="CJ44">
        <v>563.26999999999998</v>
      </c>
      <c r="CK44">
        <v>830.53999999999996</v>
      </c>
      <c r="CL44">
        <v>121.04000000000001</v>
      </c>
      <c r="CM44">
        <v>1000</v>
      </c>
      <c r="CN44">
        <v>0</v>
      </c>
      <c r="CO44">
        <v>0</v>
      </c>
      <c r="CP44">
        <v>135.56</v>
      </c>
      <c r="CQ44">
        <v>1</v>
      </c>
      <c r="CR44">
        <v>7007.8699999999999</v>
      </c>
      <c r="CS44">
        <v>-12522.620000000001</v>
      </c>
      <c r="CT44" t="s">
        <v>694</v>
      </c>
      <c r="CV44">
        <v>44287</v>
      </c>
      <c r="CW44">
        <v>165</v>
      </c>
      <c r="CX44">
        <v>1</v>
      </c>
      <c r="CY44">
        <v>724</v>
      </c>
      <c r="CZ44">
        <v>6589.6999999999998</v>
      </c>
      <c r="DA44">
        <v>2545.73</v>
      </c>
      <c r="DC44">
        <v>22563.009999999998</v>
      </c>
      <c r="DD44">
        <v>790.53999999999996</v>
      </c>
      <c r="DE44">
        <v>4543.9799999999996</v>
      </c>
      <c r="DF44">
        <v>-34.060000000000002</v>
      </c>
      <c r="DG44">
        <v>5760.0200000000004</v>
      </c>
      <c r="DH44">
        <v>494.23000000000002</v>
      </c>
      <c r="DI44">
        <v>830.53999999999996</v>
      </c>
      <c r="DJ44">
        <v>0</v>
      </c>
      <c r="DK44">
        <v>1000</v>
      </c>
      <c r="DL44">
        <v>0</v>
      </c>
      <c r="DM44">
        <v>0</v>
      </c>
      <c r="DN44">
        <v>3011.4299999999998</v>
      </c>
      <c r="DO44">
        <v>1</v>
      </c>
      <c r="DP44">
        <v>6956.8699999999999</v>
      </c>
      <c r="DQ44">
        <v>-20017.279999999999</v>
      </c>
      <c r="DR44" t="s">
        <v>694</v>
      </c>
      <c r="DT44">
        <v>44317</v>
      </c>
      <c r="DU44">
        <v>165</v>
      </c>
      <c r="DV44">
        <v>1</v>
      </c>
      <c r="DW44">
        <v>724</v>
      </c>
      <c r="DX44">
        <v>6589.6999999999998</v>
      </c>
      <c r="DY44">
        <v>2750.48</v>
      </c>
      <c r="EA44">
        <v>16705.580000000002</v>
      </c>
      <c r="EB44">
        <v>811</v>
      </c>
      <c r="EC44">
        <v>4754.46</v>
      </c>
      <c r="ED44">
        <v>124.20999999999999</v>
      </c>
      <c r="EE44">
        <v>0</v>
      </c>
      <c r="EF44">
        <v>543.47000000000003</v>
      </c>
      <c r="EG44">
        <v>830.53999999999996</v>
      </c>
      <c r="EH44">
        <v>-176.72</v>
      </c>
      <c r="EI44">
        <v>1000</v>
      </c>
      <c r="EJ44">
        <v>0</v>
      </c>
      <c r="EK44">
        <v>0</v>
      </c>
      <c r="EL44">
        <v>1514.2</v>
      </c>
      <c r="EM44">
        <v>1</v>
      </c>
      <c r="EN44">
        <v>8115.4200000000001</v>
      </c>
      <c r="EO44">
        <v>-13955.1</v>
      </c>
      <c r="EP44" t="s">
        <v>694</v>
      </c>
      <c r="ER44">
        <v>44348</v>
      </c>
      <c r="ES44">
        <v>138</v>
      </c>
      <c r="ET44">
        <v>1</v>
      </c>
      <c r="EU44">
        <v>468</v>
      </c>
      <c r="EV44">
        <v>4054.5</v>
      </c>
      <c r="EW44">
        <v>1734.8499999999999</v>
      </c>
      <c r="EY44">
        <v>14947.73</v>
      </c>
      <c r="EZ44">
        <v>443.81</v>
      </c>
      <c r="FA44">
        <v>2654.1100000000001</v>
      </c>
      <c r="FB44">
        <v>230.21000000000001</v>
      </c>
      <c r="FC44">
        <v>0</v>
      </c>
      <c r="FD44">
        <v>461.26999999999998</v>
      </c>
      <c r="FE44">
        <v>830.53999999999996</v>
      </c>
      <c r="FF44">
        <v>60.799999999999997</v>
      </c>
      <c r="FG44">
        <v>1000</v>
      </c>
      <c r="FH44">
        <v>0</v>
      </c>
      <c r="FI44">
        <v>0</v>
      </c>
      <c r="FJ44">
        <v>1508.1700000000001</v>
      </c>
      <c r="FK44">
        <v>1</v>
      </c>
      <c r="FL44">
        <v>8202.6299999999992</v>
      </c>
      <c r="FM44">
        <v>-13212.879999999999</v>
      </c>
      <c r="FN44" t="s">
        <v>694</v>
      </c>
      <c r="FP44">
        <v>44378</v>
      </c>
      <c r="FQ44">
        <v>138</v>
      </c>
      <c r="FR44">
        <v>1</v>
      </c>
      <c r="FS44">
        <v>468</v>
      </c>
      <c r="FT44">
        <v>4054.5</v>
      </c>
      <c r="FU44">
        <v>3548.5500000000002</v>
      </c>
      <c r="FW44">
        <v>10144.9</v>
      </c>
      <c r="FX44">
        <v>609.16999999999996</v>
      </c>
      <c r="FY44">
        <v>3809.0599999999999</v>
      </c>
      <c r="FZ44">
        <v>5.9900000000000002</v>
      </c>
      <c r="GA44">
        <v>0</v>
      </c>
      <c r="GB44">
        <v>982.41999999999996</v>
      </c>
      <c r="GC44">
        <v>830.53999999999996</v>
      </c>
      <c r="GD44">
        <v>143.34999999999999</v>
      </c>
      <c r="GE44">
        <v>1000</v>
      </c>
      <c r="GF44">
        <v>0</v>
      </c>
      <c r="GG44">
        <v>0</v>
      </c>
      <c r="GH44">
        <v>10.529999999999999</v>
      </c>
      <c r="GI44">
        <v>1</v>
      </c>
      <c r="GJ44">
        <v>3363.0100000000002</v>
      </c>
      <c r="GK44">
        <v>-6596.3500000000004</v>
      </c>
      <c r="GL44" t="s">
        <v>694</v>
      </c>
      <c r="GN44">
        <v>44409</v>
      </c>
      <c r="GO44">
        <v>74</v>
      </c>
      <c r="GP44">
        <v>1</v>
      </c>
      <c r="GQ44">
        <v>219</v>
      </c>
      <c r="GR44">
        <v>1480</v>
      </c>
      <c r="GS44">
        <v>5392.0500000000002</v>
      </c>
      <c r="GU44">
        <v>13887.469999999999</v>
      </c>
      <c r="GV44">
        <v>410.51999999999998</v>
      </c>
      <c r="GW44">
        <v>2940.27</v>
      </c>
      <c r="GX44">
        <v>0</v>
      </c>
      <c r="GY44">
        <v>0</v>
      </c>
      <c r="GZ44">
        <v>833.99000000000001</v>
      </c>
      <c r="HA44">
        <v>830.53999999999996</v>
      </c>
      <c r="HB44">
        <v>112.95</v>
      </c>
      <c r="HC44">
        <v>1000</v>
      </c>
      <c r="HD44">
        <v>0</v>
      </c>
      <c r="HE44">
        <v>0</v>
      </c>
      <c r="HF44">
        <v>509.88999999999999</v>
      </c>
      <c r="HG44">
        <v>1</v>
      </c>
      <c r="HH44">
        <v>7659.8299999999999</v>
      </c>
      <c r="HI44">
        <v>-8495.4200000000001</v>
      </c>
      <c r="HJ44" t="s">
        <v>694</v>
      </c>
      <c r="HL44">
        <v>44440</v>
      </c>
      <c r="HM44">
        <v>80</v>
      </c>
      <c r="HN44">
        <v>1</v>
      </c>
      <c r="HO44">
        <v>867</v>
      </c>
      <c r="HP44">
        <v>2113</v>
      </c>
      <c r="HQ44">
        <v>4526.8599999999997</v>
      </c>
      <c r="HS44">
        <v>8163.7799999999997</v>
      </c>
      <c r="HT44">
        <v>318.02999999999997</v>
      </c>
      <c r="HU44">
        <v>1939.8699999999999</v>
      </c>
      <c r="HV44">
        <v>9.5</v>
      </c>
      <c r="HW44">
        <v>0</v>
      </c>
      <c r="HX44">
        <v>537.66999999999996</v>
      </c>
      <c r="HY44">
        <v>830.53999999999996</v>
      </c>
      <c r="HZ44">
        <v>121.59999999999999</v>
      </c>
      <c r="IA44">
        <v>1000</v>
      </c>
      <c r="IB44">
        <v>0</v>
      </c>
      <c r="IC44">
        <v>0</v>
      </c>
      <c r="ID44">
        <v>9.9000000000000004</v>
      </c>
      <c r="IE44">
        <v>1</v>
      </c>
      <c r="IF44">
        <v>3714.6999999999998</v>
      </c>
      <c r="IG44">
        <v>-3636.9200000000001</v>
      </c>
      <c r="IH44" t="s">
        <v>694</v>
      </c>
      <c r="IJ44">
        <v>44470</v>
      </c>
      <c r="IK44">
        <v>64</v>
      </c>
      <c r="IL44">
        <v>1</v>
      </c>
      <c r="IM44">
        <v>288</v>
      </c>
      <c r="IN44">
        <v>1260.8</v>
      </c>
      <c r="IO44">
        <v>1094.4000000000001</v>
      </c>
      <c r="IQ44">
        <v>0</v>
      </c>
      <c r="JC44">
        <v>1</v>
      </c>
      <c r="JE44">
        <v>1094.4000000000001</v>
      </c>
      <c r="JF44" t="s">
        <v>694</v>
      </c>
      <c r="JH44">
        <v>44501</v>
      </c>
      <c r="JI44">
        <v>62</v>
      </c>
      <c r="JJ44">
        <v>1</v>
      </c>
      <c r="JK44">
        <v>279</v>
      </c>
      <c r="JL44">
        <v>1221.4000000000001</v>
      </c>
      <c r="JM44">
        <v>1060.2</v>
      </c>
      <c r="JO44">
        <v>0</v>
      </c>
      <c r="KA44">
        <v>1</v>
      </c>
      <c r="KC44">
        <v>1060.2</v>
      </c>
      <c r="KD44" t="s">
        <v>694</v>
      </c>
      <c r="KF44">
        <v>44531</v>
      </c>
      <c r="KG44">
        <v>62</v>
      </c>
      <c r="KH44">
        <v>1</v>
      </c>
      <c r="KI44">
        <v>279</v>
      </c>
      <c r="KJ44">
        <v>1221.4000000000001</v>
      </c>
      <c r="KK44">
        <v>1060.2</v>
      </c>
      <c r="KM44">
        <v>0</v>
      </c>
      <c r="KY44">
        <v>1</v>
      </c>
      <c r="LA44">
        <v>1060.2</v>
      </c>
      <c r="LD44" t="s">
        <v>651</v>
      </c>
      <c r="LE44">
        <v>1377</v>
      </c>
      <c r="LF44">
        <v>1</v>
      </c>
      <c r="LG44">
        <v>6326</v>
      </c>
      <c r="LH44">
        <v>45256.099999999999</v>
      </c>
      <c r="LI44">
        <v>30552.240000000002</v>
      </c>
      <c r="LK44">
        <v>134794.51999999999</v>
      </c>
      <c r="LL44">
        <v>5026.04</v>
      </c>
      <c r="LM44">
        <v>27643.369999999999</v>
      </c>
      <c r="LN44">
        <v>2190.6500000000001</v>
      </c>
      <c r="LO44">
        <v>7200.0200000000004</v>
      </c>
      <c r="LP44">
        <v>5197.1899999999996</v>
      </c>
      <c r="LQ44">
        <v>7474.8599999999997</v>
      </c>
      <c r="LR44">
        <v>565.41999999999996</v>
      </c>
      <c r="LS44">
        <v>9000</v>
      </c>
      <c r="LT44">
        <v>3360.4499999999998</v>
      </c>
      <c r="LU44">
        <v>0</v>
      </c>
      <c r="LV44">
        <v>12060.26</v>
      </c>
      <c r="LX44">
        <v>60102.300000000003</v>
      </c>
      <c r="LY44">
        <v>-104242.28</v>
      </c>
      <c r="LZ44" t="s">
        <v>694</v>
      </c>
      <c r="MA44" t="s">
        <v>652</v>
      </c>
      <c r="MB44">
        <v>44562</v>
      </c>
      <c r="MC44">
        <v>186</v>
      </c>
      <c r="MD44">
        <v>1</v>
      </c>
      <c r="ME44">
        <v>837</v>
      </c>
      <c r="MF44">
        <v>3664.1999999999998</v>
      </c>
      <c r="MG44">
        <v>3180.5999999999999</v>
      </c>
      <c r="MI44">
        <v>0</v>
      </c>
      <c r="MU44">
        <v>1</v>
      </c>
      <c r="MW44">
        <v>3180.5999999999999</v>
      </c>
      <c r="MX44" t="s">
        <v>694</v>
      </c>
      <c r="MZ44">
        <v>44593</v>
      </c>
      <c r="NA44">
        <v>168</v>
      </c>
      <c r="NB44">
        <v>1</v>
      </c>
      <c r="NC44">
        <v>756</v>
      </c>
      <c r="ND44">
        <v>3309.5999999999999</v>
      </c>
      <c r="NE44">
        <v>2872.8000000000002</v>
      </c>
      <c r="NG44">
        <v>0</v>
      </c>
      <c r="NS44">
        <v>1</v>
      </c>
      <c r="NU44">
        <v>2872.8000000000002</v>
      </c>
      <c r="NV44" t="s">
        <v>694</v>
      </c>
      <c r="NX44">
        <v>44621</v>
      </c>
      <c r="NY44">
        <v>186</v>
      </c>
      <c r="NZ44">
        <v>1</v>
      </c>
      <c r="OA44">
        <v>837</v>
      </c>
      <c r="OB44">
        <v>3664.1999999999998</v>
      </c>
      <c r="OC44">
        <v>3180.5999999999999</v>
      </c>
      <c r="OE44">
        <v>0</v>
      </c>
      <c r="OQ44">
        <v>1</v>
      </c>
      <c r="OS44">
        <v>3180.5999999999999</v>
      </c>
      <c r="OT44" t="s">
        <v>694</v>
      </c>
      <c r="OV44">
        <v>44652</v>
      </c>
      <c r="OW44">
        <v>180</v>
      </c>
      <c r="OX44">
        <v>1</v>
      </c>
      <c r="OY44">
        <v>810</v>
      </c>
      <c r="OZ44">
        <v>3546</v>
      </c>
      <c r="PA44">
        <v>3078</v>
      </c>
      <c r="PC44">
        <v>0</v>
      </c>
      <c r="PO44">
        <v>1</v>
      </c>
      <c r="PQ44">
        <v>3078</v>
      </c>
      <c r="PR44" t="s">
        <v>694</v>
      </c>
      <c r="PT44">
        <v>44682</v>
      </c>
      <c r="PU44">
        <v>186</v>
      </c>
      <c r="PV44">
        <v>1</v>
      </c>
      <c r="PW44">
        <v>837</v>
      </c>
      <c r="PX44">
        <v>3664.1999999999998</v>
      </c>
      <c r="PY44">
        <v>3180.5999999999999</v>
      </c>
      <c r="QA44">
        <v>0</v>
      </c>
      <c r="QM44">
        <v>1</v>
      </c>
      <c r="QO44">
        <v>3180.5999999999999</v>
      </c>
      <c r="QP44" t="s">
        <v>694</v>
      </c>
      <c r="QR44">
        <v>44713</v>
      </c>
      <c r="QS44">
        <v>180</v>
      </c>
      <c r="QT44">
        <v>1</v>
      </c>
      <c r="QU44">
        <v>810</v>
      </c>
      <c r="QV44">
        <v>3546</v>
      </c>
      <c r="QW44">
        <v>3078</v>
      </c>
      <c r="QY44">
        <v>0</v>
      </c>
      <c r="RK44">
        <v>1</v>
      </c>
      <c r="RM44">
        <v>3078</v>
      </c>
      <c r="RN44" t="s">
        <v>694</v>
      </c>
      <c r="RP44">
        <v>44743</v>
      </c>
      <c r="RQ44">
        <v>124</v>
      </c>
      <c r="RR44">
        <v>1</v>
      </c>
      <c r="RS44">
        <v>558</v>
      </c>
      <c r="RT44">
        <v>2442.8000000000002</v>
      </c>
      <c r="RU44">
        <v>2120.4000000000001</v>
      </c>
      <c r="RW44">
        <v>0</v>
      </c>
      <c r="SI44">
        <v>1</v>
      </c>
      <c r="SK44">
        <v>2120.4000000000001</v>
      </c>
      <c r="SL44" t="s">
        <v>694</v>
      </c>
      <c r="SN44">
        <v>44774</v>
      </c>
      <c r="SO44">
        <v>124</v>
      </c>
      <c r="SP44">
        <v>1</v>
      </c>
      <c r="SQ44">
        <v>558</v>
      </c>
      <c r="SR44">
        <v>2442.8000000000002</v>
      </c>
      <c r="SS44">
        <v>2120.4000000000001</v>
      </c>
      <c r="SU44">
        <v>0</v>
      </c>
      <c r="TG44">
        <v>1</v>
      </c>
      <c r="TI44">
        <v>2120.4000000000001</v>
      </c>
      <c r="TJ44" t="s">
        <v>694</v>
      </c>
      <c r="TL44">
        <v>44805</v>
      </c>
      <c r="TM44">
        <v>120</v>
      </c>
      <c r="TN44">
        <v>1</v>
      </c>
      <c r="TO44">
        <v>540</v>
      </c>
      <c r="TP44">
        <v>2364</v>
      </c>
      <c r="TQ44">
        <v>2052</v>
      </c>
      <c r="TS44">
        <v>0</v>
      </c>
      <c r="UE44">
        <v>1</v>
      </c>
      <c r="UG44">
        <v>2052</v>
      </c>
      <c r="UH44" t="s">
        <v>694</v>
      </c>
      <c r="UJ44">
        <v>44835</v>
      </c>
      <c r="UK44">
        <v>124</v>
      </c>
      <c r="UL44">
        <v>1</v>
      </c>
      <c r="UM44">
        <v>558</v>
      </c>
      <c r="UN44">
        <v>2442.8000000000002</v>
      </c>
      <c r="UO44">
        <v>2120.4000000000001</v>
      </c>
      <c r="UQ44">
        <v>0</v>
      </c>
      <c r="VC44">
        <v>1</v>
      </c>
      <c r="VE44">
        <v>2120.4000000000001</v>
      </c>
      <c r="VF44" t="s">
        <v>694</v>
      </c>
      <c r="VH44">
        <v>44866</v>
      </c>
      <c r="VI44">
        <v>120</v>
      </c>
      <c r="VJ44">
        <v>1</v>
      </c>
      <c r="VK44">
        <v>540</v>
      </c>
      <c r="VL44">
        <v>2364</v>
      </c>
      <c r="VM44">
        <v>2052</v>
      </c>
      <c r="VO44">
        <v>0</v>
      </c>
      <c r="WA44">
        <v>1</v>
      </c>
      <c r="WC44">
        <v>2052</v>
      </c>
      <c r="WD44" t="s">
        <v>694</v>
      </c>
      <c r="WF44">
        <v>44896</v>
      </c>
      <c r="WG44">
        <v>124</v>
      </c>
      <c r="WH44">
        <v>1</v>
      </c>
      <c r="WI44">
        <v>558</v>
      </c>
      <c r="WJ44">
        <v>2442.8000000000002</v>
      </c>
      <c r="WK44">
        <v>2120.4000000000001</v>
      </c>
      <c r="WM44">
        <v>0</v>
      </c>
      <c r="WY44">
        <v>1</v>
      </c>
      <c r="XA44">
        <v>2120.4000000000001</v>
      </c>
    </row>
    <row r="45" spans="1:625" ht="12.75">
      <c r="A45" s="1">
        <f>HYPERLINK("F:\2022年预算\清新分公司预算底稿\附件3.2022年自营班线、农客（含村村通）、公交业务预算基础数据表 - 副本1008.xlsx#'西坑至中洲'!A1","[附件3.2022年自营班线、农客（含村村通）、公交业务预算基础数据表 - 副本1008.xlsx]西坑至中洲")</f>
      </c>
      <c r="B45" t="s">
        <v>625</v>
      </c>
      <c r="C45" t="s">
        <v>626</v>
      </c>
      <c r="D45" t="s">
        <v>627</v>
      </c>
      <c r="E45" t="s">
        <v>628</v>
      </c>
      <c r="F45" t="s">
        <v>629</v>
      </c>
      <c r="G45" t="s">
        <v>630</v>
      </c>
      <c r="H45" t="s">
        <v>631</v>
      </c>
      <c r="I45" t="s">
        <v>632</v>
      </c>
      <c r="J45" t="s">
        <v>633</v>
      </c>
      <c r="K45" t="s">
        <v>634</v>
      </c>
      <c r="L45" t="s">
        <v>635</v>
      </c>
      <c r="M45" t="s">
        <v>636</v>
      </c>
      <c r="N45" t="s">
        <v>637</v>
      </c>
      <c r="O45" t="s">
        <v>638</v>
      </c>
      <c r="P45" t="s">
        <v>639</v>
      </c>
      <c r="Q45" t="s">
        <v>640</v>
      </c>
      <c r="R45" t="s">
        <v>641</v>
      </c>
      <c r="S45" t="s">
        <v>642</v>
      </c>
      <c r="T45" t="s">
        <v>643</v>
      </c>
      <c r="U45" t="s">
        <v>644</v>
      </c>
      <c r="V45" t="s">
        <v>645</v>
      </c>
      <c r="W45" t="s">
        <v>646</v>
      </c>
      <c r="X45" t="s">
        <v>647</v>
      </c>
      <c r="Y45" t="s">
        <v>648</v>
      </c>
      <c r="Z45" t="s">
        <v>695</v>
      </c>
      <c r="AA45" t="s">
        <v>650</v>
      </c>
      <c r="AB45">
        <v>44197</v>
      </c>
      <c r="AC45">
        <v>142</v>
      </c>
      <c r="AD45">
        <v>1</v>
      </c>
      <c r="AE45">
        <v>194</v>
      </c>
      <c r="AF45">
        <v>2417.0999999999999</v>
      </c>
      <c r="AG45">
        <v>786.40999999999997</v>
      </c>
      <c r="AI45">
        <v>17408.560000000001</v>
      </c>
      <c r="AJ45">
        <v>301.74000000000001</v>
      </c>
      <c r="AK45">
        <v>1533.4100000000001</v>
      </c>
      <c r="AL45">
        <v>0</v>
      </c>
      <c r="AM45">
        <v>0</v>
      </c>
      <c r="AN45">
        <v>94.290000000000006</v>
      </c>
      <c r="AO45">
        <v>1720.7</v>
      </c>
      <c r="AP45">
        <v>0</v>
      </c>
      <c r="AQ45">
        <v>1000</v>
      </c>
      <c r="AR45">
        <v>5421.4300000000003</v>
      </c>
      <c r="AS45">
        <v>0</v>
      </c>
      <c r="AT45">
        <v>500.14999999999998</v>
      </c>
      <c r="AU45">
        <v>1</v>
      </c>
      <c r="AV45">
        <v>7138.5799999999999</v>
      </c>
      <c r="AW45">
        <v>-16622.150000000001</v>
      </c>
      <c r="AX45" t="s">
        <v>695</v>
      </c>
      <c r="AZ45">
        <v>44228</v>
      </c>
      <c r="BA45">
        <v>122</v>
      </c>
      <c r="BB45">
        <v>1</v>
      </c>
      <c r="BC45">
        <v>230</v>
      </c>
      <c r="BD45">
        <v>2672</v>
      </c>
      <c r="BE45">
        <v>1149.51</v>
      </c>
      <c r="BG45">
        <v>14771.48</v>
      </c>
      <c r="BH45">
        <v>283.57999999999998</v>
      </c>
      <c r="BI45">
        <v>4392.9399999999996</v>
      </c>
      <c r="BJ45">
        <v>0</v>
      </c>
      <c r="BK45">
        <v>0</v>
      </c>
      <c r="BL45">
        <v>200.44999999999999</v>
      </c>
      <c r="BM45">
        <v>1720.7</v>
      </c>
      <c r="BN45">
        <v>0</v>
      </c>
      <c r="BO45">
        <v>1000</v>
      </c>
      <c r="BP45">
        <v>0</v>
      </c>
      <c r="BQ45">
        <v>0</v>
      </c>
      <c r="BR45">
        <v>1856.47</v>
      </c>
      <c r="BS45">
        <v>1</v>
      </c>
      <c r="BT45">
        <v>5600.9200000000001</v>
      </c>
      <c r="BU45">
        <v>-13621.969999999999</v>
      </c>
      <c r="BV45" t="s">
        <v>695</v>
      </c>
      <c r="BX45">
        <v>44256</v>
      </c>
      <c r="BY45">
        <v>186</v>
      </c>
      <c r="BZ45">
        <v>1</v>
      </c>
      <c r="CA45">
        <v>265</v>
      </c>
      <c r="CB45">
        <v>8046.6999999999998</v>
      </c>
      <c r="CC45">
        <v>1326.21</v>
      </c>
      <c r="CE45">
        <v>16083.77</v>
      </c>
      <c r="CF45">
        <v>1026.6500000000001</v>
      </c>
      <c r="CG45">
        <v>5969.3500000000004</v>
      </c>
      <c r="CH45">
        <v>425.60000000000002</v>
      </c>
      <c r="CI45">
        <v>0</v>
      </c>
      <c r="CJ45">
        <v>603.5</v>
      </c>
      <c r="CK45">
        <v>1720.7</v>
      </c>
      <c r="CL45">
        <v>0</v>
      </c>
      <c r="CM45">
        <v>1000</v>
      </c>
      <c r="CN45">
        <v>0</v>
      </c>
      <c r="CO45">
        <v>0</v>
      </c>
      <c r="CP45">
        <v>295.19</v>
      </c>
      <c r="CQ45">
        <v>1</v>
      </c>
      <c r="CR45">
        <v>6069.4300000000003</v>
      </c>
      <c r="CS45">
        <v>-14757.559999999999</v>
      </c>
      <c r="CT45" t="s">
        <v>695</v>
      </c>
      <c r="CV45">
        <v>44287</v>
      </c>
      <c r="CW45">
        <v>146</v>
      </c>
      <c r="CX45">
        <v>1</v>
      </c>
      <c r="CY45">
        <v>317</v>
      </c>
      <c r="CZ45">
        <v>6201.6999999999998</v>
      </c>
      <c r="DA45">
        <v>2007.77</v>
      </c>
      <c r="DC45">
        <v>18646.419999999998</v>
      </c>
      <c r="DD45">
        <v>967.58000000000004</v>
      </c>
      <c r="DE45">
        <v>5553.8000000000002</v>
      </c>
      <c r="DF45">
        <v>1887.3099999999999</v>
      </c>
      <c r="DG45">
        <v>1440</v>
      </c>
      <c r="DH45">
        <v>465.13</v>
      </c>
      <c r="DI45">
        <v>1720.7</v>
      </c>
      <c r="DJ45">
        <v>0</v>
      </c>
      <c r="DK45">
        <v>1000</v>
      </c>
      <c r="DL45">
        <v>0</v>
      </c>
      <c r="DM45">
        <v>0</v>
      </c>
      <c r="DN45">
        <v>1.74</v>
      </c>
      <c r="DO45">
        <v>1</v>
      </c>
      <c r="DP45">
        <v>6577.7399999999998</v>
      </c>
      <c r="DQ45">
        <v>-16638.650000000001</v>
      </c>
      <c r="DR45" t="s">
        <v>695</v>
      </c>
      <c r="DT45">
        <v>44317</v>
      </c>
      <c r="DU45">
        <v>132</v>
      </c>
      <c r="DV45">
        <v>1</v>
      </c>
      <c r="DW45">
        <v>314</v>
      </c>
      <c r="DX45">
        <v>3076.6999999999998</v>
      </c>
      <c r="DY45">
        <v>2343.6900000000001</v>
      </c>
      <c r="EA45">
        <v>16091</v>
      </c>
      <c r="EB45">
        <v>1030.96</v>
      </c>
      <c r="EC45">
        <v>6025.1800000000003</v>
      </c>
      <c r="ED45">
        <v>41.399999999999999</v>
      </c>
      <c r="EE45">
        <v>0</v>
      </c>
      <c r="EF45">
        <v>641.69000000000005</v>
      </c>
      <c r="EG45">
        <v>1720.7</v>
      </c>
      <c r="EH45">
        <v>70.599999999999994</v>
      </c>
      <c r="EI45">
        <v>1000</v>
      </c>
      <c r="EJ45">
        <v>0</v>
      </c>
      <c r="EK45">
        <v>0</v>
      </c>
      <c r="EL45">
        <v>1.1899999999999999</v>
      </c>
      <c r="EM45">
        <v>1</v>
      </c>
      <c r="EN45">
        <v>6590.2399999999998</v>
      </c>
      <c r="EO45">
        <v>-13747.309999999999</v>
      </c>
      <c r="EP45" t="s">
        <v>695</v>
      </c>
      <c r="ER45">
        <v>44348</v>
      </c>
      <c r="ES45">
        <v>150</v>
      </c>
      <c r="ET45">
        <v>1</v>
      </c>
      <c r="EU45">
        <v>159</v>
      </c>
      <c r="EV45">
        <v>3496.5</v>
      </c>
      <c r="EW45">
        <v>1843.6900000000001</v>
      </c>
      <c r="EY45">
        <v>14374.459999999999</v>
      </c>
      <c r="EZ45">
        <v>620.50999999999999</v>
      </c>
      <c r="FA45">
        <v>3715.0599999999999</v>
      </c>
      <c r="FB45">
        <v>0</v>
      </c>
      <c r="FC45">
        <v>1274.3399999999999</v>
      </c>
      <c r="FD45">
        <v>434.06</v>
      </c>
      <c r="FE45">
        <v>1720.7</v>
      </c>
      <c r="FF45">
        <v>102.59999999999999</v>
      </c>
      <c r="FG45">
        <v>1000</v>
      </c>
      <c r="FH45">
        <v>0</v>
      </c>
      <c r="FI45">
        <v>0</v>
      </c>
      <c r="FJ45">
        <v>2.71</v>
      </c>
      <c r="FK45">
        <v>1</v>
      </c>
      <c r="FL45">
        <v>6124.9899999999998</v>
      </c>
      <c r="FM45">
        <v>-12530.77</v>
      </c>
      <c r="FN45" t="s">
        <v>695</v>
      </c>
      <c r="FP45">
        <v>44378</v>
      </c>
      <c r="FQ45">
        <v>180</v>
      </c>
      <c r="FR45">
        <v>1</v>
      </c>
      <c r="FS45">
        <v>548</v>
      </c>
      <c r="FT45">
        <v>6300</v>
      </c>
      <c r="FU45">
        <v>1125.24</v>
      </c>
      <c r="FW45">
        <v>15180.65</v>
      </c>
      <c r="FX45">
        <v>904.47000000000003</v>
      </c>
      <c r="FY45">
        <v>5611.2299999999996</v>
      </c>
      <c r="FZ45">
        <v>36.640000000000001</v>
      </c>
      <c r="GA45">
        <v>0</v>
      </c>
      <c r="GB45">
        <v>1389.1099999999999</v>
      </c>
      <c r="GC45">
        <v>830.53999999999996</v>
      </c>
      <c r="GD45">
        <v>91.200000000000003</v>
      </c>
      <c r="GE45">
        <v>1000</v>
      </c>
      <c r="GF45">
        <v>0</v>
      </c>
      <c r="GG45">
        <v>0</v>
      </c>
      <c r="GH45">
        <v>1.1699999999999999</v>
      </c>
      <c r="GI45">
        <v>1</v>
      </c>
      <c r="GJ45">
        <v>6220.7600000000002</v>
      </c>
      <c r="GK45">
        <v>-14055.41</v>
      </c>
      <c r="GL45" t="s">
        <v>695</v>
      </c>
      <c r="GN45">
        <v>44409</v>
      </c>
      <c r="GO45">
        <v>72</v>
      </c>
      <c r="GP45">
        <v>1</v>
      </c>
      <c r="GQ45">
        <v>63</v>
      </c>
      <c r="GR45">
        <v>2160</v>
      </c>
      <c r="GS45">
        <v>5132.9099999999999</v>
      </c>
      <c r="GU45">
        <v>15332.110000000001</v>
      </c>
      <c r="GV45">
        <v>645.21000000000004</v>
      </c>
      <c r="GW45">
        <v>5363.46</v>
      </c>
      <c r="GX45">
        <v>255.75999999999999</v>
      </c>
      <c r="GY45">
        <v>1274.3399999999999</v>
      </c>
      <c r="GZ45">
        <v>1222</v>
      </c>
      <c r="HA45">
        <v>830.53999999999996</v>
      </c>
      <c r="HB45">
        <v>60.799999999999997</v>
      </c>
      <c r="HC45">
        <v>1000</v>
      </c>
      <c r="HD45">
        <v>0</v>
      </c>
      <c r="HE45">
        <v>0</v>
      </c>
      <c r="HF45">
        <v>502.06</v>
      </c>
      <c r="HG45">
        <v>1</v>
      </c>
      <c r="HH45">
        <v>4823.1499999999996</v>
      </c>
      <c r="HI45">
        <v>-10199.200000000001</v>
      </c>
      <c r="HJ45" t="s">
        <v>695</v>
      </c>
      <c r="HL45">
        <v>44440</v>
      </c>
      <c r="HM45">
        <v>52</v>
      </c>
      <c r="HN45">
        <v>1</v>
      </c>
      <c r="HO45">
        <v>201</v>
      </c>
      <c r="HP45">
        <v>2036</v>
      </c>
      <c r="HQ45">
        <v>1884.5</v>
      </c>
      <c r="HS45">
        <v>11859.549999999999</v>
      </c>
      <c r="HT45">
        <v>241.78</v>
      </c>
      <c r="HU45">
        <v>1460.75</v>
      </c>
      <c r="HV45">
        <v>42.75</v>
      </c>
      <c r="HW45">
        <v>0</v>
      </c>
      <c r="HX45">
        <v>379.54000000000002</v>
      </c>
      <c r="HY45">
        <v>830.53999999999996</v>
      </c>
      <c r="HZ45">
        <v>60.799999999999997</v>
      </c>
      <c r="IA45">
        <v>1000</v>
      </c>
      <c r="IB45">
        <v>0</v>
      </c>
      <c r="IC45">
        <v>0</v>
      </c>
      <c r="ID45">
        <v>0.69999999999999996</v>
      </c>
      <c r="IE45">
        <v>1</v>
      </c>
      <c r="IF45">
        <v>8084.4700000000003</v>
      </c>
      <c r="IG45">
        <v>-9975.0499999999993</v>
      </c>
      <c r="IH45" t="s">
        <v>695</v>
      </c>
      <c r="IJ45">
        <v>44470</v>
      </c>
      <c r="IK45">
        <v>62</v>
      </c>
      <c r="IL45">
        <v>1</v>
      </c>
      <c r="IM45">
        <v>124</v>
      </c>
      <c r="IN45">
        <v>1872.4000000000001</v>
      </c>
      <c r="IO45">
        <v>576.60000000000002</v>
      </c>
      <c r="IQ45">
        <v>0</v>
      </c>
      <c r="JC45">
        <v>1</v>
      </c>
      <c r="JE45">
        <v>576.60000000000002</v>
      </c>
      <c r="JF45" t="s">
        <v>695</v>
      </c>
      <c r="JH45">
        <v>44501</v>
      </c>
      <c r="JI45">
        <v>62</v>
      </c>
      <c r="JJ45">
        <v>1</v>
      </c>
      <c r="JK45">
        <v>124</v>
      </c>
      <c r="JL45">
        <v>1872.4000000000001</v>
      </c>
      <c r="JM45">
        <v>576.60000000000002</v>
      </c>
      <c r="JO45">
        <v>0</v>
      </c>
      <c r="KA45">
        <v>1</v>
      </c>
      <c r="KC45">
        <v>576.60000000000002</v>
      </c>
      <c r="KD45" t="s">
        <v>695</v>
      </c>
      <c r="KF45">
        <v>44531</v>
      </c>
      <c r="KG45">
        <v>62</v>
      </c>
      <c r="KH45">
        <v>1</v>
      </c>
      <c r="KI45">
        <v>124</v>
      </c>
      <c r="KJ45">
        <v>1872.4000000000001</v>
      </c>
      <c r="KK45">
        <v>576.60000000000002</v>
      </c>
      <c r="KM45">
        <v>0</v>
      </c>
      <c r="KY45">
        <v>1</v>
      </c>
      <c r="LA45">
        <v>576.60000000000002</v>
      </c>
      <c r="LD45" t="s">
        <v>651</v>
      </c>
      <c r="LE45">
        <v>1368</v>
      </c>
      <c r="LF45">
        <v>1</v>
      </c>
      <c r="LG45">
        <v>2663</v>
      </c>
      <c r="LH45">
        <v>42023.900000000001</v>
      </c>
      <c r="LI45">
        <v>19329.73</v>
      </c>
      <c r="LK45">
        <v>139748</v>
      </c>
      <c r="LL45">
        <v>6022.4799999999996</v>
      </c>
      <c r="LM45">
        <v>39625.18</v>
      </c>
      <c r="LN45">
        <v>2689.46</v>
      </c>
      <c r="LO45">
        <v>3988.6799999999998</v>
      </c>
      <c r="LP45">
        <v>5429.7700000000004</v>
      </c>
      <c r="LQ45">
        <v>12815.82</v>
      </c>
      <c r="LR45">
        <v>386</v>
      </c>
      <c r="LS45">
        <v>9000</v>
      </c>
      <c r="LT45">
        <v>5421.4300000000003</v>
      </c>
      <c r="LU45">
        <v>0</v>
      </c>
      <c r="LV45">
        <v>3161.3800000000001</v>
      </c>
      <c r="LX45">
        <v>57230.279999999999</v>
      </c>
      <c r="LY45">
        <v>-120418.27</v>
      </c>
      <c r="LZ45" t="s">
        <v>695</v>
      </c>
      <c r="MA45" t="s">
        <v>652</v>
      </c>
      <c r="MB45">
        <v>44562</v>
      </c>
      <c r="MC45">
        <v>124</v>
      </c>
      <c r="MD45">
        <v>1</v>
      </c>
      <c r="ME45">
        <v>372</v>
      </c>
      <c r="MF45">
        <v>3744.8000000000002</v>
      </c>
      <c r="MG45">
        <v>1729.8</v>
      </c>
      <c r="MI45">
        <v>0</v>
      </c>
      <c r="MU45">
        <v>1</v>
      </c>
      <c r="MW45">
        <v>1729.8</v>
      </c>
      <c r="MX45" t="s">
        <v>695</v>
      </c>
      <c r="MZ45">
        <v>44593</v>
      </c>
      <c r="NA45">
        <v>112</v>
      </c>
      <c r="NB45">
        <v>1</v>
      </c>
      <c r="NC45">
        <v>336</v>
      </c>
      <c r="ND45">
        <v>3382.4000000000001</v>
      </c>
      <c r="NE45">
        <v>1562.4000000000001</v>
      </c>
      <c r="NG45">
        <v>0</v>
      </c>
      <c r="NS45">
        <v>1</v>
      </c>
      <c r="NU45">
        <v>1562.4000000000001</v>
      </c>
      <c r="NV45" t="s">
        <v>695</v>
      </c>
      <c r="NX45">
        <v>44621</v>
      </c>
      <c r="NY45">
        <v>124</v>
      </c>
      <c r="NZ45">
        <v>1</v>
      </c>
      <c r="OA45">
        <v>372</v>
      </c>
      <c r="OB45">
        <v>3744.8000000000002</v>
      </c>
      <c r="OC45">
        <v>1729.8</v>
      </c>
      <c r="OE45">
        <v>0</v>
      </c>
      <c r="OQ45">
        <v>1</v>
      </c>
      <c r="OS45">
        <v>1729.8</v>
      </c>
      <c r="OT45" t="s">
        <v>695</v>
      </c>
      <c r="OV45">
        <v>44652</v>
      </c>
      <c r="OW45">
        <v>120</v>
      </c>
      <c r="OX45">
        <v>1</v>
      </c>
      <c r="OY45">
        <v>360</v>
      </c>
      <c r="OZ45">
        <v>3624</v>
      </c>
      <c r="PA45">
        <v>1674</v>
      </c>
      <c r="PC45">
        <v>0</v>
      </c>
      <c r="PO45">
        <v>1</v>
      </c>
      <c r="PQ45">
        <v>1674</v>
      </c>
      <c r="PR45" t="s">
        <v>695</v>
      </c>
      <c r="PT45">
        <v>44682</v>
      </c>
      <c r="PU45">
        <v>124</v>
      </c>
      <c r="PV45">
        <v>1</v>
      </c>
      <c r="PW45">
        <v>372</v>
      </c>
      <c r="PX45">
        <v>3744.8000000000002</v>
      </c>
      <c r="PY45">
        <v>1729.8</v>
      </c>
      <c r="QA45">
        <v>0</v>
      </c>
      <c r="QM45">
        <v>1</v>
      </c>
      <c r="QO45">
        <v>1729.8</v>
      </c>
      <c r="QP45" t="s">
        <v>695</v>
      </c>
      <c r="QR45">
        <v>44713</v>
      </c>
      <c r="QS45">
        <v>120</v>
      </c>
      <c r="QT45">
        <v>1</v>
      </c>
      <c r="QU45">
        <v>360</v>
      </c>
      <c r="QV45">
        <v>3624</v>
      </c>
      <c r="QW45">
        <v>1674</v>
      </c>
      <c r="QY45">
        <v>0</v>
      </c>
      <c r="RK45">
        <v>1</v>
      </c>
      <c r="RM45">
        <v>1674</v>
      </c>
      <c r="RN45" t="s">
        <v>695</v>
      </c>
      <c r="RP45">
        <v>44743</v>
      </c>
      <c r="RQ45">
        <v>124</v>
      </c>
      <c r="RR45">
        <v>1</v>
      </c>
      <c r="RS45">
        <v>372</v>
      </c>
      <c r="RT45">
        <v>3744.8000000000002</v>
      </c>
      <c r="RU45">
        <v>1729.8</v>
      </c>
      <c r="RW45">
        <v>0</v>
      </c>
      <c r="SI45">
        <v>1</v>
      </c>
      <c r="SK45">
        <v>1729.8</v>
      </c>
      <c r="SL45" t="s">
        <v>695</v>
      </c>
      <c r="SN45">
        <v>44774</v>
      </c>
      <c r="SO45">
        <v>124</v>
      </c>
      <c r="SP45">
        <v>1</v>
      </c>
      <c r="SQ45">
        <v>372</v>
      </c>
      <c r="SR45">
        <v>3744.8000000000002</v>
      </c>
      <c r="SS45">
        <v>1729.8</v>
      </c>
      <c r="SU45">
        <v>0</v>
      </c>
      <c r="TG45">
        <v>1</v>
      </c>
      <c r="TI45">
        <v>1729.8</v>
      </c>
      <c r="TJ45" t="s">
        <v>695</v>
      </c>
      <c r="TL45">
        <v>44805</v>
      </c>
      <c r="TM45">
        <v>120</v>
      </c>
      <c r="TN45">
        <v>1</v>
      </c>
      <c r="TO45">
        <v>360</v>
      </c>
      <c r="TP45">
        <v>3624</v>
      </c>
      <c r="TQ45">
        <v>1674</v>
      </c>
      <c r="TS45">
        <v>0</v>
      </c>
      <c r="UE45">
        <v>1</v>
      </c>
      <c r="UG45">
        <v>1674</v>
      </c>
      <c r="UH45" t="s">
        <v>695</v>
      </c>
      <c r="UJ45">
        <v>44835</v>
      </c>
      <c r="UK45">
        <v>124</v>
      </c>
      <c r="UL45">
        <v>1</v>
      </c>
      <c r="UM45">
        <v>372</v>
      </c>
      <c r="UN45">
        <v>3744.8000000000002</v>
      </c>
      <c r="UO45">
        <v>1729.8</v>
      </c>
      <c r="UQ45">
        <v>0</v>
      </c>
      <c r="VC45">
        <v>1</v>
      </c>
      <c r="VE45">
        <v>1729.8</v>
      </c>
      <c r="VF45" t="s">
        <v>695</v>
      </c>
      <c r="VH45">
        <v>44866</v>
      </c>
      <c r="VI45">
        <v>120</v>
      </c>
      <c r="VJ45">
        <v>1</v>
      </c>
      <c r="VK45">
        <v>360</v>
      </c>
      <c r="VL45">
        <v>3624</v>
      </c>
      <c r="VM45">
        <v>1674</v>
      </c>
      <c r="VO45">
        <v>0</v>
      </c>
      <c r="WA45">
        <v>1</v>
      </c>
      <c r="WC45">
        <v>1674</v>
      </c>
      <c r="WD45" t="s">
        <v>695</v>
      </c>
      <c r="WF45">
        <v>44896</v>
      </c>
      <c r="WG45">
        <v>124</v>
      </c>
      <c r="WH45">
        <v>1</v>
      </c>
      <c r="WI45">
        <v>372</v>
      </c>
      <c r="WJ45">
        <v>3744.8000000000002</v>
      </c>
      <c r="WK45">
        <v>1729.8</v>
      </c>
      <c r="WM45">
        <v>0</v>
      </c>
      <c r="WY45">
        <v>1</v>
      </c>
      <c r="XA45">
        <v>1729.8</v>
      </c>
    </row>
    <row r="46" spans="1:625" ht="12.75">
      <c r="A46" s="1">
        <f>HYPERLINK("F:\2022年预算\清新分公司预算底稿\附件3.2022年自营班线、农客（含村村通）、公交业务预算基础数据表 - 副本1008.xlsx#'禾云-峡溪'!A1","[附件3.2022年自营班线、农客（含村村通）、公交业务预算基础数据表 - 副本1008.xlsx]禾云-峡溪")</f>
      </c>
      <c r="B46" t="s">
        <v>625</v>
      </c>
      <c r="C46" t="s">
        <v>626</v>
      </c>
      <c r="D46" t="s">
        <v>627</v>
      </c>
      <c r="E46" t="s">
        <v>628</v>
      </c>
      <c r="F46" t="s">
        <v>629</v>
      </c>
      <c r="G46" t="s">
        <v>630</v>
      </c>
      <c r="H46" t="s">
        <v>631</v>
      </c>
      <c r="I46" t="s">
        <v>632</v>
      </c>
      <c r="J46" t="s">
        <v>633</v>
      </c>
      <c r="K46" t="s">
        <v>634</v>
      </c>
      <c r="L46" t="s">
        <v>635</v>
      </c>
      <c r="M46" t="s">
        <v>636</v>
      </c>
      <c r="N46" t="s">
        <v>637</v>
      </c>
      <c r="O46" t="s">
        <v>638</v>
      </c>
      <c r="P46" t="s">
        <v>639</v>
      </c>
      <c r="Q46" t="s">
        <v>640</v>
      </c>
      <c r="R46" t="s">
        <v>641</v>
      </c>
      <c r="S46" t="s">
        <v>642</v>
      </c>
      <c r="T46" t="s">
        <v>643</v>
      </c>
      <c r="U46" t="s">
        <v>644</v>
      </c>
      <c r="V46" t="s">
        <v>645</v>
      </c>
      <c r="W46" t="s">
        <v>646</v>
      </c>
      <c r="X46" t="s">
        <v>647</v>
      </c>
      <c r="Y46" t="s">
        <v>648</v>
      </c>
      <c r="Z46" t="s">
        <v>696</v>
      </c>
      <c r="AA46" t="s">
        <v>650</v>
      </c>
      <c r="AB46">
        <v>44197</v>
      </c>
      <c r="AC46">
        <v>106</v>
      </c>
      <c r="AD46">
        <v>1</v>
      </c>
      <c r="AE46">
        <v>345</v>
      </c>
      <c r="AF46">
        <v>3846.5999999999999</v>
      </c>
      <c r="AG46">
        <v>1397.0899999999999</v>
      </c>
      <c r="AI46">
        <v>21531.400000000001</v>
      </c>
      <c r="AJ46">
        <v>400.91000000000003</v>
      </c>
      <c r="AK46">
        <v>0</v>
      </c>
      <c r="AL46">
        <v>0</v>
      </c>
      <c r="AM46">
        <v>0</v>
      </c>
      <c r="AN46">
        <v>359.5</v>
      </c>
      <c r="AO46">
        <v>830.53999999999996</v>
      </c>
      <c r="AP46">
        <v>60.799999999999997</v>
      </c>
      <c r="AQ46">
        <v>1000</v>
      </c>
      <c r="AR46">
        <v>3360.4499999999998</v>
      </c>
      <c r="AS46">
        <v>0</v>
      </c>
      <c r="AT46">
        <v>503.13</v>
      </c>
      <c r="AU46">
        <v>2</v>
      </c>
      <c r="AV46">
        <v>15416.98</v>
      </c>
      <c r="AW46">
        <v>-20134.310000000001</v>
      </c>
      <c r="AX46" t="s">
        <v>696</v>
      </c>
      <c r="AZ46">
        <v>44228</v>
      </c>
      <c r="BA46">
        <v>154</v>
      </c>
      <c r="BB46">
        <v>1</v>
      </c>
      <c r="BC46">
        <v>389</v>
      </c>
      <c r="BD46">
        <v>4579</v>
      </c>
      <c r="BE46">
        <v>1627.3800000000001</v>
      </c>
      <c r="BG46">
        <v>20878.029999999999</v>
      </c>
      <c r="BH46">
        <v>485.52999999999997</v>
      </c>
      <c r="BI46">
        <v>2595.0500000000002</v>
      </c>
      <c r="BJ46">
        <v>0</v>
      </c>
      <c r="BK46">
        <v>0</v>
      </c>
      <c r="BL46">
        <v>343.43000000000001</v>
      </c>
      <c r="BM46">
        <v>830.53999999999996</v>
      </c>
      <c r="BN46">
        <v>30.399999999999999</v>
      </c>
      <c r="BO46">
        <v>1000</v>
      </c>
      <c r="BP46">
        <v>0</v>
      </c>
      <c r="BQ46">
        <v>0</v>
      </c>
      <c r="BR46">
        <v>1857.45</v>
      </c>
      <c r="BS46">
        <v>2</v>
      </c>
      <c r="BT46">
        <v>14221.16</v>
      </c>
      <c r="BU46">
        <v>-19250.650000000001</v>
      </c>
      <c r="BV46" t="s">
        <v>696</v>
      </c>
      <c r="BX46">
        <v>44256</v>
      </c>
      <c r="BY46">
        <v>186</v>
      </c>
      <c r="BZ46">
        <v>1</v>
      </c>
      <c r="CA46">
        <v>470</v>
      </c>
      <c r="CB46">
        <v>6407</v>
      </c>
      <c r="CC46">
        <v>1902.04</v>
      </c>
      <c r="CE46">
        <v>20525.380000000001</v>
      </c>
      <c r="CF46">
        <v>700.38</v>
      </c>
      <c r="CG46">
        <v>4031.9000000000001</v>
      </c>
      <c r="CH46">
        <v>0</v>
      </c>
      <c r="CI46">
        <v>0</v>
      </c>
      <c r="CJ46">
        <v>480.52999999999997</v>
      </c>
      <c r="CK46">
        <v>830.53999999999996</v>
      </c>
      <c r="CL46">
        <v>152</v>
      </c>
      <c r="CM46">
        <v>1000</v>
      </c>
      <c r="CN46">
        <v>0</v>
      </c>
      <c r="CO46">
        <v>0</v>
      </c>
      <c r="CP46">
        <v>134.80000000000001</v>
      </c>
      <c r="CQ46">
        <v>2</v>
      </c>
      <c r="CR46">
        <v>13895.610000000001</v>
      </c>
      <c r="CS46">
        <v>-18623.34</v>
      </c>
      <c r="CT46" t="s">
        <v>696</v>
      </c>
      <c r="CV46">
        <v>44287</v>
      </c>
      <c r="CW46">
        <v>151</v>
      </c>
      <c r="CX46">
        <v>1</v>
      </c>
      <c r="CY46">
        <v>355</v>
      </c>
      <c r="CZ46">
        <v>5321.3000000000002</v>
      </c>
      <c r="DA46">
        <v>1403.8800000000001</v>
      </c>
      <c r="DC46">
        <v>23218.98</v>
      </c>
      <c r="DD46">
        <v>628.12</v>
      </c>
      <c r="DE46">
        <v>3636.5799999999999</v>
      </c>
      <c r="DF46">
        <v>0</v>
      </c>
      <c r="DG46">
        <v>0</v>
      </c>
      <c r="DH46">
        <v>399.08999999999997</v>
      </c>
      <c r="DI46">
        <v>830.53999999999996</v>
      </c>
      <c r="DJ46">
        <v>61.600000000000001</v>
      </c>
      <c r="DK46">
        <v>1000</v>
      </c>
      <c r="DL46">
        <v>0</v>
      </c>
      <c r="DM46">
        <v>0</v>
      </c>
      <c r="DN46">
        <v>7.1799999999999997</v>
      </c>
      <c r="DO46">
        <v>2</v>
      </c>
      <c r="DP46">
        <v>17283.990000000002</v>
      </c>
      <c r="DQ46">
        <v>-21815.099999999999</v>
      </c>
      <c r="DR46" t="s">
        <v>696</v>
      </c>
      <c r="DT46">
        <v>44317</v>
      </c>
      <c r="DU46">
        <v>156</v>
      </c>
      <c r="DV46">
        <v>1</v>
      </c>
      <c r="DW46">
        <v>559</v>
      </c>
      <c r="DX46">
        <v>5552.1000000000004</v>
      </c>
      <c r="DY46">
        <v>2518.4499999999998</v>
      </c>
      <c r="EA46">
        <v>17668.330000000002</v>
      </c>
      <c r="EB46">
        <v>652.79999999999995</v>
      </c>
      <c r="EC46">
        <v>3821.9699999999998</v>
      </c>
      <c r="ED46">
        <v>165.41</v>
      </c>
      <c r="EE46">
        <v>0</v>
      </c>
      <c r="EF46">
        <v>459.04000000000002</v>
      </c>
      <c r="EG46">
        <v>830.53999999999996</v>
      </c>
      <c r="EH46">
        <v>-1247.3099999999999</v>
      </c>
      <c r="EI46">
        <v>1000</v>
      </c>
      <c r="EJ46">
        <v>0</v>
      </c>
      <c r="EK46">
        <v>0</v>
      </c>
      <c r="EL46">
        <v>6.8200000000000003</v>
      </c>
      <c r="EM46">
        <v>2</v>
      </c>
      <c r="EN46">
        <v>12631.860000000001</v>
      </c>
      <c r="EO46">
        <v>-15149.879999999999</v>
      </c>
      <c r="EP46" t="s">
        <v>696</v>
      </c>
      <c r="ER46">
        <v>44348</v>
      </c>
      <c r="ES46">
        <v>145</v>
      </c>
      <c r="ET46">
        <v>1</v>
      </c>
      <c r="EU46">
        <v>547</v>
      </c>
      <c r="EV46">
        <v>4126</v>
      </c>
      <c r="EW46">
        <v>1185.4400000000001</v>
      </c>
      <c r="EY46">
        <v>24128.630000000001</v>
      </c>
      <c r="EZ46">
        <v>459.81</v>
      </c>
      <c r="FA46">
        <v>2744.02</v>
      </c>
      <c r="FB46">
        <v>166.19999999999999</v>
      </c>
      <c r="FC46">
        <v>1274.3399999999999</v>
      </c>
      <c r="FD46">
        <v>588.88999999999999</v>
      </c>
      <c r="FE46">
        <v>830.53999999999996</v>
      </c>
      <c r="FF46">
        <v>91.200000000000003</v>
      </c>
      <c r="FG46">
        <v>1000</v>
      </c>
      <c r="FH46">
        <v>0</v>
      </c>
      <c r="FI46">
        <v>0</v>
      </c>
      <c r="FJ46">
        <v>4.7999999999999998</v>
      </c>
      <c r="FK46">
        <v>2</v>
      </c>
      <c r="FL46">
        <v>17428.639999999999</v>
      </c>
      <c r="FM46">
        <v>-22943.189999999999</v>
      </c>
      <c r="FN46" t="s">
        <v>696</v>
      </c>
      <c r="FP46">
        <v>44378</v>
      </c>
      <c r="FQ46">
        <v>178</v>
      </c>
      <c r="FR46">
        <v>1</v>
      </c>
      <c r="FS46">
        <v>360</v>
      </c>
      <c r="FT46">
        <v>4404</v>
      </c>
      <c r="FU46">
        <v>1697.0799999999999</v>
      </c>
      <c r="FW46">
        <v>12909.200000000001</v>
      </c>
      <c r="FX46">
        <v>556.89999999999998</v>
      </c>
      <c r="FY46">
        <v>3449.9200000000001</v>
      </c>
      <c r="FZ46">
        <v>0</v>
      </c>
      <c r="GA46">
        <v>0</v>
      </c>
      <c r="GB46">
        <v>877.63</v>
      </c>
      <c r="GC46">
        <v>830.53999999999996</v>
      </c>
      <c r="GD46">
        <v>30.399999999999999</v>
      </c>
      <c r="GE46">
        <v>1000</v>
      </c>
      <c r="GF46">
        <v>0</v>
      </c>
      <c r="GG46">
        <v>0</v>
      </c>
      <c r="GH46">
        <v>5.2300000000000004</v>
      </c>
      <c r="GI46">
        <v>2</v>
      </c>
      <c r="GJ46">
        <v>6715.4799999999996</v>
      </c>
      <c r="GK46">
        <v>-11212.120000000001</v>
      </c>
      <c r="GL46" t="s">
        <v>696</v>
      </c>
      <c r="GN46">
        <v>44409</v>
      </c>
      <c r="GO46">
        <v>74</v>
      </c>
      <c r="GP46">
        <v>1</v>
      </c>
      <c r="GQ46">
        <v>171</v>
      </c>
      <c r="GR46">
        <v>1628</v>
      </c>
      <c r="GS46">
        <v>6199.1599999999999</v>
      </c>
      <c r="GU46">
        <v>11106.66</v>
      </c>
      <c r="GV46">
        <v>348</v>
      </c>
      <c r="GW46">
        <v>2464.6500000000001</v>
      </c>
      <c r="GX46">
        <v>0</v>
      </c>
      <c r="GY46">
        <v>0</v>
      </c>
      <c r="GZ46">
        <v>758.41999999999996</v>
      </c>
      <c r="HA46">
        <v>830.53999999999996</v>
      </c>
      <c r="HB46">
        <v>30.399999999999999</v>
      </c>
      <c r="HC46">
        <v>1000</v>
      </c>
      <c r="HD46">
        <v>0</v>
      </c>
      <c r="HE46">
        <v>0</v>
      </c>
      <c r="HF46">
        <v>505.94</v>
      </c>
      <c r="HG46">
        <v>2</v>
      </c>
      <c r="HH46">
        <v>5516.71</v>
      </c>
      <c r="HI46">
        <v>-4907.5</v>
      </c>
      <c r="HJ46" t="s">
        <v>696</v>
      </c>
      <c r="HL46">
        <v>44440</v>
      </c>
      <c r="HM46">
        <v>109</v>
      </c>
      <c r="HN46">
        <v>1</v>
      </c>
      <c r="HO46">
        <v>628</v>
      </c>
      <c r="HP46">
        <v>2795</v>
      </c>
      <c r="HQ46">
        <v>5862.2600000000002</v>
      </c>
      <c r="HS46">
        <v>17183.779999999999</v>
      </c>
      <c r="HT46">
        <v>346.30000000000001</v>
      </c>
      <c r="HU46">
        <v>2103.5500000000002</v>
      </c>
      <c r="HV46">
        <v>79.019999999999996</v>
      </c>
      <c r="HW46">
        <v>0</v>
      </c>
      <c r="HX46">
        <v>642.51999999999998</v>
      </c>
      <c r="HY46">
        <v>830.53999999999996</v>
      </c>
      <c r="HZ46">
        <v>91.200000000000003</v>
      </c>
      <c r="IA46">
        <v>1000</v>
      </c>
      <c r="IB46">
        <v>0</v>
      </c>
      <c r="IC46">
        <v>0</v>
      </c>
      <c r="ID46">
        <v>5.8700000000000001</v>
      </c>
      <c r="IE46">
        <v>2</v>
      </c>
      <c r="IF46">
        <v>12431.08</v>
      </c>
      <c r="IG46">
        <v>-11321.52</v>
      </c>
      <c r="IH46" t="s">
        <v>696</v>
      </c>
      <c r="IJ46">
        <v>44470</v>
      </c>
      <c r="IK46">
        <v>124</v>
      </c>
      <c r="IL46">
        <v>1</v>
      </c>
      <c r="IM46">
        <v>434</v>
      </c>
      <c r="IN46">
        <v>2777.5999999999999</v>
      </c>
      <c r="IO46">
        <v>1953</v>
      </c>
      <c r="IQ46">
        <v>0</v>
      </c>
      <c r="JC46">
        <v>2</v>
      </c>
      <c r="JE46">
        <v>1953</v>
      </c>
      <c r="JF46" t="s">
        <v>696</v>
      </c>
      <c r="JH46">
        <v>44501</v>
      </c>
      <c r="JI46">
        <v>124</v>
      </c>
      <c r="JJ46">
        <v>1</v>
      </c>
      <c r="JK46">
        <v>434</v>
      </c>
      <c r="JL46">
        <v>2777.5999999999999</v>
      </c>
      <c r="JM46">
        <v>1953</v>
      </c>
      <c r="JO46">
        <v>0</v>
      </c>
      <c r="KA46">
        <v>2</v>
      </c>
      <c r="KC46">
        <v>1953</v>
      </c>
      <c r="KD46" t="s">
        <v>696</v>
      </c>
      <c r="KF46">
        <v>44531</v>
      </c>
      <c r="KG46">
        <v>124</v>
      </c>
      <c r="KH46">
        <v>1</v>
      </c>
      <c r="KI46">
        <v>434</v>
      </c>
      <c r="KJ46">
        <v>2777.5999999999999</v>
      </c>
      <c r="KK46">
        <v>1953</v>
      </c>
      <c r="KM46">
        <v>0</v>
      </c>
      <c r="KY46">
        <v>2</v>
      </c>
      <c r="LA46">
        <v>1953</v>
      </c>
      <c r="LD46" t="s">
        <v>651</v>
      </c>
      <c r="LE46">
        <v>1631</v>
      </c>
      <c r="LF46">
        <v>1</v>
      </c>
      <c r="LG46">
        <v>5126</v>
      </c>
      <c r="LH46">
        <v>46991.800000000003</v>
      </c>
      <c r="LI46">
        <v>29651.779999999999</v>
      </c>
      <c r="LK46">
        <v>169150.39000000001</v>
      </c>
      <c r="LL46">
        <v>4578.75</v>
      </c>
      <c r="LM46">
        <v>24847.639999999999</v>
      </c>
      <c r="LN46">
        <v>410.63</v>
      </c>
      <c r="LO46">
        <v>1274.3399999999999</v>
      </c>
      <c r="LP46">
        <v>4909.0500000000002</v>
      </c>
      <c r="LQ46">
        <v>7474.8599999999997</v>
      </c>
      <c r="LR46">
        <v>-699.30999999999995</v>
      </c>
      <c r="LS46">
        <v>9000</v>
      </c>
      <c r="LT46">
        <v>3360.4499999999998</v>
      </c>
      <c r="LU46">
        <v>0</v>
      </c>
      <c r="LV46">
        <v>3031.2199999999998</v>
      </c>
      <c r="LX46">
        <v>115541.50999999999</v>
      </c>
      <c r="LY46">
        <v>-139498.60999999999</v>
      </c>
      <c r="LZ46" t="s">
        <v>696</v>
      </c>
      <c r="MA46" t="s">
        <v>652</v>
      </c>
      <c r="MB46">
        <v>44562</v>
      </c>
      <c r="MC46">
        <v>186</v>
      </c>
      <c r="MD46">
        <v>1</v>
      </c>
      <c r="ME46">
        <v>651</v>
      </c>
      <c r="MF46">
        <v>4166.3999999999996</v>
      </c>
      <c r="MG46">
        <v>2929.5</v>
      </c>
      <c r="MI46">
        <v>0</v>
      </c>
      <c r="MU46">
        <v>2</v>
      </c>
      <c r="MW46">
        <v>2929.5</v>
      </c>
      <c r="MX46" t="s">
        <v>696</v>
      </c>
      <c r="MZ46">
        <v>44593</v>
      </c>
      <c r="NA46">
        <v>168</v>
      </c>
      <c r="NB46">
        <v>1</v>
      </c>
      <c r="NC46">
        <v>588</v>
      </c>
      <c r="ND46">
        <v>3763.1999999999998</v>
      </c>
      <c r="NE46">
        <v>2646</v>
      </c>
      <c r="NG46">
        <v>0</v>
      </c>
      <c r="NS46">
        <v>2</v>
      </c>
      <c r="NU46">
        <v>2646</v>
      </c>
      <c r="NV46" t="s">
        <v>696</v>
      </c>
      <c r="NX46">
        <v>44621</v>
      </c>
      <c r="NY46">
        <v>186</v>
      </c>
      <c r="NZ46">
        <v>1</v>
      </c>
      <c r="OA46">
        <v>651</v>
      </c>
      <c r="OB46">
        <v>4166.3999999999996</v>
      </c>
      <c r="OC46">
        <v>2929.5</v>
      </c>
      <c r="OE46">
        <v>0</v>
      </c>
      <c r="OQ46">
        <v>2</v>
      </c>
      <c r="OS46">
        <v>2929.5</v>
      </c>
      <c r="OT46" t="s">
        <v>696</v>
      </c>
      <c r="OV46">
        <v>44652</v>
      </c>
      <c r="OW46">
        <v>180</v>
      </c>
      <c r="OX46">
        <v>1</v>
      </c>
      <c r="OY46">
        <v>630</v>
      </c>
      <c r="OZ46">
        <v>4032</v>
      </c>
      <c r="PA46">
        <v>2835</v>
      </c>
      <c r="PC46">
        <v>0</v>
      </c>
      <c r="PO46">
        <v>2</v>
      </c>
      <c r="PQ46">
        <v>2835</v>
      </c>
      <c r="PR46" t="s">
        <v>696</v>
      </c>
      <c r="PT46">
        <v>44682</v>
      </c>
      <c r="PU46">
        <v>186</v>
      </c>
      <c r="PV46">
        <v>1</v>
      </c>
      <c r="PW46">
        <v>651</v>
      </c>
      <c r="PX46">
        <v>4166.3999999999996</v>
      </c>
      <c r="PY46">
        <v>2929.5</v>
      </c>
      <c r="QA46">
        <v>0</v>
      </c>
      <c r="QM46">
        <v>2</v>
      </c>
      <c r="QO46">
        <v>2929.5</v>
      </c>
      <c r="QP46" t="s">
        <v>696</v>
      </c>
      <c r="QR46">
        <v>44713</v>
      </c>
      <c r="QS46">
        <v>180</v>
      </c>
      <c r="QT46">
        <v>1</v>
      </c>
      <c r="QU46">
        <v>630</v>
      </c>
      <c r="QV46">
        <v>4032</v>
      </c>
      <c r="QW46">
        <v>2835</v>
      </c>
      <c r="QY46">
        <v>0</v>
      </c>
      <c r="RK46">
        <v>2</v>
      </c>
      <c r="RM46">
        <v>2835</v>
      </c>
      <c r="RN46" t="s">
        <v>696</v>
      </c>
      <c r="RP46">
        <v>44743</v>
      </c>
      <c r="RQ46">
        <v>124</v>
      </c>
      <c r="RR46">
        <v>1</v>
      </c>
      <c r="RS46">
        <v>434</v>
      </c>
      <c r="RT46">
        <v>2777.5999999999999</v>
      </c>
      <c r="RU46">
        <v>1953</v>
      </c>
      <c r="RW46">
        <v>0</v>
      </c>
      <c r="SI46">
        <v>2</v>
      </c>
      <c r="SK46">
        <v>1953</v>
      </c>
      <c r="SL46" t="s">
        <v>696</v>
      </c>
      <c r="SN46">
        <v>44774</v>
      </c>
      <c r="SO46">
        <v>124</v>
      </c>
      <c r="SP46">
        <v>1</v>
      </c>
      <c r="SQ46">
        <v>434</v>
      </c>
      <c r="SR46">
        <v>2777.5999999999999</v>
      </c>
      <c r="SS46">
        <v>1953</v>
      </c>
      <c r="SU46">
        <v>0</v>
      </c>
      <c r="TG46">
        <v>2</v>
      </c>
      <c r="TI46">
        <v>1953</v>
      </c>
      <c r="TJ46" t="s">
        <v>696</v>
      </c>
      <c r="TL46">
        <v>44805</v>
      </c>
      <c r="TM46">
        <v>120</v>
      </c>
      <c r="TN46">
        <v>1</v>
      </c>
      <c r="TO46">
        <v>420</v>
      </c>
      <c r="TP46">
        <v>2688</v>
      </c>
      <c r="TQ46">
        <v>1890</v>
      </c>
      <c r="TS46">
        <v>0</v>
      </c>
      <c r="UE46">
        <v>2</v>
      </c>
      <c r="UG46">
        <v>1890</v>
      </c>
      <c r="UH46" t="s">
        <v>696</v>
      </c>
      <c r="UJ46">
        <v>44835</v>
      </c>
      <c r="UK46">
        <v>124</v>
      </c>
      <c r="UL46">
        <v>1</v>
      </c>
      <c r="UM46">
        <v>434</v>
      </c>
      <c r="UN46">
        <v>2777.5999999999999</v>
      </c>
      <c r="UO46">
        <v>1953</v>
      </c>
      <c r="UQ46">
        <v>0</v>
      </c>
      <c r="VC46">
        <v>2</v>
      </c>
      <c r="VE46">
        <v>1953</v>
      </c>
      <c r="VF46" t="s">
        <v>696</v>
      </c>
      <c r="VH46">
        <v>44866</v>
      </c>
      <c r="VI46">
        <v>120</v>
      </c>
      <c r="VJ46">
        <v>1</v>
      </c>
      <c r="VK46">
        <v>420</v>
      </c>
      <c r="VL46">
        <v>2688</v>
      </c>
      <c r="VM46">
        <v>1890</v>
      </c>
      <c r="VO46">
        <v>0</v>
      </c>
      <c r="WA46">
        <v>2</v>
      </c>
      <c r="WC46">
        <v>1890</v>
      </c>
      <c r="WD46" t="s">
        <v>696</v>
      </c>
      <c r="WF46">
        <v>44896</v>
      </c>
      <c r="WG46">
        <v>124</v>
      </c>
      <c r="WH46">
        <v>1</v>
      </c>
      <c r="WI46">
        <v>434</v>
      </c>
      <c r="WJ46">
        <v>2777.5999999999999</v>
      </c>
      <c r="WK46">
        <v>1953</v>
      </c>
      <c r="WM46">
        <v>0</v>
      </c>
      <c r="WY46">
        <v>2</v>
      </c>
      <c r="XA46">
        <v>1953</v>
      </c>
    </row>
    <row r="47" spans="1:625" ht="12.75">
      <c r="A47" s="1">
        <f>HYPERLINK("F:\2022年预算\清新分公司预算底稿\附件3.2022年自营班线、农客（含村村通）、公交业务预算基础数据表 - 副本1008.xlsx#'石坎-五星'!A1","[附件3.2022年自营班线、农客（含村村通）、公交业务预算基础数据表 - 副本1008.xlsx]石坎-五星")</f>
      </c>
      <c r="B47" t="s">
        <v>625</v>
      </c>
      <c r="C47" t="s">
        <v>626</v>
      </c>
      <c r="D47" t="s">
        <v>627</v>
      </c>
      <c r="E47" t="s">
        <v>628</v>
      </c>
      <c r="F47" t="s">
        <v>629</v>
      </c>
      <c r="G47" t="s">
        <v>630</v>
      </c>
      <c r="H47" t="s">
        <v>631</v>
      </c>
      <c r="I47" t="s">
        <v>632</v>
      </c>
      <c r="J47" t="s">
        <v>633</v>
      </c>
      <c r="K47" t="s">
        <v>634</v>
      </c>
      <c r="L47" t="s">
        <v>635</v>
      </c>
      <c r="M47" t="s">
        <v>636</v>
      </c>
      <c r="N47" t="s">
        <v>637</v>
      </c>
      <c r="O47" t="s">
        <v>638</v>
      </c>
      <c r="P47" t="s">
        <v>639</v>
      </c>
      <c r="Q47" t="s">
        <v>640</v>
      </c>
      <c r="R47" t="s">
        <v>641</v>
      </c>
      <c r="S47" t="s">
        <v>642</v>
      </c>
      <c r="T47" t="s">
        <v>643</v>
      </c>
      <c r="U47" t="s">
        <v>644</v>
      </c>
      <c r="V47" t="s">
        <v>645</v>
      </c>
      <c r="W47" t="s">
        <v>646</v>
      </c>
      <c r="X47" t="s">
        <v>647</v>
      </c>
      <c r="Y47" t="s">
        <v>648</v>
      </c>
      <c r="Z47" t="s">
        <v>697</v>
      </c>
      <c r="AA47" t="s">
        <v>650</v>
      </c>
      <c r="AB47">
        <v>44197</v>
      </c>
      <c r="AC47">
        <v>290</v>
      </c>
      <c r="AD47">
        <v>1</v>
      </c>
      <c r="AE47">
        <v>341</v>
      </c>
      <c r="AF47">
        <v>1313.4000000000001</v>
      </c>
      <c r="AG47">
        <v>661.15999999999997</v>
      </c>
      <c r="AI47">
        <v>11743.58</v>
      </c>
      <c r="AJ47">
        <v>262.19</v>
      </c>
      <c r="AK47">
        <v>0</v>
      </c>
      <c r="AL47">
        <v>316.20999999999998</v>
      </c>
      <c r="AM47">
        <v>0</v>
      </c>
      <c r="AN47">
        <v>63.020000000000003</v>
      </c>
      <c r="AO47">
        <v>752.23000000000002</v>
      </c>
      <c r="AP47">
        <v>0</v>
      </c>
      <c r="AQ47">
        <v>1000</v>
      </c>
      <c r="AR47">
        <v>3843.48</v>
      </c>
      <c r="AS47">
        <v>0</v>
      </c>
      <c r="AT47">
        <v>0</v>
      </c>
      <c r="AU47">
        <v>1</v>
      </c>
      <c r="AV47">
        <v>5768.6400000000003</v>
      </c>
      <c r="AW47">
        <v>-11082.42</v>
      </c>
      <c r="AX47" t="s">
        <v>697</v>
      </c>
      <c r="AZ47">
        <v>44228</v>
      </c>
      <c r="BA47">
        <v>170</v>
      </c>
      <c r="BB47">
        <v>1</v>
      </c>
      <c r="BC47">
        <v>415</v>
      </c>
      <c r="BD47">
        <v>2705</v>
      </c>
      <c r="BE47">
        <v>807.26999999999998</v>
      </c>
      <c r="BG47">
        <v>13043.9</v>
      </c>
      <c r="BH47">
        <v>329.14999999999998</v>
      </c>
      <c r="BI47">
        <v>1926.1400000000001</v>
      </c>
      <c r="BJ47">
        <v>316.20999999999998</v>
      </c>
      <c r="BK47">
        <v>0</v>
      </c>
      <c r="BL47">
        <v>127.88</v>
      </c>
      <c r="BM47">
        <v>752.23000000000002</v>
      </c>
      <c r="BN47">
        <v>894.63999999999999</v>
      </c>
      <c r="BO47">
        <v>1000</v>
      </c>
      <c r="BP47">
        <v>0</v>
      </c>
      <c r="BQ47">
        <v>0</v>
      </c>
      <c r="BR47">
        <v>1152.04</v>
      </c>
      <c r="BS47">
        <v>1</v>
      </c>
      <c r="BT47">
        <v>6874.7600000000002</v>
      </c>
      <c r="BU47">
        <v>-12236.629999999999</v>
      </c>
      <c r="BV47" t="s">
        <v>697</v>
      </c>
      <c r="BX47">
        <v>44256</v>
      </c>
      <c r="BY47">
        <v>0</v>
      </c>
      <c r="BZ47">
        <v>1</v>
      </c>
      <c r="CA47">
        <v>0</v>
      </c>
      <c r="CB47">
        <v>0</v>
      </c>
      <c r="CC47">
        <v>0</v>
      </c>
      <c r="CE47">
        <v>219.97</v>
      </c>
      <c r="CF47">
        <v>0</v>
      </c>
      <c r="CG47">
        <v>0</v>
      </c>
      <c r="CH47">
        <v>211.56999999999999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1</v>
      </c>
      <c r="CR47">
        <v>8.4000000000000004</v>
      </c>
      <c r="CS47">
        <v>-219.97</v>
      </c>
      <c r="CT47" t="s">
        <v>697</v>
      </c>
      <c r="CV47">
        <v>44287</v>
      </c>
      <c r="CW47">
        <v>300</v>
      </c>
      <c r="CX47">
        <v>1</v>
      </c>
      <c r="CY47">
        <v>175</v>
      </c>
      <c r="CZ47">
        <v>1712.5999999999999</v>
      </c>
      <c r="DA47">
        <v>5.8300000000000001</v>
      </c>
      <c r="DC47">
        <v>3256.04</v>
      </c>
      <c r="DD47">
        <v>207.21000000000001</v>
      </c>
      <c r="DE47">
        <v>1188.25</v>
      </c>
      <c r="DF47">
        <v>1067.79</v>
      </c>
      <c r="DG47">
        <v>0</v>
      </c>
      <c r="DH47">
        <v>0</v>
      </c>
      <c r="DI47">
        <v>0</v>
      </c>
      <c r="DJ47">
        <v>0</v>
      </c>
      <c r="DK47">
        <v>1000</v>
      </c>
      <c r="DL47">
        <v>0</v>
      </c>
      <c r="DM47">
        <v>0</v>
      </c>
      <c r="DN47">
        <v>0</v>
      </c>
      <c r="DO47">
        <v>1</v>
      </c>
      <c r="DP47">
        <v>0</v>
      </c>
      <c r="DQ47">
        <v>-3250.21</v>
      </c>
      <c r="DR47" t="s">
        <v>697</v>
      </c>
      <c r="DT47">
        <v>44317</v>
      </c>
      <c r="DU47">
        <v>310</v>
      </c>
      <c r="DV47">
        <v>1</v>
      </c>
      <c r="DW47">
        <v>179</v>
      </c>
      <c r="DX47">
        <v>1621.8</v>
      </c>
      <c r="DY47">
        <v>23.300000000000001</v>
      </c>
      <c r="EA47">
        <v>8072.0799999999999</v>
      </c>
      <c r="EB47">
        <v>201.97999999999999</v>
      </c>
      <c r="EC47">
        <v>1181.51</v>
      </c>
      <c r="ED47">
        <v>0</v>
      </c>
      <c r="EE47">
        <v>0</v>
      </c>
      <c r="EF47">
        <v>113.45999999999999</v>
      </c>
      <c r="EG47">
        <v>0</v>
      </c>
      <c r="EH47">
        <v>0</v>
      </c>
      <c r="EI47">
        <v>1000</v>
      </c>
      <c r="EJ47">
        <v>0</v>
      </c>
      <c r="EK47">
        <v>0</v>
      </c>
      <c r="EL47">
        <v>0</v>
      </c>
      <c r="EM47">
        <v>1</v>
      </c>
      <c r="EN47">
        <v>5777.1099999999997</v>
      </c>
      <c r="EO47">
        <v>-8048.7799999999997</v>
      </c>
      <c r="EP47" t="s">
        <v>697</v>
      </c>
      <c r="ER47">
        <v>44348</v>
      </c>
      <c r="ES47">
        <v>300</v>
      </c>
      <c r="ET47">
        <v>1</v>
      </c>
      <c r="EU47">
        <v>98</v>
      </c>
      <c r="EV47">
        <v>1047.0999999999999</v>
      </c>
      <c r="EW47">
        <v>3.8799999999999999</v>
      </c>
      <c r="EY47">
        <v>8392.6499999999996</v>
      </c>
      <c r="EZ47">
        <v>139.25</v>
      </c>
      <c r="FA47">
        <v>838.51999999999998</v>
      </c>
      <c r="FB47">
        <v>0</v>
      </c>
      <c r="FC47">
        <v>0</v>
      </c>
      <c r="FD47">
        <v>85.930000000000007</v>
      </c>
      <c r="FE47">
        <v>0</v>
      </c>
      <c r="FF47">
        <v>0</v>
      </c>
      <c r="FG47">
        <v>1000</v>
      </c>
      <c r="FH47">
        <v>0</v>
      </c>
      <c r="FI47">
        <v>0</v>
      </c>
      <c r="FJ47">
        <v>0</v>
      </c>
      <c r="FK47">
        <v>1</v>
      </c>
      <c r="FL47">
        <v>6468.1999999999998</v>
      </c>
      <c r="FM47">
        <v>-8388.7700000000004</v>
      </c>
      <c r="FN47" t="s">
        <v>697</v>
      </c>
      <c r="FP47">
        <v>44378</v>
      </c>
      <c r="FQ47">
        <v>279</v>
      </c>
      <c r="FR47">
        <v>1</v>
      </c>
      <c r="FS47">
        <v>315</v>
      </c>
      <c r="FT47">
        <v>3602</v>
      </c>
      <c r="FU47">
        <v>158.25</v>
      </c>
      <c r="FW47">
        <v>10046.83</v>
      </c>
      <c r="FX47">
        <v>367.99000000000001</v>
      </c>
      <c r="FY47">
        <v>2227.6599999999999</v>
      </c>
      <c r="FZ47">
        <v>0</v>
      </c>
      <c r="GA47">
        <v>0</v>
      </c>
      <c r="GB47">
        <v>603.25</v>
      </c>
      <c r="GC47">
        <v>890.15999999999997</v>
      </c>
      <c r="GD47">
        <v>205</v>
      </c>
      <c r="GE47">
        <v>1000</v>
      </c>
      <c r="GF47">
        <v>0</v>
      </c>
      <c r="GG47">
        <v>0</v>
      </c>
      <c r="GH47">
        <v>0</v>
      </c>
      <c r="GI47">
        <v>1</v>
      </c>
      <c r="GJ47">
        <v>5120.7600000000002</v>
      </c>
      <c r="GK47">
        <v>-9888.5799999999999</v>
      </c>
      <c r="GL47" t="s">
        <v>697</v>
      </c>
      <c r="GN47">
        <v>44409</v>
      </c>
      <c r="GO47">
        <v>209</v>
      </c>
      <c r="GP47">
        <v>1</v>
      </c>
      <c r="GQ47">
        <v>136</v>
      </c>
      <c r="GR47">
        <v>1102</v>
      </c>
      <c r="GS47">
        <v>1334.95</v>
      </c>
      <c r="GU47">
        <v>11544.639999999999</v>
      </c>
      <c r="GV47">
        <v>287.47000000000003</v>
      </c>
      <c r="GW47">
        <v>1865.77</v>
      </c>
      <c r="GX47">
        <v>0</v>
      </c>
      <c r="GY47">
        <v>0</v>
      </c>
      <c r="GZ47">
        <v>1222</v>
      </c>
      <c r="HA47">
        <v>890.17999999999995</v>
      </c>
      <c r="HB47">
        <v>261.48000000000002</v>
      </c>
      <c r="HC47">
        <v>1000</v>
      </c>
      <c r="HD47">
        <v>0</v>
      </c>
      <c r="HE47">
        <v>0</v>
      </c>
      <c r="HF47">
        <v>0</v>
      </c>
      <c r="HG47">
        <v>1</v>
      </c>
      <c r="HH47">
        <v>6305.21</v>
      </c>
      <c r="HI47">
        <v>-10209.690000000001</v>
      </c>
      <c r="HJ47" t="s">
        <v>697</v>
      </c>
      <c r="HL47">
        <v>44440</v>
      </c>
      <c r="HM47">
        <v>51</v>
      </c>
      <c r="HN47">
        <v>1</v>
      </c>
      <c r="HO47">
        <v>22</v>
      </c>
      <c r="HP47">
        <v>1657.2</v>
      </c>
      <c r="HQ47">
        <v>135.91999999999999</v>
      </c>
      <c r="HS47">
        <v>8985.4300000000003</v>
      </c>
      <c r="HT47">
        <v>113.28</v>
      </c>
      <c r="HU47">
        <v>692.13999999999999</v>
      </c>
      <c r="HV47">
        <v>0</v>
      </c>
      <c r="HW47">
        <v>0</v>
      </c>
      <c r="HX47">
        <v>477.36000000000001</v>
      </c>
      <c r="HY47">
        <v>525.32000000000005</v>
      </c>
      <c r="HZ47">
        <v>31.109999999999999</v>
      </c>
      <c r="IA47">
        <v>1000</v>
      </c>
      <c r="IB47">
        <v>0</v>
      </c>
      <c r="IC47">
        <v>0</v>
      </c>
      <c r="ID47">
        <v>0</v>
      </c>
      <c r="IE47">
        <v>1</v>
      </c>
      <c r="IF47">
        <v>6259.5</v>
      </c>
      <c r="IG47">
        <v>-8849.5100000000002</v>
      </c>
      <c r="IH47" t="s">
        <v>697</v>
      </c>
      <c r="IJ47">
        <v>44470</v>
      </c>
      <c r="IK47">
        <v>300</v>
      </c>
      <c r="IL47">
        <v>1</v>
      </c>
      <c r="IM47">
        <v>750</v>
      </c>
      <c r="IN47">
        <v>1560</v>
      </c>
      <c r="IO47">
        <v>1500</v>
      </c>
      <c r="IQ47">
        <v>0</v>
      </c>
      <c r="JC47">
        <v>1</v>
      </c>
      <c r="JE47">
        <v>1500</v>
      </c>
      <c r="JF47" t="s">
        <v>697</v>
      </c>
      <c r="JH47">
        <v>44501</v>
      </c>
      <c r="JI47">
        <v>300</v>
      </c>
      <c r="JJ47">
        <v>1</v>
      </c>
      <c r="JK47">
        <v>750</v>
      </c>
      <c r="JL47">
        <v>1560</v>
      </c>
      <c r="JM47">
        <v>1500</v>
      </c>
      <c r="JO47">
        <v>0</v>
      </c>
      <c r="KA47">
        <v>1</v>
      </c>
      <c r="KC47">
        <v>1500</v>
      </c>
      <c r="KD47" t="s">
        <v>697</v>
      </c>
      <c r="KF47">
        <v>44531</v>
      </c>
      <c r="KG47">
        <v>300</v>
      </c>
      <c r="KH47">
        <v>1</v>
      </c>
      <c r="KI47">
        <v>750</v>
      </c>
      <c r="KJ47">
        <v>1560</v>
      </c>
      <c r="KK47">
        <v>1500</v>
      </c>
      <c r="KM47">
        <v>0</v>
      </c>
      <c r="KY47">
        <v>1</v>
      </c>
      <c r="LA47">
        <v>1500</v>
      </c>
      <c r="LD47" t="s">
        <v>651</v>
      </c>
      <c r="LE47">
        <v>2809</v>
      </c>
      <c r="LF47">
        <v>1</v>
      </c>
      <c r="LG47">
        <v>3931</v>
      </c>
      <c r="LH47">
        <v>19441.099999999999</v>
      </c>
      <c r="LI47">
        <v>7630.5600000000004</v>
      </c>
      <c r="LK47">
        <v>75305.119999999995</v>
      </c>
      <c r="LL47">
        <v>1908.52</v>
      </c>
      <c r="LM47">
        <v>9919.9899999999998</v>
      </c>
      <c r="LN47">
        <v>1911.78</v>
      </c>
      <c r="LO47">
        <v>0</v>
      </c>
      <c r="LP47">
        <v>2692.9000000000001</v>
      </c>
      <c r="LQ47">
        <v>3810.1199999999999</v>
      </c>
      <c r="LR47">
        <v>1392.23</v>
      </c>
      <c r="LS47">
        <v>8000</v>
      </c>
      <c r="LT47">
        <v>3843.48</v>
      </c>
      <c r="LU47">
        <v>0</v>
      </c>
      <c r="LV47">
        <v>1152.04</v>
      </c>
      <c r="LX47">
        <v>42582.580000000002</v>
      </c>
      <c r="LY47">
        <v>-67674.559999999998</v>
      </c>
      <c r="LZ47" t="s">
        <v>697</v>
      </c>
      <c r="MA47" t="s">
        <v>652</v>
      </c>
      <c r="MB47">
        <v>44562</v>
      </c>
      <c r="MC47">
        <v>300</v>
      </c>
      <c r="MD47">
        <v>1</v>
      </c>
      <c r="ME47">
        <v>750</v>
      </c>
      <c r="MF47">
        <v>1560</v>
      </c>
      <c r="MG47">
        <v>1500</v>
      </c>
      <c r="MI47">
        <v>0</v>
      </c>
      <c r="MU47">
        <v>1</v>
      </c>
      <c r="MW47">
        <v>1500</v>
      </c>
      <c r="MX47" t="s">
        <v>697</v>
      </c>
      <c r="MZ47">
        <v>44593</v>
      </c>
      <c r="NA47">
        <v>300</v>
      </c>
      <c r="NB47">
        <v>1</v>
      </c>
      <c r="NC47">
        <v>750</v>
      </c>
      <c r="ND47">
        <v>1560</v>
      </c>
      <c r="NE47">
        <v>1500</v>
      </c>
      <c r="NG47">
        <v>0</v>
      </c>
      <c r="NS47">
        <v>1</v>
      </c>
      <c r="NU47">
        <v>1500</v>
      </c>
      <c r="NV47" t="s">
        <v>697</v>
      </c>
      <c r="NX47">
        <v>44621</v>
      </c>
      <c r="NY47">
        <v>300</v>
      </c>
      <c r="NZ47">
        <v>1</v>
      </c>
      <c r="OA47">
        <v>750</v>
      </c>
      <c r="OB47">
        <v>1560</v>
      </c>
      <c r="OC47">
        <v>1500</v>
      </c>
      <c r="OE47">
        <v>0</v>
      </c>
      <c r="OQ47">
        <v>1</v>
      </c>
      <c r="OS47">
        <v>1500</v>
      </c>
      <c r="OT47" t="s">
        <v>697</v>
      </c>
      <c r="OV47">
        <v>44652</v>
      </c>
      <c r="OW47">
        <v>300</v>
      </c>
      <c r="OX47">
        <v>1</v>
      </c>
      <c r="OY47">
        <v>750</v>
      </c>
      <c r="OZ47">
        <v>1560</v>
      </c>
      <c r="PA47">
        <v>1500</v>
      </c>
      <c r="PC47">
        <v>0</v>
      </c>
      <c r="PO47">
        <v>1</v>
      </c>
      <c r="PQ47">
        <v>1500</v>
      </c>
      <c r="PR47" t="s">
        <v>697</v>
      </c>
      <c r="PT47">
        <v>44682</v>
      </c>
      <c r="PU47">
        <v>300</v>
      </c>
      <c r="PV47">
        <v>1</v>
      </c>
      <c r="PW47">
        <v>750</v>
      </c>
      <c r="PX47">
        <v>1560</v>
      </c>
      <c r="PY47">
        <v>1500</v>
      </c>
      <c r="QA47">
        <v>0</v>
      </c>
      <c r="QM47">
        <v>1</v>
      </c>
      <c r="QO47">
        <v>1500</v>
      </c>
      <c r="QP47" t="s">
        <v>697</v>
      </c>
      <c r="QR47">
        <v>44713</v>
      </c>
      <c r="QS47">
        <v>300</v>
      </c>
      <c r="QT47">
        <v>1</v>
      </c>
      <c r="QU47">
        <v>750</v>
      </c>
      <c r="QV47">
        <v>1560</v>
      </c>
      <c r="QW47">
        <v>1500</v>
      </c>
      <c r="QY47">
        <v>0</v>
      </c>
      <c r="RK47">
        <v>1</v>
      </c>
      <c r="RM47">
        <v>1500</v>
      </c>
      <c r="RN47" t="s">
        <v>697</v>
      </c>
      <c r="RP47">
        <v>44743</v>
      </c>
      <c r="RQ47">
        <v>300</v>
      </c>
      <c r="RR47">
        <v>1</v>
      </c>
      <c r="RS47">
        <v>750</v>
      </c>
      <c r="RT47">
        <v>1560</v>
      </c>
      <c r="RU47">
        <v>1500</v>
      </c>
      <c r="RW47">
        <v>0</v>
      </c>
      <c r="SI47">
        <v>1</v>
      </c>
      <c r="SK47">
        <v>1500</v>
      </c>
      <c r="SL47" t="s">
        <v>697</v>
      </c>
      <c r="SN47">
        <v>44774</v>
      </c>
      <c r="SO47">
        <v>300</v>
      </c>
      <c r="SP47">
        <v>1</v>
      </c>
      <c r="SQ47">
        <v>750</v>
      </c>
      <c r="SR47">
        <v>1560</v>
      </c>
      <c r="SS47">
        <v>1500</v>
      </c>
      <c r="SU47">
        <v>0</v>
      </c>
      <c r="TG47">
        <v>1</v>
      </c>
      <c r="TI47">
        <v>1500</v>
      </c>
      <c r="TJ47" t="s">
        <v>697</v>
      </c>
      <c r="TL47">
        <v>44805</v>
      </c>
      <c r="TM47">
        <v>300</v>
      </c>
      <c r="TN47">
        <v>1</v>
      </c>
      <c r="TO47">
        <v>750</v>
      </c>
      <c r="TP47">
        <v>1560</v>
      </c>
      <c r="TQ47">
        <v>1500</v>
      </c>
      <c r="TS47">
        <v>0</v>
      </c>
      <c r="UE47">
        <v>1</v>
      </c>
      <c r="UG47">
        <v>1500</v>
      </c>
      <c r="UH47" t="s">
        <v>697</v>
      </c>
      <c r="UJ47">
        <v>44835</v>
      </c>
      <c r="UK47">
        <v>300</v>
      </c>
      <c r="UL47">
        <v>1</v>
      </c>
      <c r="UM47">
        <v>750</v>
      </c>
      <c r="UN47">
        <v>1560</v>
      </c>
      <c r="UO47">
        <v>1500</v>
      </c>
      <c r="UQ47">
        <v>0</v>
      </c>
      <c r="VC47">
        <v>1</v>
      </c>
      <c r="VE47">
        <v>1500</v>
      </c>
      <c r="VF47" t="s">
        <v>697</v>
      </c>
      <c r="VH47">
        <v>44866</v>
      </c>
      <c r="VI47">
        <v>300</v>
      </c>
      <c r="VJ47">
        <v>1</v>
      </c>
      <c r="VK47">
        <v>750</v>
      </c>
      <c r="VL47">
        <v>1560</v>
      </c>
      <c r="VM47">
        <v>1500</v>
      </c>
      <c r="VO47">
        <v>0</v>
      </c>
      <c r="WA47">
        <v>1</v>
      </c>
      <c r="WC47">
        <v>1500</v>
      </c>
      <c r="WD47" t="s">
        <v>697</v>
      </c>
      <c r="WF47">
        <v>44896</v>
      </c>
      <c r="WG47">
        <v>300</v>
      </c>
      <c r="WH47">
        <v>1</v>
      </c>
      <c r="WI47">
        <v>750</v>
      </c>
      <c r="WJ47">
        <v>1560</v>
      </c>
      <c r="WK47">
        <v>1500</v>
      </c>
      <c r="WM47">
        <v>0</v>
      </c>
      <c r="WY47">
        <v>1</v>
      </c>
      <c r="XA47">
        <v>1500</v>
      </c>
    </row>
    <row r="48" spans="1:625" ht="12.75">
      <c r="A48" s="1">
        <f>HYPERLINK("F:\2022年预算\清新分公司预算底稿\附件3.2022年自营班线、农客（含村村通）、公交业务预算基础数据表 - 副本1008.xlsx#'禾云-义合'!A1","[附件3.2022年自营班线、农客（含村村通）、公交业务预算基础数据表 - 副本1008.xlsx]禾云-义合")</f>
      </c>
      <c r="B48" t="s">
        <v>625</v>
      </c>
      <c r="C48" t="s">
        <v>626</v>
      </c>
      <c r="D48" t="s">
        <v>627</v>
      </c>
      <c r="E48" t="s">
        <v>628</v>
      </c>
      <c r="F48" t="s">
        <v>629</v>
      </c>
      <c r="G48" t="s">
        <v>630</v>
      </c>
      <c r="H48" t="s">
        <v>631</v>
      </c>
      <c r="I48" t="s">
        <v>632</v>
      </c>
      <c r="J48" t="s">
        <v>633</v>
      </c>
      <c r="K48" t="s">
        <v>634</v>
      </c>
      <c r="L48" t="s">
        <v>635</v>
      </c>
      <c r="M48" t="s">
        <v>636</v>
      </c>
      <c r="N48" t="s">
        <v>637</v>
      </c>
      <c r="O48" t="s">
        <v>638</v>
      </c>
      <c r="P48" t="s">
        <v>639</v>
      </c>
      <c r="Q48" t="s">
        <v>640</v>
      </c>
      <c r="R48" t="s">
        <v>641</v>
      </c>
      <c r="S48" t="s">
        <v>642</v>
      </c>
      <c r="T48" t="s">
        <v>643</v>
      </c>
      <c r="U48" t="s">
        <v>644</v>
      </c>
      <c r="V48" t="s">
        <v>645</v>
      </c>
      <c r="W48" t="s">
        <v>646</v>
      </c>
      <c r="X48" t="s">
        <v>647</v>
      </c>
      <c r="Y48" t="s">
        <v>648</v>
      </c>
      <c r="Z48" t="s">
        <v>698</v>
      </c>
      <c r="AA48" t="s">
        <v>650</v>
      </c>
      <c r="AB48">
        <v>44197</v>
      </c>
      <c r="AC48">
        <v>106</v>
      </c>
      <c r="AD48">
        <v>1</v>
      </c>
      <c r="AE48">
        <v>331</v>
      </c>
      <c r="AF48">
        <v>3265.0999999999999</v>
      </c>
      <c r="AG48">
        <v>1695.1500000000001</v>
      </c>
      <c r="AI48">
        <v>28379.290000000001</v>
      </c>
      <c r="AJ48">
        <v>502.39999999999998</v>
      </c>
      <c r="AK48">
        <v>2592.7800000000002</v>
      </c>
      <c r="AL48">
        <v>308.5</v>
      </c>
      <c r="AM48">
        <v>2880.0100000000002</v>
      </c>
      <c r="AN48">
        <v>343.75</v>
      </c>
      <c r="AO48">
        <v>1642.3900000000001</v>
      </c>
      <c r="AP48">
        <v>62.200000000000003</v>
      </c>
      <c r="AQ48">
        <v>1000</v>
      </c>
      <c r="AR48">
        <v>5904.46</v>
      </c>
      <c r="AS48">
        <v>0</v>
      </c>
      <c r="AT48">
        <v>3302.5</v>
      </c>
      <c r="AU48">
        <v>1</v>
      </c>
      <c r="AV48">
        <v>10342.700000000001</v>
      </c>
      <c r="AW48">
        <v>-26684.139999999999</v>
      </c>
      <c r="AX48" t="s">
        <v>698</v>
      </c>
      <c r="AZ48">
        <v>44228</v>
      </c>
      <c r="BA48">
        <v>72</v>
      </c>
      <c r="BB48">
        <v>1</v>
      </c>
      <c r="BC48">
        <v>163</v>
      </c>
      <c r="BD48">
        <v>1949</v>
      </c>
      <c r="BE48">
        <v>1027.1800000000001</v>
      </c>
      <c r="BG48">
        <v>34698.019999999997</v>
      </c>
      <c r="BH48">
        <v>69.319999999999993</v>
      </c>
      <c r="BI48">
        <v>341.77999999999997</v>
      </c>
      <c r="BJ48">
        <v>3188.5100000000002</v>
      </c>
      <c r="BK48">
        <v>0</v>
      </c>
      <c r="BL48">
        <v>146.72999999999999</v>
      </c>
      <c r="BM48">
        <v>1642.3900000000001</v>
      </c>
      <c r="BN48">
        <v>166.44</v>
      </c>
      <c r="BO48">
        <v>1000</v>
      </c>
      <c r="BP48">
        <v>0</v>
      </c>
      <c r="BQ48">
        <v>0</v>
      </c>
      <c r="BR48">
        <v>11055.200000000001</v>
      </c>
      <c r="BS48">
        <v>1</v>
      </c>
      <c r="BT48">
        <v>17156.970000000001</v>
      </c>
      <c r="BU48">
        <v>-33670.839999999997</v>
      </c>
      <c r="BV48" t="s">
        <v>698</v>
      </c>
      <c r="BX48">
        <v>44256</v>
      </c>
      <c r="BY48">
        <v>0</v>
      </c>
      <c r="BZ48">
        <v>1</v>
      </c>
      <c r="CA48">
        <v>0</v>
      </c>
      <c r="CB48">
        <v>0</v>
      </c>
      <c r="CC48">
        <v>0</v>
      </c>
      <c r="CE48">
        <v>27995.040000000001</v>
      </c>
      <c r="CF48">
        <v>47.759999999999998</v>
      </c>
      <c r="CG48">
        <v>277.00999999999999</v>
      </c>
      <c r="CH48">
        <v>3505.0100000000002</v>
      </c>
      <c r="CI48">
        <v>0</v>
      </c>
      <c r="CJ48">
        <v>9043.7600000000002</v>
      </c>
      <c r="CK48">
        <v>890.15999999999997</v>
      </c>
      <c r="CL48">
        <v>35.039999999999999</v>
      </c>
      <c r="CM48">
        <v>0</v>
      </c>
      <c r="CN48">
        <v>0</v>
      </c>
      <c r="CO48">
        <v>0</v>
      </c>
      <c r="CP48">
        <v>294</v>
      </c>
      <c r="CQ48">
        <v>1</v>
      </c>
      <c r="CR48">
        <v>13950.059999999999</v>
      </c>
      <c r="CS48">
        <v>-27995.040000000001</v>
      </c>
      <c r="CT48" t="s">
        <v>698</v>
      </c>
      <c r="CV48">
        <v>44287</v>
      </c>
      <c r="CW48">
        <v>180</v>
      </c>
      <c r="CX48">
        <v>1</v>
      </c>
      <c r="CY48">
        <v>363</v>
      </c>
      <c r="CZ48">
        <v>4943.5</v>
      </c>
      <c r="DA48">
        <v>468.93000000000001</v>
      </c>
      <c r="DC48">
        <v>13407.190000000001</v>
      </c>
      <c r="DD48">
        <v>381.08999999999997</v>
      </c>
      <c r="DE48">
        <v>2183.6500000000001</v>
      </c>
      <c r="DF48">
        <v>-5643.3800000000001</v>
      </c>
      <c r="DG48">
        <v>0</v>
      </c>
      <c r="DH48">
        <v>370.76999999999998</v>
      </c>
      <c r="DI48">
        <v>890.15999999999997</v>
      </c>
      <c r="DJ48">
        <v>6.6500000000000004</v>
      </c>
      <c r="DK48">
        <v>1000</v>
      </c>
      <c r="DL48">
        <v>0</v>
      </c>
      <c r="DM48">
        <v>0</v>
      </c>
      <c r="DN48">
        <v>0</v>
      </c>
      <c r="DO48">
        <v>1</v>
      </c>
      <c r="DP48">
        <v>14599.34</v>
      </c>
      <c r="DQ48">
        <v>-12938.26</v>
      </c>
      <c r="DR48" t="s">
        <v>698</v>
      </c>
      <c r="DT48">
        <v>44317</v>
      </c>
      <c r="DU48">
        <v>184</v>
      </c>
      <c r="DV48">
        <v>1</v>
      </c>
      <c r="DW48">
        <v>367</v>
      </c>
      <c r="DX48">
        <v>5156.8000000000002</v>
      </c>
      <c r="DY48">
        <v>592.23000000000002</v>
      </c>
      <c r="EA48">
        <v>21052.93</v>
      </c>
      <c r="EB48">
        <v>576.05999999999995</v>
      </c>
      <c r="EC48">
        <v>3376.1199999999999</v>
      </c>
      <c r="ED48">
        <v>113</v>
      </c>
      <c r="EE48">
        <v>0</v>
      </c>
      <c r="EF48">
        <v>396.23000000000002</v>
      </c>
      <c r="EG48">
        <v>890.15999999999997</v>
      </c>
      <c r="EH48">
        <v>0</v>
      </c>
      <c r="EI48">
        <v>1000</v>
      </c>
      <c r="EJ48">
        <v>0</v>
      </c>
      <c r="EK48">
        <v>0</v>
      </c>
      <c r="EL48">
        <v>0</v>
      </c>
      <c r="EM48">
        <v>1</v>
      </c>
      <c r="EN48">
        <v>15277.42</v>
      </c>
      <c r="EO48">
        <v>-20460.700000000001</v>
      </c>
      <c r="EP48" t="s">
        <v>698</v>
      </c>
      <c r="ER48">
        <v>44348</v>
      </c>
      <c r="ES48">
        <v>116</v>
      </c>
      <c r="ET48">
        <v>1</v>
      </c>
      <c r="EU48">
        <v>216</v>
      </c>
      <c r="EV48">
        <v>3987.4000000000001</v>
      </c>
      <c r="EW48">
        <v>508.25</v>
      </c>
      <c r="EY48">
        <v>18714.549999999999</v>
      </c>
      <c r="EZ48">
        <v>373.56999999999999</v>
      </c>
      <c r="FA48">
        <v>2204.0599999999999</v>
      </c>
      <c r="FB48">
        <v>0</v>
      </c>
      <c r="FC48">
        <v>0</v>
      </c>
      <c r="FD48">
        <v>324.31</v>
      </c>
      <c r="FE48">
        <v>890.15999999999997</v>
      </c>
      <c r="FF48">
        <v>470.44999999999999</v>
      </c>
      <c r="FG48">
        <v>1000</v>
      </c>
      <c r="FH48">
        <v>0</v>
      </c>
      <c r="FI48">
        <v>0</v>
      </c>
      <c r="FJ48">
        <v>0</v>
      </c>
      <c r="FK48">
        <v>1</v>
      </c>
      <c r="FL48">
        <v>13825.57</v>
      </c>
      <c r="FM48">
        <v>-18206.299999999999</v>
      </c>
      <c r="FN48" t="s">
        <v>698</v>
      </c>
      <c r="FP48">
        <v>44378</v>
      </c>
      <c r="FQ48">
        <v>175</v>
      </c>
      <c r="FR48">
        <v>1</v>
      </c>
      <c r="FS48">
        <v>455</v>
      </c>
      <c r="FT48">
        <v>5320</v>
      </c>
      <c r="FU48">
        <v>1544.6600000000001</v>
      </c>
      <c r="FW48">
        <v>19884.560000000001</v>
      </c>
      <c r="FX48">
        <v>489.37</v>
      </c>
      <c r="FY48">
        <v>2908.75</v>
      </c>
      <c r="FZ48">
        <v>0</v>
      </c>
      <c r="GA48">
        <v>0</v>
      </c>
      <c r="GB48">
        <v>1269.8800000000001</v>
      </c>
      <c r="GC48">
        <v>890.15999999999997</v>
      </c>
      <c r="GD48">
        <v>753.28999999999996</v>
      </c>
      <c r="GE48">
        <v>1000</v>
      </c>
      <c r="GF48">
        <v>0</v>
      </c>
      <c r="GG48">
        <v>0</v>
      </c>
      <c r="GH48">
        <v>0</v>
      </c>
      <c r="GI48">
        <v>1</v>
      </c>
      <c r="GJ48">
        <v>13062.48</v>
      </c>
      <c r="GK48">
        <v>-18339.900000000001</v>
      </c>
      <c r="GL48" t="s">
        <v>698</v>
      </c>
      <c r="GN48">
        <v>44409</v>
      </c>
      <c r="GO48">
        <v>163</v>
      </c>
      <c r="GP48">
        <v>1</v>
      </c>
      <c r="GQ48">
        <v>201</v>
      </c>
      <c r="GR48">
        <v>5582</v>
      </c>
      <c r="GS48">
        <v>395.63</v>
      </c>
      <c r="GU48">
        <v>16944.349999999999</v>
      </c>
      <c r="GV48">
        <v>307.89999999999998</v>
      </c>
      <c r="GW48">
        <v>2594.8400000000001</v>
      </c>
      <c r="GX48">
        <v>0</v>
      </c>
      <c r="GY48">
        <v>0</v>
      </c>
      <c r="GZ48">
        <v>331.50999999999999</v>
      </c>
      <c r="HA48">
        <v>890.17999999999995</v>
      </c>
      <c r="HB48">
        <v>34.039999999999999</v>
      </c>
      <c r="HC48">
        <v>1000</v>
      </c>
      <c r="HD48">
        <v>0</v>
      </c>
      <c r="HE48">
        <v>0</v>
      </c>
      <c r="HF48">
        <v>0</v>
      </c>
      <c r="HG48">
        <v>2</v>
      </c>
      <c r="HH48">
        <v>12093.780000000001</v>
      </c>
      <c r="HI48">
        <v>-16548.720000000001</v>
      </c>
      <c r="HJ48" t="s">
        <v>698</v>
      </c>
      <c r="HL48">
        <v>44440</v>
      </c>
      <c r="HM48">
        <v>181</v>
      </c>
      <c r="HN48">
        <v>1</v>
      </c>
      <c r="HO48">
        <v>46</v>
      </c>
      <c r="HP48">
        <v>1105.5999999999999</v>
      </c>
      <c r="HQ48">
        <v>111.65000000000001</v>
      </c>
      <c r="HS48">
        <v>14884.73</v>
      </c>
      <c r="HT48">
        <v>209.18000000000001</v>
      </c>
      <c r="HU48">
        <v>1136.6800000000001</v>
      </c>
      <c r="HV48">
        <v>0</v>
      </c>
      <c r="HW48">
        <v>0</v>
      </c>
      <c r="HX48">
        <v>234.28</v>
      </c>
      <c r="HY48">
        <v>525.32000000000005</v>
      </c>
      <c r="HZ48">
        <v>17.02</v>
      </c>
      <c r="IA48">
        <v>1000</v>
      </c>
      <c r="IB48">
        <v>0</v>
      </c>
      <c r="IC48">
        <v>0</v>
      </c>
      <c r="ID48">
        <v>0</v>
      </c>
      <c r="IE48">
        <v>2</v>
      </c>
      <c r="IF48">
        <v>11971.43</v>
      </c>
      <c r="IG48">
        <v>-14773.08</v>
      </c>
      <c r="IH48" t="s">
        <v>698</v>
      </c>
      <c r="IJ48">
        <v>44470</v>
      </c>
      <c r="IK48">
        <v>124</v>
      </c>
      <c r="IL48">
        <v>1</v>
      </c>
      <c r="IM48">
        <v>558</v>
      </c>
      <c r="IN48">
        <v>4154</v>
      </c>
      <c r="IO48">
        <v>3336.8400000000001</v>
      </c>
      <c r="IQ48">
        <v>0</v>
      </c>
      <c r="JC48">
        <v>2</v>
      </c>
      <c r="JE48">
        <v>3336.8400000000001</v>
      </c>
      <c r="JF48" t="s">
        <v>698</v>
      </c>
      <c r="JH48">
        <v>44501</v>
      </c>
      <c r="JI48">
        <v>120</v>
      </c>
      <c r="JJ48">
        <v>1</v>
      </c>
      <c r="JK48">
        <v>540</v>
      </c>
      <c r="JL48">
        <v>4020</v>
      </c>
      <c r="JM48">
        <v>3229.1999999999998</v>
      </c>
      <c r="JO48">
        <v>0</v>
      </c>
      <c r="KA48">
        <v>2</v>
      </c>
      <c r="KC48">
        <v>3229.1999999999998</v>
      </c>
      <c r="KD48" t="s">
        <v>698</v>
      </c>
      <c r="KF48">
        <v>44531</v>
      </c>
      <c r="KG48">
        <v>124</v>
      </c>
      <c r="KH48">
        <v>1</v>
      </c>
      <c r="KI48">
        <v>558</v>
      </c>
      <c r="KJ48">
        <v>4154</v>
      </c>
      <c r="KK48">
        <v>3336.8400000000001</v>
      </c>
      <c r="KM48">
        <v>0</v>
      </c>
      <c r="KY48">
        <v>2</v>
      </c>
      <c r="LA48">
        <v>3336.8400000000001</v>
      </c>
      <c r="LD48" t="s">
        <v>651</v>
      </c>
      <c r="LE48">
        <v>1545</v>
      </c>
      <c r="LF48">
        <v>1</v>
      </c>
      <c r="LG48">
        <v>3798</v>
      </c>
      <c r="LH48">
        <v>43637.400000000001</v>
      </c>
      <c r="LI48">
        <v>16246.559999999999</v>
      </c>
      <c r="LK48">
        <v>195960.66</v>
      </c>
      <c r="LL48">
        <v>2956.6500000000001</v>
      </c>
      <c r="LM48">
        <v>17615.669999999998</v>
      </c>
      <c r="LN48">
        <v>1471.6400000000001</v>
      </c>
      <c r="LO48">
        <v>2880.0100000000002</v>
      </c>
      <c r="LP48">
        <v>12461.219999999999</v>
      </c>
      <c r="LQ48">
        <v>9151.0799999999999</v>
      </c>
      <c r="LR48">
        <v>1545.1300000000001</v>
      </c>
      <c r="LS48">
        <v>8000</v>
      </c>
      <c r="LT48">
        <v>5904.46</v>
      </c>
      <c r="LU48">
        <v>0</v>
      </c>
      <c r="LV48">
        <v>14651.700000000001</v>
      </c>
      <c r="LX48">
        <v>122279.75</v>
      </c>
      <c r="LY48">
        <v>-179714.10000000001</v>
      </c>
      <c r="LZ48" t="s">
        <v>698</v>
      </c>
      <c r="MA48" t="s">
        <v>652</v>
      </c>
      <c r="MB48">
        <v>44562</v>
      </c>
      <c r="MC48">
        <v>186</v>
      </c>
      <c r="MD48">
        <v>1</v>
      </c>
      <c r="ME48">
        <v>837</v>
      </c>
      <c r="MF48">
        <v>6231</v>
      </c>
      <c r="MG48">
        <v>5005.2600000000002</v>
      </c>
      <c r="MI48">
        <v>0</v>
      </c>
      <c r="MU48">
        <v>2</v>
      </c>
      <c r="MW48">
        <v>5005.2600000000002</v>
      </c>
      <c r="MX48" t="s">
        <v>698</v>
      </c>
      <c r="MZ48">
        <v>44593</v>
      </c>
      <c r="NA48">
        <v>168</v>
      </c>
      <c r="NB48">
        <v>1</v>
      </c>
      <c r="NC48">
        <v>756</v>
      </c>
      <c r="ND48">
        <v>5628</v>
      </c>
      <c r="NE48">
        <v>4520.8800000000001</v>
      </c>
      <c r="NG48">
        <v>0</v>
      </c>
      <c r="NS48">
        <v>2</v>
      </c>
      <c r="NU48">
        <v>4520.8800000000001</v>
      </c>
      <c r="NV48" t="s">
        <v>698</v>
      </c>
      <c r="NX48">
        <v>44621</v>
      </c>
      <c r="NY48">
        <v>186</v>
      </c>
      <c r="NZ48">
        <v>1</v>
      </c>
      <c r="OA48">
        <v>837</v>
      </c>
      <c r="OB48">
        <v>6231</v>
      </c>
      <c r="OC48">
        <v>5005.2600000000002</v>
      </c>
      <c r="OE48">
        <v>0</v>
      </c>
      <c r="OQ48">
        <v>2</v>
      </c>
      <c r="OS48">
        <v>5005.2600000000002</v>
      </c>
      <c r="OT48" t="s">
        <v>698</v>
      </c>
      <c r="OV48">
        <v>44652</v>
      </c>
      <c r="OW48">
        <v>180</v>
      </c>
      <c r="OX48">
        <v>1</v>
      </c>
      <c r="OY48">
        <v>810</v>
      </c>
      <c r="OZ48">
        <v>6030</v>
      </c>
      <c r="PA48">
        <v>4843.8000000000002</v>
      </c>
      <c r="PC48">
        <v>0</v>
      </c>
      <c r="PO48">
        <v>2</v>
      </c>
      <c r="PQ48">
        <v>4843.8000000000002</v>
      </c>
      <c r="PR48" t="s">
        <v>698</v>
      </c>
      <c r="PT48">
        <v>44682</v>
      </c>
      <c r="PU48">
        <v>186</v>
      </c>
      <c r="PV48">
        <v>1</v>
      </c>
      <c r="PW48">
        <v>837</v>
      </c>
      <c r="PX48">
        <v>6231</v>
      </c>
      <c r="PY48">
        <v>5005.2600000000002</v>
      </c>
      <c r="QA48">
        <v>0</v>
      </c>
      <c r="QM48">
        <v>2</v>
      </c>
      <c r="QO48">
        <v>5005.2600000000002</v>
      </c>
      <c r="QP48" t="s">
        <v>698</v>
      </c>
      <c r="QR48">
        <v>44713</v>
      </c>
      <c r="QS48">
        <v>180</v>
      </c>
      <c r="QT48">
        <v>1</v>
      </c>
      <c r="QU48">
        <v>810</v>
      </c>
      <c r="QV48">
        <v>6030</v>
      </c>
      <c r="QW48">
        <v>4843.8000000000002</v>
      </c>
      <c r="QY48">
        <v>0</v>
      </c>
      <c r="RK48">
        <v>2</v>
      </c>
      <c r="RM48">
        <v>4843.8000000000002</v>
      </c>
      <c r="RN48" t="s">
        <v>698</v>
      </c>
      <c r="RP48">
        <v>44743</v>
      </c>
      <c r="RQ48">
        <v>186</v>
      </c>
      <c r="RR48">
        <v>1</v>
      </c>
      <c r="RS48">
        <v>837</v>
      </c>
      <c r="RT48">
        <v>6231</v>
      </c>
      <c r="RU48">
        <v>5005.2600000000002</v>
      </c>
      <c r="RW48">
        <v>0</v>
      </c>
      <c r="SI48">
        <v>2</v>
      </c>
      <c r="SK48">
        <v>5005.2600000000002</v>
      </c>
      <c r="SL48" t="s">
        <v>698</v>
      </c>
      <c r="SN48">
        <v>44774</v>
      </c>
      <c r="SO48">
        <v>186</v>
      </c>
      <c r="SP48">
        <v>1</v>
      </c>
      <c r="SQ48">
        <v>837</v>
      </c>
      <c r="SR48">
        <v>6231</v>
      </c>
      <c r="SS48">
        <v>5005.2600000000002</v>
      </c>
      <c r="SU48">
        <v>0</v>
      </c>
      <c r="TG48">
        <v>2</v>
      </c>
      <c r="TI48">
        <v>5005.2600000000002</v>
      </c>
      <c r="TJ48" t="s">
        <v>698</v>
      </c>
      <c r="TL48">
        <v>44805</v>
      </c>
      <c r="TM48">
        <v>180</v>
      </c>
      <c r="TN48">
        <v>1</v>
      </c>
      <c r="TO48">
        <v>810</v>
      </c>
      <c r="TP48">
        <v>6030</v>
      </c>
      <c r="TQ48">
        <v>4843.8000000000002</v>
      </c>
      <c r="TS48">
        <v>0</v>
      </c>
      <c r="UE48">
        <v>2</v>
      </c>
      <c r="UG48">
        <v>4843.8000000000002</v>
      </c>
      <c r="UH48" t="s">
        <v>698</v>
      </c>
      <c r="UJ48">
        <v>44835</v>
      </c>
      <c r="UK48">
        <v>124</v>
      </c>
      <c r="UL48">
        <v>1</v>
      </c>
      <c r="UM48">
        <v>558</v>
      </c>
      <c r="UN48">
        <v>4154</v>
      </c>
      <c r="UO48">
        <v>3336.8400000000001</v>
      </c>
      <c r="UQ48">
        <v>0</v>
      </c>
      <c r="VC48">
        <v>2</v>
      </c>
      <c r="VE48">
        <v>3336.8400000000001</v>
      </c>
      <c r="VF48" t="s">
        <v>698</v>
      </c>
      <c r="VH48">
        <v>44866</v>
      </c>
      <c r="VI48">
        <v>120</v>
      </c>
      <c r="VJ48">
        <v>1</v>
      </c>
      <c r="VK48">
        <v>540</v>
      </c>
      <c r="VL48">
        <v>4020</v>
      </c>
      <c r="VM48">
        <v>3229.1999999999998</v>
      </c>
      <c r="VO48">
        <v>0</v>
      </c>
      <c r="WA48">
        <v>2</v>
      </c>
      <c r="WC48">
        <v>3229.1999999999998</v>
      </c>
      <c r="WD48" t="s">
        <v>698</v>
      </c>
      <c r="WF48">
        <v>44896</v>
      </c>
      <c r="WG48">
        <v>124</v>
      </c>
      <c r="WH48">
        <v>1</v>
      </c>
      <c r="WI48">
        <v>558</v>
      </c>
      <c r="WJ48">
        <v>4154</v>
      </c>
      <c r="WK48">
        <v>3336.8400000000001</v>
      </c>
      <c r="WM48">
        <v>0</v>
      </c>
      <c r="WY48">
        <v>2</v>
      </c>
      <c r="XA48">
        <v>3336.8400000000001</v>
      </c>
    </row>
    <row r="49" spans="1:625" ht="12.75">
      <c r="A49" s="1">
        <f>HYPERLINK("F:\2022年预算\清新分公司预算底稿\附件3.2022年自营班线、农客（含村村通）、公交业务预算基础数据表 - 副本1008.xlsx#'石坎至白芒'!A1","[附件3.2022年自营班线、农客（含村村通）、公交业务预算基础数据表 - 副本1008.xlsx]石坎至白芒")</f>
      </c>
      <c r="B49" t="s">
        <v>625</v>
      </c>
      <c r="C49" t="s">
        <v>626</v>
      </c>
      <c r="D49" t="s">
        <v>627</v>
      </c>
      <c r="E49" t="s">
        <v>628</v>
      </c>
      <c r="F49" t="s">
        <v>629</v>
      </c>
      <c r="G49" t="s">
        <v>630</v>
      </c>
      <c r="H49" t="s">
        <v>631</v>
      </c>
      <c r="I49" t="s">
        <v>632</v>
      </c>
      <c r="J49" t="s">
        <v>633</v>
      </c>
      <c r="K49" t="s">
        <v>634</v>
      </c>
      <c r="L49" t="s">
        <v>635</v>
      </c>
      <c r="M49" t="s">
        <v>636</v>
      </c>
      <c r="N49" t="s">
        <v>637</v>
      </c>
      <c r="O49" t="s">
        <v>638</v>
      </c>
      <c r="P49" t="s">
        <v>639</v>
      </c>
      <c r="Q49" t="s">
        <v>640</v>
      </c>
      <c r="R49" t="s">
        <v>641</v>
      </c>
      <c r="S49" t="s">
        <v>642</v>
      </c>
      <c r="T49" t="s">
        <v>643</v>
      </c>
      <c r="U49" t="s">
        <v>644</v>
      </c>
      <c r="V49" t="s">
        <v>645</v>
      </c>
      <c r="W49" t="s">
        <v>646</v>
      </c>
      <c r="X49" t="s">
        <v>647</v>
      </c>
      <c r="Y49" t="s">
        <v>648</v>
      </c>
      <c r="Z49" t="s">
        <v>699</v>
      </c>
      <c r="AA49" t="s">
        <v>650</v>
      </c>
      <c r="AB49">
        <v>44197</v>
      </c>
      <c r="AC49">
        <v>0</v>
      </c>
      <c r="AD49">
        <v>0</v>
      </c>
      <c r="AE49">
        <v>0</v>
      </c>
      <c r="AF49">
        <v>0</v>
      </c>
      <c r="AG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 t="s">
        <v>699</v>
      </c>
      <c r="AZ49">
        <v>44228</v>
      </c>
      <c r="BA49">
        <v>0</v>
      </c>
      <c r="BB49">
        <v>0</v>
      </c>
      <c r="BC49">
        <v>0</v>
      </c>
      <c r="BD49">
        <v>0</v>
      </c>
      <c r="BE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 t="s">
        <v>699</v>
      </c>
      <c r="BX49">
        <v>44256</v>
      </c>
      <c r="BY49">
        <v>0</v>
      </c>
      <c r="BZ49">
        <v>0</v>
      </c>
      <c r="CA49">
        <v>0</v>
      </c>
      <c r="CB49">
        <v>0</v>
      </c>
      <c r="CC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 t="s">
        <v>699</v>
      </c>
      <c r="CV49">
        <v>44287</v>
      </c>
      <c r="CW49">
        <v>0</v>
      </c>
      <c r="CX49">
        <v>0</v>
      </c>
      <c r="CY49">
        <v>0</v>
      </c>
      <c r="CZ49">
        <v>0</v>
      </c>
      <c r="DA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 t="s">
        <v>699</v>
      </c>
      <c r="DT49">
        <v>44317</v>
      </c>
      <c r="DU49">
        <v>0</v>
      </c>
      <c r="DV49">
        <v>0</v>
      </c>
      <c r="DW49">
        <v>0</v>
      </c>
      <c r="DX49">
        <v>0</v>
      </c>
      <c r="DY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0</v>
      </c>
      <c r="EP49" t="s">
        <v>699</v>
      </c>
      <c r="ER49">
        <v>44348</v>
      </c>
      <c r="ES49">
        <v>0</v>
      </c>
      <c r="ET49">
        <v>0</v>
      </c>
      <c r="EU49">
        <v>0</v>
      </c>
      <c r="EV49">
        <v>0</v>
      </c>
      <c r="EW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 t="s">
        <v>699</v>
      </c>
      <c r="FP49">
        <v>44378</v>
      </c>
      <c r="FQ49">
        <v>123</v>
      </c>
      <c r="FR49">
        <v>1</v>
      </c>
      <c r="FS49">
        <v>57</v>
      </c>
      <c r="FT49">
        <v>3389</v>
      </c>
      <c r="FU49">
        <v>4318.4399999999996</v>
      </c>
      <c r="FW49">
        <v>21307.689999999999</v>
      </c>
      <c r="FX49">
        <v>966.72000000000003</v>
      </c>
      <c r="FY49">
        <v>5821.6899999999996</v>
      </c>
      <c r="FZ49">
        <v>20</v>
      </c>
      <c r="GA49">
        <v>0</v>
      </c>
      <c r="GB49">
        <v>620.69000000000005</v>
      </c>
      <c r="GC49">
        <v>669.41999999999996</v>
      </c>
      <c r="GD49">
        <v>629.79999999999995</v>
      </c>
      <c r="GE49">
        <v>1000</v>
      </c>
      <c r="GF49">
        <v>0</v>
      </c>
      <c r="GG49">
        <v>0</v>
      </c>
      <c r="GH49">
        <v>15.93</v>
      </c>
      <c r="GI49">
        <v>1</v>
      </c>
      <c r="GJ49">
        <v>12530.16</v>
      </c>
      <c r="GK49">
        <v>-16989.25</v>
      </c>
      <c r="GL49" t="s">
        <v>699</v>
      </c>
      <c r="GN49">
        <v>44409</v>
      </c>
      <c r="GO49">
        <v>82</v>
      </c>
      <c r="GP49">
        <v>1</v>
      </c>
      <c r="GQ49">
        <v>23</v>
      </c>
      <c r="GR49">
        <v>2214</v>
      </c>
      <c r="GS49">
        <v>2180.5799999999999</v>
      </c>
      <c r="GU49">
        <v>20380.200000000001</v>
      </c>
      <c r="GV49">
        <v>500.35000000000002</v>
      </c>
      <c r="GW49">
        <v>3088.9499999999998</v>
      </c>
      <c r="GX49">
        <v>218.59</v>
      </c>
      <c r="GY49">
        <v>0</v>
      </c>
      <c r="GZ49">
        <v>991.63</v>
      </c>
      <c r="HA49">
        <v>669.41999999999996</v>
      </c>
      <c r="HB49">
        <v>438.06</v>
      </c>
      <c r="HC49">
        <v>1000</v>
      </c>
      <c r="HD49">
        <v>0</v>
      </c>
      <c r="HE49">
        <v>0</v>
      </c>
      <c r="HF49">
        <v>8.9900000000000002</v>
      </c>
      <c r="HG49">
        <v>2</v>
      </c>
      <c r="HH49">
        <v>13964.559999999999</v>
      </c>
      <c r="HI49">
        <v>-18199.619999999999</v>
      </c>
      <c r="HJ49" t="s">
        <v>699</v>
      </c>
      <c r="HL49">
        <v>44440</v>
      </c>
      <c r="HM49">
        <v>37</v>
      </c>
      <c r="HN49">
        <v>1</v>
      </c>
      <c r="HO49">
        <v>142</v>
      </c>
      <c r="HP49">
        <v>1531.5</v>
      </c>
      <c r="HQ49">
        <v>2274.77</v>
      </c>
      <c r="HS49">
        <v>16263.120000000001</v>
      </c>
      <c r="HT49">
        <v>391</v>
      </c>
      <c r="HU49">
        <v>2365.1300000000001</v>
      </c>
      <c r="HV49">
        <v>28.420000000000002</v>
      </c>
      <c r="HW49">
        <v>0</v>
      </c>
      <c r="HX49">
        <v>302.58999999999997</v>
      </c>
      <c r="HY49">
        <v>669.41999999999996</v>
      </c>
      <c r="HZ49">
        <v>42.740000000000002</v>
      </c>
      <c r="IA49">
        <v>1000</v>
      </c>
      <c r="IB49">
        <v>0</v>
      </c>
      <c r="IC49">
        <v>0</v>
      </c>
      <c r="ID49">
        <v>1.1699999999999999</v>
      </c>
      <c r="IE49">
        <v>2</v>
      </c>
      <c r="IF49">
        <v>11853.65</v>
      </c>
      <c r="IG49">
        <v>-13988.35</v>
      </c>
      <c r="IH49" t="s">
        <v>699</v>
      </c>
      <c r="IJ49">
        <v>44470</v>
      </c>
      <c r="IK49">
        <v>64</v>
      </c>
      <c r="IL49">
        <v>1</v>
      </c>
      <c r="IM49">
        <v>64</v>
      </c>
      <c r="IN49">
        <v>1753.5999999999999</v>
      </c>
      <c r="IO49">
        <v>140.80000000000001</v>
      </c>
      <c r="IQ49">
        <v>0</v>
      </c>
      <c r="JC49">
        <v>2</v>
      </c>
      <c r="JE49">
        <v>140.80000000000001</v>
      </c>
      <c r="JF49" t="s">
        <v>699</v>
      </c>
      <c r="JH49">
        <v>44501</v>
      </c>
      <c r="JI49">
        <v>60</v>
      </c>
      <c r="JJ49">
        <v>1</v>
      </c>
      <c r="JK49">
        <v>60</v>
      </c>
      <c r="JL49">
        <v>1644</v>
      </c>
      <c r="JM49">
        <v>132</v>
      </c>
      <c r="JO49">
        <v>0</v>
      </c>
      <c r="KA49">
        <v>2</v>
      </c>
      <c r="KC49">
        <v>132</v>
      </c>
      <c r="KD49" t="s">
        <v>699</v>
      </c>
      <c r="KF49">
        <v>44531</v>
      </c>
      <c r="KG49">
        <v>62</v>
      </c>
      <c r="KH49">
        <v>1</v>
      </c>
      <c r="KI49">
        <v>62</v>
      </c>
      <c r="KJ49">
        <v>1698.8</v>
      </c>
      <c r="KK49">
        <v>136.40000000000001</v>
      </c>
      <c r="KM49">
        <v>0</v>
      </c>
      <c r="KY49">
        <v>2</v>
      </c>
      <c r="LA49">
        <v>136.40000000000001</v>
      </c>
      <c r="LD49" t="s">
        <v>651</v>
      </c>
      <c r="LE49">
        <v>428</v>
      </c>
      <c r="LF49">
        <v>1</v>
      </c>
      <c r="LG49">
        <v>408</v>
      </c>
      <c r="LH49">
        <v>12230.9</v>
      </c>
      <c r="LI49">
        <v>9182.9899999999998</v>
      </c>
      <c r="LK49">
        <v>57951.010000000002</v>
      </c>
      <c r="LL49">
        <v>1858.0699999999999</v>
      </c>
      <c r="LM49">
        <v>11275.77</v>
      </c>
      <c r="LN49">
        <v>267.00999999999999</v>
      </c>
      <c r="LO49">
        <v>0</v>
      </c>
      <c r="LP49">
        <v>1914.9100000000001</v>
      </c>
      <c r="LQ49">
        <v>2008.26</v>
      </c>
      <c r="LR49">
        <v>1110.5999999999999</v>
      </c>
      <c r="LS49">
        <v>3000</v>
      </c>
      <c r="LT49">
        <v>0</v>
      </c>
      <c r="LU49">
        <v>0</v>
      </c>
      <c r="LV49">
        <v>26.09</v>
      </c>
      <c r="LX49">
        <v>38348.370000000003</v>
      </c>
      <c r="LY49">
        <v>-48768.019999999997</v>
      </c>
      <c r="LZ49" t="s">
        <v>699</v>
      </c>
      <c r="MA49" t="s">
        <v>652</v>
      </c>
      <c r="MB49">
        <v>44562</v>
      </c>
      <c r="MC49">
        <v>186</v>
      </c>
      <c r="MD49">
        <v>1</v>
      </c>
      <c r="ME49">
        <v>204.59999999999999</v>
      </c>
      <c r="MF49">
        <v>5096.3999999999996</v>
      </c>
      <c r="MG49">
        <v>450.12</v>
      </c>
      <c r="MI49">
        <v>0</v>
      </c>
      <c r="MU49">
        <v>2</v>
      </c>
      <c r="MW49">
        <v>450.12</v>
      </c>
      <c r="MX49" t="s">
        <v>699</v>
      </c>
      <c r="MZ49">
        <v>44593</v>
      </c>
      <c r="NA49">
        <v>168</v>
      </c>
      <c r="NB49">
        <v>1</v>
      </c>
      <c r="NC49">
        <v>184.80000000000001</v>
      </c>
      <c r="ND49">
        <v>4603.1999999999998</v>
      </c>
      <c r="NE49">
        <v>406.56</v>
      </c>
      <c r="NG49">
        <v>0</v>
      </c>
      <c r="NS49">
        <v>2</v>
      </c>
      <c r="NU49">
        <v>406.56</v>
      </c>
      <c r="NV49" t="s">
        <v>699</v>
      </c>
      <c r="NX49">
        <v>44621</v>
      </c>
      <c r="NY49">
        <v>186</v>
      </c>
      <c r="NZ49">
        <v>1</v>
      </c>
      <c r="OA49">
        <v>204.59999999999999</v>
      </c>
      <c r="OB49">
        <v>5096.3999999999996</v>
      </c>
      <c r="OC49">
        <v>450.12</v>
      </c>
      <c r="OE49">
        <v>0</v>
      </c>
      <c r="OQ49">
        <v>2</v>
      </c>
      <c r="OS49">
        <v>450.12</v>
      </c>
      <c r="OT49" t="s">
        <v>699</v>
      </c>
      <c r="OV49">
        <v>44652</v>
      </c>
      <c r="OW49">
        <v>180</v>
      </c>
      <c r="OX49">
        <v>1</v>
      </c>
      <c r="OY49">
        <v>198</v>
      </c>
      <c r="OZ49">
        <v>4932</v>
      </c>
      <c r="PA49">
        <v>435.60000000000002</v>
      </c>
      <c r="PC49">
        <v>0</v>
      </c>
      <c r="PO49">
        <v>2</v>
      </c>
      <c r="PQ49">
        <v>435.60000000000002</v>
      </c>
      <c r="PR49" t="s">
        <v>699</v>
      </c>
      <c r="PT49">
        <v>44682</v>
      </c>
      <c r="PU49">
        <v>186</v>
      </c>
      <c r="PV49">
        <v>1</v>
      </c>
      <c r="PW49">
        <v>204.59999999999999</v>
      </c>
      <c r="PX49">
        <v>5096.3999999999996</v>
      </c>
      <c r="PY49">
        <v>450.12</v>
      </c>
      <c r="QA49">
        <v>0</v>
      </c>
      <c r="QM49">
        <v>2</v>
      </c>
      <c r="QO49">
        <v>450.12</v>
      </c>
      <c r="QP49" t="s">
        <v>699</v>
      </c>
      <c r="QR49">
        <v>44713</v>
      </c>
      <c r="QS49">
        <v>180</v>
      </c>
      <c r="QT49">
        <v>1</v>
      </c>
      <c r="QU49">
        <v>198</v>
      </c>
      <c r="QV49">
        <v>4932</v>
      </c>
      <c r="QW49">
        <v>435.60000000000002</v>
      </c>
      <c r="QY49">
        <v>0</v>
      </c>
      <c r="RK49">
        <v>2</v>
      </c>
      <c r="RM49">
        <v>435.60000000000002</v>
      </c>
      <c r="RN49" t="s">
        <v>699</v>
      </c>
      <c r="RP49">
        <v>44743</v>
      </c>
      <c r="RQ49">
        <v>186</v>
      </c>
      <c r="RR49">
        <v>1</v>
      </c>
      <c r="RS49">
        <v>204.59999999999999</v>
      </c>
      <c r="RT49">
        <v>5096.3999999999996</v>
      </c>
      <c r="RU49">
        <v>450.12</v>
      </c>
      <c r="RW49">
        <v>0</v>
      </c>
      <c r="SI49">
        <v>2</v>
      </c>
      <c r="SK49">
        <v>450.12</v>
      </c>
      <c r="SL49" t="s">
        <v>699</v>
      </c>
      <c r="SN49">
        <v>44774</v>
      </c>
      <c r="SO49">
        <v>24</v>
      </c>
      <c r="SP49">
        <v>1</v>
      </c>
      <c r="SQ49">
        <v>26.399999999999999</v>
      </c>
      <c r="SR49">
        <v>657.60000000000002</v>
      </c>
      <c r="SS49">
        <v>58.079999999999998</v>
      </c>
      <c r="SU49">
        <v>0</v>
      </c>
      <c r="TG49">
        <v>2</v>
      </c>
      <c r="TI49">
        <v>58.079999999999998</v>
      </c>
      <c r="TJ49" t="s">
        <v>699</v>
      </c>
      <c r="TL49">
        <v>44805</v>
      </c>
      <c r="TM49">
        <v>24</v>
      </c>
      <c r="TN49">
        <v>1</v>
      </c>
      <c r="TO49">
        <v>26.399999999999999</v>
      </c>
      <c r="TP49">
        <v>657.60000000000002</v>
      </c>
      <c r="TQ49">
        <v>58.079999999999998</v>
      </c>
      <c r="TS49">
        <v>0</v>
      </c>
      <c r="UE49">
        <v>2</v>
      </c>
      <c r="UG49">
        <v>58.079999999999998</v>
      </c>
      <c r="UH49" t="s">
        <v>699</v>
      </c>
      <c r="UJ49">
        <v>44835</v>
      </c>
      <c r="UK49">
        <v>24</v>
      </c>
      <c r="UL49">
        <v>1</v>
      </c>
      <c r="UM49">
        <v>26.399999999999999</v>
      </c>
      <c r="UN49">
        <v>657.60000000000002</v>
      </c>
      <c r="UO49">
        <v>58.079999999999998</v>
      </c>
      <c r="UQ49">
        <v>0</v>
      </c>
      <c r="VC49">
        <v>2</v>
      </c>
      <c r="VE49">
        <v>58.079999999999998</v>
      </c>
      <c r="VF49" t="s">
        <v>699</v>
      </c>
      <c r="VH49">
        <v>44866</v>
      </c>
      <c r="VI49">
        <v>24</v>
      </c>
      <c r="VJ49">
        <v>1</v>
      </c>
      <c r="VK49">
        <v>26.399999999999999</v>
      </c>
      <c r="VL49">
        <v>657.60000000000002</v>
      </c>
      <c r="VM49">
        <v>58.079999999999998</v>
      </c>
      <c r="VO49">
        <v>0</v>
      </c>
      <c r="WA49">
        <v>2</v>
      </c>
      <c r="WC49">
        <v>58.079999999999998</v>
      </c>
      <c r="WD49" t="s">
        <v>699</v>
      </c>
      <c r="WF49">
        <v>44896</v>
      </c>
      <c r="WG49">
        <v>24</v>
      </c>
      <c r="WH49">
        <v>1</v>
      </c>
      <c r="WI49">
        <v>26.399999999999999</v>
      </c>
      <c r="WJ49">
        <v>657.60000000000002</v>
      </c>
      <c r="WK49">
        <v>58.079999999999998</v>
      </c>
      <c r="WM49">
        <v>0</v>
      </c>
      <c r="WY49">
        <v>2</v>
      </c>
      <c r="XA49">
        <v>58.079999999999998</v>
      </c>
    </row>
    <row r="50" spans="1:625" ht="12.75">
      <c r="A50" s="1">
        <f>HYPERLINK("F:\2022年预算\清新分公司预算底稿\附件3.2022年自营班线、农客（含村村通）、公交业务预算基础数据表 - 副本1008.xlsx#'石潭-大岩'!A1","[附件3.2022年自营班线、农客（含村村通）、公交业务预算基础数据表 - 副本1008.xlsx]石潭-大岩")</f>
      </c>
      <c r="B50" t="s">
        <v>625</v>
      </c>
      <c r="C50" t="s">
        <v>626</v>
      </c>
      <c r="D50" t="s">
        <v>627</v>
      </c>
      <c r="E50" t="s">
        <v>628</v>
      </c>
      <c r="F50" t="s">
        <v>629</v>
      </c>
      <c r="G50" t="s">
        <v>630</v>
      </c>
      <c r="H50" t="s">
        <v>631</v>
      </c>
      <c r="I50" t="s">
        <v>632</v>
      </c>
      <c r="J50" t="s">
        <v>633</v>
      </c>
      <c r="K50" t="s">
        <v>634</v>
      </c>
      <c r="L50" t="s">
        <v>635</v>
      </c>
      <c r="M50" t="s">
        <v>636</v>
      </c>
      <c r="N50" t="s">
        <v>637</v>
      </c>
      <c r="O50" t="s">
        <v>638</v>
      </c>
      <c r="P50" t="s">
        <v>639</v>
      </c>
      <c r="Q50" t="s">
        <v>640</v>
      </c>
      <c r="R50" t="s">
        <v>641</v>
      </c>
      <c r="S50" t="s">
        <v>642</v>
      </c>
      <c r="T50" t="s">
        <v>643</v>
      </c>
      <c r="U50" t="s">
        <v>644</v>
      </c>
      <c r="V50" t="s">
        <v>645</v>
      </c>
      <c r="W50" t="s">
        <v>646</v>
      </c>
      <c r="X50" t="s">
        <v>647</v>
      </c>
      <c r="Y50" t="s">
        <v>648</v>
      </c>
      <c r="Z50" t="s">
        <v>700</v>
      </c>
      <c r="AA50" t="s">
        <v>650</v>
      </c>
      <c r="AB50">
        <v>44197</v>
      </c>
      <c r="AC50">
        <v>0</v>
      </c>
      <c r="AD50">
        <v>0</v>
      </c>
      <c r="AE50">
        <v>0</v>
      </c>
      <c r="AF50">
        <v>0</v>
      </c>
      <c r="AG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 t="s">
        <v>700</v>
      </c>
      <c r="AZ50">
        <v>44228</v>
      </c>
      <c r="BA50">
        <v>0</v>
      </c>
      <c r="BB50">
        <v>0</v>
      </c>
      <c r="BC50">
        <v>0</v>
      </c>
      <c r="BD50">
        <v>0</v>
      </c>
      <c r="BE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 t="s">
        <v>700</v>
      </c>
      <c r="BX50">
        <v>44256</v>
      </c>
      <c r="BY50">
        <v>0</v>
      </c>
      <c r="BZ50">
        <v>0</v>
      </c>
      <c r="CA50">
        <v>0</v>
      </c>
      <c r="CB50">
        <v>0</v>
      </c>
      <c r="CC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 t="s">
        <v>700</v>
      </c>
      <c r="CV50">
        <v>44287</v>
      </c>
      <c r="CW50">
        <v>0</v>
      </c>
      <c r="CX50">
        <v>0</v>
      </c>
      <c r="CY50">
        <v>0</v>
      </c>
      <c r="CZ50">
        <v>0</v>
      </c>
      <c r="DA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 t="s">
        <v>700</v>
      </c>
      <c r="DT50">
        <v>44317</v>
      </c>
      <c r="DU50">
        <v>0</v>
      </c>
      <c r="DV50">
        <v>0</v>
      </c>
      <c r="DW50">
        <v>0</v>
      </c>
      <c r="DX50">
        <v>0</v>
      </c>
      <c r="DY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 t="s">
        <v>700</v>
      </c>
      <c r="ER50">
        <v>44348</v>
      </c>
      <c r="ES50">
        <v>0</v>
      </c>
      <c r="ET50">
        <v>0</v>
      </c>
      <c r="EU50">
        <v>0</v>
      </c>
      <c r="EV50">
        <v>0</v>
      </c>
      <c r="EW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 t="s">
        <v>700</v>
      </c>
      <c r="FP50">
        <v>44378</v>
      </c>
      <c r="FQ50">
        <v>209</v>
      </c>
      <c r="FR50">
        <v>1</v>
      </c>
      <c r="FS50">
        <v>1257</v>
      </c>
      <c r="FT50">
        <v>3128</v>
      </c>
      <c r="FU50">
        <v>3643.6900000000001</v>
      </c>
      <c r="FW50">
        <v>13206.68</v>
      </c>
      <c r="FX50">
        <v>637.80999999999995</v>
      </c>
      <c r="FY50">
        <v>3920.3200000000002</v>
      </c>
      <c r="FZ50">
        <v>0</v>
      </c>
      <c r="GA50">
        <v>0</v>
      </c>
      <c r="GB50">
        <v>720.14999999999998</v>
      </c>
      <c r="GC50">
        <v>792.98000000000002</v>
      </c>
      <c r="GD50">
        <v>141.16</v>
      </c>
      <c r="GE50">
        <v>1000</v>
      </c>
      <c r="GF50">
        <v>0</v>
      </c>
      <c r="GG50">
        <v>0</v>
      </c>
      <c r="GH50">
        <v>14.359999999999999</v>
      </c>
      <c r="GI50">
        <v>1</v>
      </c>
      <c r="GJ50">
        <v>6617.71</v>
      </c>
      <c r="GK50">
        <v>-9562.9899999999998</v>
      </c>
      <c r="GL50" t="s">
        <v>700</v>
      </c>
      <c r="GN50">
        <v>44409</v>
      </c>
      <c r="GO50">
        <v>146</v>
      </c>
      <c r="GP50">
        <v>1</v>
      </c>
      <c r="GQ50">
        <v>943</v>
      </c>
      <c r="GR50">
        <v>2044</v>
      </c>
      <c r="GS50">
        <v>4482.5200000000004</v>
      </c>
      <c r="GU50">
        <v>9775.5900000000001</v>
      </c>
      <c r="GV50">
        <v>419.55000000000001</v>
      </c>
      <c r="GW50">
        <v>2559.2600000000002</v>
      </c>
      <c r="GX50">
        <v>0</v>
      </c>
      <c r="GY50">
        <v>0</v>
      </c>
      <c r="GZ50">
        <v>623.91999999999996</v>
      </c>
      <c r="HA50">
        <v>792.98000000000002</v>
      </c>
      <c r="HB50">
        <v>79.799999999999997</v>
      </c>
      <c r="HC50">
        <v>1000</v>
      </c>
      <c r="HD50">
        <v>0</v>
      </c>
      <c r="HE50">
        <v>0</v>
      </c>
      <c r="HF50">
        <v>9.1400000000000006</v>
      </c>
      <c r="HG50">
        <v>1</v>
      </c>
      <c r="HH50">
        <v>4710.4899999999998</v>
      </c>
      <c r="HI50">
        <v>-5293.0699999999997</v>
      </c>
      <c r="HJ50" t="s">
        <v>700</v>
      </c>
      <c r="HL50">
        <v>44440</v>
      </c>
      <c r="HM50">
        <v>144</v>
      </c>
      <c r="HN50">
        <v>1</v>
      </c>
      <c r="HO50">
        <v>899</v>
      </c>
      <c r="HP50">
        <v>2190</v>
      </c>
      <c r="HQ50">
        <v>3344.6599999999999</v>
      </c>
      <c r="HS50">
        <v>11051.620000000001</v>
      </c>
      <c r="HT50">
        <v>549.41999999999996</v>
      </c>
      <c r="HU50">
        <v>3349.8200000000002</v>
      </c>
      <c r="HV50">
        <v>0</v>
      </c>
      <c r="HW50">
        <v>0</v>
      </c>
      <c r="HX50">
        <v>548.75</v>
      </c>
      <c r="HY50">
        <v>792.98000000000002</v>
      </c>
      <c r="HZ50">
        <v>260.18000000000001</v>
      </c>
      <c r="IA50">
        <v>1000</v>
      </c>
      <c r="IB50">
        <v>0</v>
      </c>
      <c r="IC50">
        <v>0</v>
      </c>
      <c r="ID50">
        <v>27.050000000000001</v>
      </c>
      <c r="IE50">
        <v>1</v>
      </c>
      <c r="IF50">
        <v>5072.8400000000001</v>
      </c>
      <c r="IG50">
        <v>-7706.96</v>
      </c>
      <c r="IH50" t="s">
        <v>700</v>
      </c>
      <c r="IJ50">
        <v>44470</v>
      </c>
      <c r="IK50">
        <v>124</v>
      </c>
      <c r="IL50">
        <v>1</v>
      </c>
      <c r="IM50">
        <v>682</v>
      </c>
      <c r="IN50">
        <v>1736</v>
      </c>
      <c r="IO50">
        <v>3955.5999999999999</v>
      </c>
      <c r="IQ50">
        <v>0</v>
      </c>
      <c r="JC50">
        <v>1</v>
      </c>
      <c r="JE50">
        <v>3955.5999999999999</v>
      </c>
      <c r="JF50" t="s">
        <v>700</v>
      </c>
      <c r="JH50">
        <v>44501</v>
      </c>
      <c r="JI50">
        <v>120</v>
      </c>
      <c r="JJ50">
        <v>1</v>
      </c>
      <c r="JK50">
        <v>660</v>
      </c>
      <c r="JL50">
        <v>1680</v>
      </c>
      <c r="JM50">
        <v>3828</v>
      </c>
      <c r="JO50">
        <v>0</v>
      </c>
      <c r="KA50">
        <v>1</v>
      </c>
      <c r="KC50">
        <v>3828</v>
      </c>
      <c r="KD50" t="s">
        <v>700</v>
      </c>
      <c r="KF50">
        <v>44531</v>
      </c>
      <c r="KG50">
        <v>124</v>
      </c>
      <c r="KH50">
        <v>1</v>
      </c>
      <c r="KI50">
        <v>682</v>
      </c>
      <c r="KJ50">
        <v>1736</v>
      </c>
      <c r="KK50">
        <v>3955.5999999999999</v>
      </c>
      <c r="KM50">
        <v>0</v>
      </c>
      <c r="KY50">
        <v>1</v>
      </c>
      <c r="LA50">
        <v>3955.5999999999999</v>
      </c>
      <c r="LD50" t="s">
        <v>651</v>
      </c>
      <c r="LE50">
        <v>867</v>
      </c>
      <c r="LF50">
        <v>1</v>
      </c>
      <c r="LG50">
        <v>5123</v>
      </c>
      <c r="LH50">
        <v>12514</v>
      </c>
      <c r="LI50">
        <v>23210.07</v>
      </c>
      <c r="LK50">
        <v>34033.889999999999</v>
      </c>
      <c r="LL50">
        <v>1606.78</v>
      </c>
      <c r="LM50">
        <v>9829.3999999999996</v>
      </c>
      <c r="LN50">
        <v>0</v>
      </c>
      <c r="LO50">
        <v>0</v>
      </c>
      <c r="LP50">
        <v>1892.8199999999999</v>
      </c>
      <c r="LQ50">
        <v>2378.9400000000001</v>
      </c>
      <c r="LR50">
        <v>481.13999999999999</v>
      </c>
      <c r="LS50">
        <v>3000</v>
      </c>
      <c r="LT50">
        <v>0</v>
      </c>
      <c r="LU50">
        <v>0</v>
      </c>
      <c r="LV50">
        <v>50.549999999999997</v>
      </c>
      <c r="LX50">
        <v>16401.040000000001</v>
      </c>
      <c r="LY50">
        <v>-10823.82</v>
      </c>
      <c r="LZ50" t="s">
        <v>700</v>
      </c>
      <c r="MA50" t="s">
        <v>652</v>
      </c>
      <c r="MB50">
        <v>44562</v>
      </c>
      <c r="MC50">
        <v>186</v>
      </c>
      <c r="MD50">
        <v>1</v>
      </c>
      <c r="ME50">
        <v>1023</v>
      </c>
      <c r="MF50">
        <v>2604</v>
      </c>
      <c r="MG50">
        <v>5933.3999999999996</v>
      </c>
      <c r="MI50">
        <v>0</v>
      </c>
      <c r="MU50">
        <v>1</v>
      </c>
      <c r="MW50">
        <v>5933.3999999999996</v>
      </c>
      <c r="MX50" t="s">
        <v>700</v>
      </c>
      <c r="MZ50">
        <v>44593</v>
      </c>
      <c r="NA50">
        <v>168</v>
      </c>
      <c r="NB50">
        <v>1</v>
      </c>
      <c r="NC50">
        <v>924</v>
      </c>
      <c r="ND50">
        <v>2352</v>
      </c>
      <c r="NE50">
        <v>5359.1999999999998</v>
      </c>
      <c r="NG50">
        <v>0</v>
      </c>
      <c r="NS50">
        <v>1</v>
      </c>
      <c r="NU50">
        <v>5359.1999999999998</v>
      </c>
      <c r="NV50" t="s">
        <v>700</v>
      </c>
      <c r="NX50">
        <v>44621</v>
      </c>
      <c r="NY50">
        <v>186</v>
      </c>
      <c r="NZ50">
        <v>1</v>
      </c>
      <c r="OA50">
        <v>1023</v>
      </c>
      <c r="OB50">
        <v>2604</v>
      </c>
      <c r="OC50">
        <v>5933.3999999999996</v>
      </c>
      <c r="OE50">
        <v>0</v>
      </c>
      <c r="OQ50">
        <v>1</v>
      </c>
      <c r="OS50">
        <v>5933.3999999999996</v>
      </c>
      <c r="OT50" t="s">
        <v>700</v>
      </c>
      <c r="OV50">
        <v>44652</v>
      </c>
      <c r="OW50">
        <v>180</v>
      </c>
      <c r="OX50">
        <v>1</v>
      </c>
      <c r="OY50">
        <v>990</v>
      </c>
      <c r="OZ50">
        <v>2520</v>
      </c>
      <c r="PA50">
        <v>5742</v>
      </c>
      <c r="PC50">
        <v>0</v>
      </c>
      <c r="PO50">
        <v>1</v>
      </c>
      <c r="PQ50">
        <v>5742</v>
      </c>
      <c r="PR50" t="s">
        <v>700</v>
      </c>
      <c r="PT50">
        <v>44682</v>
      </c>
      <c r="PU50">
        <v>186</v>
      </c>
      <c r="PV50">
        <v>1</v>
      </c>
      <c r="PW50">
        <v>1023</v>
      </c>
      <c r="PX50">
        <v>2604</v>
      </c>
      <c r="PY50">
        <v>5933.3999999999996</v>
      </c>
      <c r="QA50">
        <v>0</v>
      </c>
      <c r="QM50">
        <v>1</v>
      </c>
      <c r="QO50">
        <v>5933.3999999999996</v>
      </c>
      <c r="QP50" t="s">
        <v>700</v>
      </c>
      <c r="QR50">
        <v>44713</v>
      </c>
      <c r="QS50">
        <v>180</v>
      </c>
      <c r="QT50">
        <v>1</v>
      </c>
      <c r="QU50">
        <v>990</v>
      </c>
      <c r="QV50">
        <v>2520</v>
      </c>
      <c r="QW50">
        <v>5742</v>
      </c>
      <c r="QY50">
        <v>0</v>
      </c>
      <c r="RK50">
        <v>1</v>
      </c>
      <c r="RM50">
        <v>5742</v>
      </c>
      <c r="RN50" t="s">
        <v>700</v>
      </c>
      <c r="RP50">
        <v>44743</v>
      </c>
      <c r="RQ50">
        <v>186</v>
      </c>
      <c r="RR50">
        <v>1</v>
      </c>
      <c r="RS50">
        <v>1023</v>
      </c>
      <c r="RT50">
        <v>2604</v>
      </c>
      <c r="RU50">
        <v>5933.3999999999996</v>
      </c>
      <c r="RW50">
        <v>0</v>
      </c>
      <c r="SI50">
        <v>1</v>
      </c>
      <c r="SK50">
        <v>5933.3999999999996</v>
      </c>
      <c r="SL50" t="s">
        <v>700</v>
      </c>
      <c r="SN50">
        <v>44774</v>
      </c>
      <c r="SO50">
        <v>186</v>
      </c>
      <c r="SP50">
        <v>1</v>
      </c>
      <c r="SQ50">
        <v>1023</v>
      </c>
      <c r="SR50">
        <v>2604</v>
      </c>
      <c r="SS50">
        <v>5933.3999999999996</v>
      </c>
      <c r="SU50">
        <v>0</v>
      </c>
      <c r="TG50">
        <v>1</v>
      </c>
      <c r="TI50">
        <v>5933.3999999999996</v>
      </c>
      <c r="TJ50" t="s">
        <v>700</v>
      </c>
      <c r="TL50">
        <v>44805</v>
      </c>
      <c r="TM50">
        <v>180</v>
      </c>
      <c r="TN50">
        <v>1</v>
      </c>
      <c r="TO50">
        <v>990</v>
      </c>
      <c r="TP50">
        <v>2520</v>
      </c>
      <c r="TQ50">
        <v>5742</v>
      </c>
      <c r="TS50">
        <v>0</v>
      </c>
      <c r="UE50">
        <v>1</v>
      </c>
      <c r="UG50">
        <v>5742</v>
      </c>
      <c r="UH50" t="s">
        <v>700</v>
      </c>
      <c r="UJ50">
        <v>44835</v>
      </c>
      <c r="UK50">
        <v>186</v>
      </c>
      <c r="UL50">
        <v>1</v>
      </c>
      <c r="UM50">
        <v>1023</v>
      </c>
      <c r="UN50">
        <v>2604</v>
      </c>
      <c r="UO50">
        <v>5933.3999999999996</v>
      </c>
      <c r="UQ50">
        <v>0</v>
      </c>
      <c r="VC50">
        <v>1</v>
      </c>
      <c r="VE50">
        <v>5933.3999999999996</v>
      </c>
      <c r="VF50" t="s">
        <v>700</v>
      </c>
      <c r="VH50">
        <v>44866</v>
      </c>
      <c r="VI50">
        <v>180</v>
      </c>
      <c r="VJ50">
        <v>1</v>
      </c>
      <c r="VK50">
        <v>990</v>
      </c>
      <c r="VL50">
        <v>2520</v>
      </c>
      <c r="VM50">
        <v>5742</v>
      </c>
      <c r="VO50">
        <v>0</v>
      </c>
      <c r="WA50">
        <v>1</v>
      </c>
      <c r="WC50">
        <v>5742</v>
      </c>
      <c r="WD50" t="s">
        <v>700</v>
      </c>
      <c r="WF50">
        <v>44896</v>
      </c>
      <c r="WG50">
        <v>186</v>
      </c>
      <c r="WH50">
        <v>1</v>
      </c>
      <c r="WI50">
        <v>1023</v>
      </c>
      <c r="WJ50">
        <v>2604</v>
      </c>
      <c r="WK50">
        <v>5933.3999999999996</v>
      </c>
      <c r="WM50">
        <v>0</v>
      </c>
      <c r="WY50">
        <v>1</v>
      </c>
      <c r="XA50">
        <v>5933.3999999999996</v>
      </c>
    </row>
    <row r="51" spans="1:625" ht="12.75">
      <c r="A51" s="1">
        <f>HYPERLINK("F:\2022年预算\清新分公司预算底稿\附件3.2022年自营班线、农客（含村村通）、公交业务预算基础数据表 - 副本1008.xlsx#'石潭至禾云'!A1","[附件3.2022年自营班线、农客（含村村通）、公交业务预算基础数据表 - 副本1008.xlsx]石潭至禾云")</f>
      </c>
      <c r="B51" t="s">
        <v>625</v>
      </c>
      <c r="C51" t="s">
        <v>626</v>
      </c>
      <c r="D51" t="s">
        <v>627</v>
      </c>
      <c r="E51" t="s">
        <v>628</v>
      </c>
      <c r="F51" t="s">
        <v>629</v>
      </c>
      <c r="G51" t="s">
        <v>630</v>
      </c>
      <c r="H51" t="s">
        <v>631</v>
      </c>
      <c r="I51" t="s">
        <v>632</v>
      </c>
      <c r="J51" t="s">
        <v>633</v>
      </c>
      <c r="K51" t="s">
        <v>634</v>
      </c>
      <c r="L51" t="s">
        <v>635</v>
      </c>
      <c r="M51" t="s">
        <v>636</v>
      </c>
      <c r="N51" t="s">
        <v>637</v>
      </c>
      <c r="O51" t="s">
        <v>638</v>
      </c>
      <c r="P51" t="s">
        <v>639</v>
      </c>
      <c r="Q51" t="s">
        <v>640</v>
      </c>
      <c r="R51" t="s">
        <v>641</v>
      </c>
      <c r="S51" t="s">
        <v>642</v>
      </c>
      <c r="T51" t="s">
        <v>643</v>
      </c>
      <c r="U51" t="s">
        <v>644</v>
      </c>
      <c r="V51" t="s">
        <v>645</v>
      </c>
      <c r="W51" t="s">
        <v>646</v>
      </c>
      <c r="X51" t="s">
        <v>647</v>
      </c>
      <c r="Y51" t="s">
        <v>648</v>
      </c>
      <c r="Z51" t="s">
        <v>701</v>
      </c>
      <c r="AA51" t="s">
        <v>650</v>
      </c>
      <c r="AB51">
        <v>44197</v>
      </c>
      <c r="AC51">
        <v>0</v>
      </c>
      <c r="AD51">
        <v>0</v>
      </c>
      <c r="AE51">
        <v>0</v>
      </c>
      <c r="AF51">
        <v>0</v>
      </c>
      <c r="AG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 t="s">
        <v>701</v>
      </c>
      <c r="AZ51">
        <v>44228</v>
      </c>
      <c r="BA51">
        <v>0</v>
      </c>
      <c r="BB51">
        <v>0</v>
      </c>
      <c r="BC51">
        <v>0</v>
      </c>
      <c r="BD51">
        <v>0</v>
      </c>
      <c r="BE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 t="s">
        <v>701</v>
      </c>
      <c r="BX51">
        <v>44256</v>
      </c>
      <c r="BY51">
        <v>0</v>
      </c>
      <c r="BZ51">
        <v>0</v>
      </c>
      <c r="CA51">
        <v>0</v>
      </c>
      <c r="CB51">
        <v>0</v>
      </c>
      <c r="CC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 t="s">
        <v>701</v>
      </c>
      <c r="CV51">
        <v>44287</v>
      </c>
      <c r="CW51">
        <v>0</v>
      </c>
      <c r="CX51">
        <v>0</v>
      </c>
      <c r="CY51">
        <v>0</v>
      </c>
      <c r="CZ51">
        <v>0</v>
      </c>
      <c r="DA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 t="s">
        <v>701</v>
      </c>
      <c r="DT51">
        <v>44317</v>
      </c>
      <c r="DU51">
        <v>0</v>
      </c>
      <c r="DV51">
        <v>0</v>
      </c>
      <c r="DW51">
        <v>0</v>
      </c>
      <c r="DX51">
        <v>0</v>
      </c>
      <c r="DY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 t="s">
        <v>701</v>
      </c>
      <c r="ER51">
        <v>44348</v>
      </c>
      <c r="ES51">
        <v>0</v>
      </c>
      <c r="ET51">
        <v>0</v>
      </c>
      <c r="EU51">
        <v>0</v>
      </c>
      <c r="EV51">
        <v>0</v>
      </c>
      <c r="EW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 t="s">
        <v>701</v>
      </c>
      <c r="FP51">
        <v>44378</v>
      </c>
      <c r="FQ51">
        <v>258</v>
      </c>
      <c r="FR51">
        <v>2</v>
      </c>
      <c r="FS51">
        <v>1073</v>
      </c>
      <c r="FT51">
        <v>10759</v>
      </c>
      <c r="FU51">
        <v>5557.2700000000004</v>
      </c>
      <c r="FW51">
        <v>49172.400000000001</v>
      </c>
      <c r="FX51">
        <v>2002.25</v>
      </c>
      <c r="FY51">
        <v>12291.959999999999</v>
      </c>
      <c r="FZ51">
        <v>75</v>
      </c>
      <c r="GA51">
        <v>1780.01</v>
      </c>
      <c r="GB51">
        <v>1029.03</v>
      </c>
      <c r="GC51">
        <v>1971.3199999999999</v>
      </c>
      <c r="GD51">
        <v>252.5</v>
      </c>
      <c r="GE51">
        <v>2000</v>
      </c>
      <c r="GF51">
        <v>0</v>
      </c>
      <c r="GG51">
        <v>0</v>
      </c>
      <c r="GH51">
        <v>10.039999999999999</v>
      </c>
      <c r="GI51">
        <v>2</v>
      </c>
      <c r="GJ51">
        <v>29762.540000000001</v>
      </c>
      <c r="GK51">
        <v>-43615.129999999997</v>
      </c>
      <c r="GL51" t="s">
        <v>701</v>
      </c>
      <c r="GN51">
        <v>44409</v>
      </c>
      <c r="GO51">
        <v>198</v>
      </c>
      <c r="GP51">
        <v>2</v>
      </c>
      <c r="GQ51">
        <v>901</v>
      </c>
      <c r="GR51">
        <v>7784</v>
      </c>
      <c r="GS51">
        <v>11975.25</v>
      </c>
      <c r="GU51">
        <v>42834.260000000002</v>
      </c>
      <c r="GV51">
        <v>1653.53</v>
      </c>
      <c r="GW51">
        <v>9988.0499999999993</v>
      </c>
      <c r="GX51">
        <v>26.559999999999999</v>
      </c>
      <c r="GY51">
        <v>0</v>
      </c>
      <c r="GZ51">
        <v>2232.4699999999998</v>
      </c>
      <c r="HA51">
        <v>1971.3199999999999</v>
      </c>
      <c r="HB51">
        <v>615.29999999999995</v>
      </c>
      <c r="HC51">
        <v>2000</v>
      </c>
      <c r="HD51">
        <v>0</v>
      </c>
      <c r="HE51">
        <v>0</v>
      </c>
      <c r="HF51">
        <v>5.3399999999999999</v>
      </c>
      <c r="HG51">
        <v>4</v>
      </c>
      <c r="HH51">
        <v>25995.220000000001</v>
      </c>
      <c r="HI51">
        <v>-30859.009999999998</v>
      </c>
      <c r="HJ51" t="s">
        <v>701</v>
      </c>
      <c r="HL51">
        <v>44440</v>
      </c>
      <c r="HM51">
        <v>143</v>
      </c>
      <c r="HN51">
        <v>2</v>
      </c>
      <c r="HO51">
        <v>869</v>
      </c>
      <c r="HP51">
        <v>6006</v>
      </c>
      <c r="HQ51">
        <v>8558.8400000000001</v>
      </c>
      <c r="HS51">
        <v>38389.809999999998</v>
      </c>
      <c r="HT51">
        <v>1240.5599999999999</v>
      </c>
      <c r="HU51">
        <v>7543.9499999999998</v>
      </c>
      <c r="HV51">
        <v>3.4500000000000002</v>
      </c>
      <c r="HW51">
        <v>0</v>
      </c>
      <c r="HX51">
        <v>1358.0799999999999</v>
      </c>
      <c r="HY51">
        <v>1971.3199999999999</v>
      </c>
      <c r="HZ51">
        <v>442.06</v>
      </c>
      <c r="IA51">
        <v>2000</v>
      </c>
      <c r="IB51">
        <v>0</v>
      </c>
      <c r="IC51">
        <v>0</v>
      </c>
      <c r="ID51">
        <v>4.0999999999999996</v>
      </c>
      <c r="IE51">
        <v>4</v>
      </c>
      <c r="IF51">
        <v>25066.849999999999</v>
      </c>
      <c r="IG51">
        <v>-29830.970000000001</v>
      </c>
      <c r="IH51" t="s">
        <v>701</v>
      </c>
      <c r="IJ51">
        <v>44470</v>
      </c>
      <c r="IK51">
        <v>372</v>
      </c>
      <c r="IL51">
        <v>2</v>
      </c>
      <c r="IM51">
        <v>558</v>
      </c>
      <c r="IN51">
        <v>14508</v>
      </c>
      <c r="IO51">
        <v>4185</v>
      </c>
      <c r="IQ51">
        <v>0</v>
      </c>
      <c r="JC51">
        <v>4</v>
      </c>
      <c r="JE51">
        <v>4185</v>
      </c>
      <c r="JF51" t="s">
        <v>701</v>
      </c>
      <c r="JH51">
        <v>44501</v>
      </c>
      <c r="JI51">
        <v>370</v>
      </c>
      <c r="JJ51">
        <v>2</v>
      </c>
      <c r="JK51">
        <v>555</v>
      </c>
      <c r="JL51">
        <v>14430</v>
      </c>
      <c r="JM51">
        <v>4162.5</v>
      </c>
      <c r="JO51">
        <v>0</v>
      </c>
      <c r="KA51">
        <v>4</v>
      </c>
      <c r="KC51">
        <v>4162.5</v>
      </c>
      <c r="KD51" t="s">
        <v>701</v>
      </c>
      <c r="KF51">
        <v>44531</v>
      </c>
      <c r="KG51">
        <v>372</v>
      </c>
      <c r="KH51">
        <v>2</v>
      </c>
      <c r="KI51">
        <v>558</v>
      </c>
      <c r="KJ51">
        <v>14508</v>
      </c>
      <c r="KK51">
        <v>4185</v>
      </c>
      <c r="KM51">
        <v>0</v>
      </c>
      <c r="KY51">
        <v>4</v>
      </c>
      <c r="LA51">
        <v>4185</v>
      </c>
      <c r="LD51" t="s">
        <v>651</v>
      </c>
      <c r="LE51">
        <v>1713</v>
      </c>
      <c r="LF51">
        <v>2</v>
      </c>
      <c r="LG51">
        <v>4514</v>
      </c>
      <c r="LH51">
        <v>67995</v>
      </c>
      <c r="LI51">
        <v>38623.860000000001</v>
      </c>
      <c r="LK51">
        <v>130396.47</v>
      </c>
      <c r="LL51">
        <v>4896.3400000000001</v>
      </c>
      <c r="LM51">
        <v>29823.959999999999</v>
      </c>
      <c r="LN51">
        <v>105.01000000000001</v>
      </c>
      <c r="LO51">
        <v>1780.01</v>
      </c>
      <c r="LP51">
        <v>4619.5799999999999</v>
      </c>
      <c r="LQ51">
        <v>5913.96</v>
      </c>
      <c r="LR51">
        <v>1309.8599999999999</v>
      </c>
      <c r="LS51">
        <v>6000</v>
      </c>
      <c r="LT51">
        <v>0</v>
      </c>
      <c r="LU51">
        <v>0</v>
      </c>
      <c r="LV51">
        <v>19.48</v>
      </c>
      <c r="LX51">
        <v>80824.610000000001</v>
      </c>
      <c r="LY51">
        <v>-91772.610000000001</v>
      </c>
      <c r="LZ51" t="s">
        <v>701</v>
      </c>
      <c r="MA51" t="s">
        <v>652</v>
      </c>
      <c r="MB51">
        <v>44562</v>
      </c>
      <c r="MC51">
        <v>372</v>
      </c>
      <c r="MD51">
        <v>2</v>
      </c>
      <c r="ME51">
        <v>558</v>
      </c>
      <c r="MF51">
        <v>14508</v>
      </c>
      <c r="MG51">
        <v>4185</v>
      </c>
      <c r="MI51">
        <v>0</v>
      </c>
      <c r="MU51">
        <v>4</v>
      </c>
      <c r="MW51">
        <v>4185</v>
      </c>
      <c r="MX51" t="s">
        <v>701</v>
      </c>
      <c r="MZ51">
        <v>44593</v>
      </c>
      <c r="NA51">
        <v>336</v>
      </c>
      <c r="NB51">
        <v>2</v>
      </c>
      <c r="NC51">
        <v>504</v>
      </c>
      <c r="ND51">
        <v>13104</v>
      </c>
      <c r="NE51">
        <v>3780</v>
      </c>
      <c r="NG51">
        <v>0</v>
      </c>
      <c r="NS51">
        <v>4</v>
      </c>
      <c r="NU51">
        <v>3780</v>
      </c>
      <c r="NV51" t="s">
        <v>701</v>
      </c>
      <c r="NX51">
        <v>44621</v>
      </c>
      <c r="NY51">
        <v>372</v>
      </c>
      <c r="NZ51">
        <v>2</v>
      </c>
      <c r="OA51">
        <v>558</v>
      </c>
      <c r="OB51">
        <v>14508</v>
      </c>
      <c r="OC51">
        <v>4185</v>
      </c>
      <c r="OE51">
        <v>0</v>
      </c>
      <c r="OQ51">
        <v>4</v>
      </c>
      <c r="OS51">
        <v>4185</v>
      </c>
      <c r="OT51" t="s">
        <v>701</v>
      </c>
      <c r="OV51">
        <v>44652</v>
      </c>
      <c r="OW51">
        <v>360</v>
      </c>
      <c r="OX51">
        <v>2</v>
      </c>
      <c r="OY51">
        <v>540</v>
      </c>
      <c r="OZ51">
        <v>14040</v>
      </c>
      <c r="PA51">
        <v>4050</v>
      </c>
      <c r="PC51">
        <v>0</v>
      </c>
      <c r="PO51">
        <v>4</v>
      </c>
      <c r="PQ51">
        <v>4050</v>
      </c>
      <c r="PR51" t="s">
        <v>701</v>
      </c>
      <c r="PT51">
        <v>44682</v>
      </c>
      <c r="PU51">
        <v>372</v>
      </c>
      <c r="PV51">
        <v>2</v>
      </c>
      <c r="PW51">
        <v>558</v>
      </c>
      <c r="PX51">
        <v>14508</v>
      </c>
      <c r="PY51">
        <v>4185</v>
      </c>
      <c r="QA51">
        <v>0</v>
      </c>
      <c r="QM51">
        <v>4</v>
      </c>
      <c r="QO51">
        <v>4185</v>
      </c>
      <c r="QP51" t="s">
        <v>701</v>
      </c>
      <c r="QR51">
        <v>44713</v>
      </c>
      <c r="QS51">
        <v>360</v>
      </c>
      <c r="QT51">
        <v>2</v>
      </c>
      <c r="QU51">
        <v>540</v>
      </c>
      <c r="QV51">
        <v>14040</v>
      </c>
      <c r="QW51">
        <v>4050</v>
      </c>
      <c r="QY51">
        <v>0</v>
      </c>
      <c r="RK51">
        <v>4</v>
      </c>
      <c r="RM51">
        <v>4050</v>
      </c>
      <c r="RN51" t="s">
        <v>701</v>
      </c>
      <c r="RP51">
        <v>44743</v>
      </c>
      <c r="RQ51">
        <v>372</v>
      </c>
      <c r="RR51">
        <v>2</v>
      </c>
      <c r="RS51">
        <v>558</v>
      </c>
      <c r="RT51">
        <v>14508</v>
      </c>
      <c r="RU51">
        <v>4185</v>
      </c>
      <c r="RW51">
        <v>0</v>
      </c>
      <c r="SI51">
        <v>4</v>
      </c>
      <c r="SK51">
        <v>4185</v>
      </c>
      <c r="SL51" t="s">
        <v>701</v>
      </c>
      <c r="SN51">
        <v>44774</v>
      </c>
      <c r="SO51">
        <v>372</v>
      </c>
      <c r="SP51">
        <v>2</v>
      </c>
      <c r="SQ51">
        <v>558</v>
      </c>
      <c r="SR51">
        <v>14508</v>
      </c>
      <c r="SS51">
        <v>4185</v>
      </c>
      <c r="SU51">
        <v>0</v>
      </c>
      <c r="TG51">
        <v>4</v>
      </c>
      <c r="TI51">
        <v>4185</v>
      </c>
      <c r="TJ51" t="s">
        <v>701</v>
      </c>
      <c r="TL51">
        <v>44805</v>
      </c>
      <c r="TM51">
        <v>360</v>
      </c>
      <c r="TN51">
        <v>2</v>
      </c>
      <c r="TO51">
        <v>540</v>
      </c>
      <c r="TP51">
        <v>14040</v>
      </c>
      <c r="TQ51">
        <v>4050</v>
      </c>
      <c r="TS51">
        <v>0</v>
      </c>
      <c r="UE51">
        <v>4</v>
      </c>
      <c r="UG51">
        <v>4050</v>
      </c>
      <c r="UH51" t="s">
        <v>701</v>
      </c>
      <c r="UJ51">
        <v>44835</v>
      </c>
      <c r="UK51">
        <v>248</v>
      </c>
      <c r="UL51">
        <v>2</v>
      </c>
      <c r="UM51">
        <v>372</v>
      </c>
      <c r="UN51">
        <v>9672</v>
      </c>
      <c r="UO51">
        <v>2790</v>
      </c>
      <c r="UQ51">
        <v>0</v>
      </c>
      <c r="VC51">
        <v>4</v>
      </c>
      <c r="VE51">
        <v>2790</v>
      </c>
      <c r="VF51" t="s">
        <v>701</v>
      </c>
      <c r="VH51">
        <v>44866</v>
      </c>
      <c r="VI51">
        <v>240</v>
      </c>
      <c r="VJ51">
        <v>2</v>
      </c>
      <c r="VK51">
        <v>360</v>
      </c>
      <c r="VL51">
        <v>9360</v>
      </c>
      <c r="VM51">
        <v>2700</v>
      </c>
      <c r="VO51">
        <v>0</v>
      </c>
      <c r="WA51">
        <v>4</v>
      </c>
      <c r="WC51">
        <v>2700</v>
      </c>
      <c r="WD51" t="s">
        <v>701</v>
      </c>
      <c r="WF51">
        <v>44896</v>
      </c>
      <c r="WG51">
        <v>248</v>
      </c>
      <c r="WH51">
        <v>2</v>
      </c>
      <c r="WI51">
        <v>372</v>
      </c>
      <c r="WJ51">
        <v>9672</v>
      </c>
      <c r="WK51">
        <v>2790</v>
      </c>
      <c r="WM51">
        <v>0</v>
      </c>
      <c r="WY51">
        <v>4</v>
      </c>
      <c r="XA51">
        <v>2790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