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906" activeTab="27"/>
  </bookViews>
  <sheets>
    <sheet name="自营客运损益" sheetId="1" r:id="rId1"/>
    <sheet name="燃耗" sheetId="3" r:id="rId2"/>
    <sheet name="维修耗材保险" sheetId="4" r:id="rId3"/>
    <sheet name="路桥停车折旧" sheetId="5" r:id="rId4"/>
    <sheet name="人工" sheetId="2" r:id="rId5"/>
    <sheet name="收入1-9月" sheetId="85" r:id="rId6"/>
    <sheet name="成本1-9月" sheetId="86" r:id="rId7"/>
    <sheet name="清远城北站至英德黄花" sheetId="72" r:id="rId8"/>
    <sheet name="北站至白湾44270" sheetId="9" r:id="rId9"/>
    <sheet name="北站至白湾4130841329" sheetId="87" r:id="rId10"/>
    <sheet name="北站至佛山44627" sheetId="53" r:id="rId11"/>
    <sheet name="北站至花都（合作）" sheetId="58" r:id="rId12"/>
    <sheet name="清远北站至白湾" sheetId="59" r:id="rId13"/>
    <sheet name="机动车" sheetId="60" r:id="rId14"/>
    <sheet name="客运包车" sheetId="61" r:id="rId15"/>
    <sheet name="清远北站至七拱" sheetId="62" r:id="rId16"/>
    <sheet name="清远北站至石潭" sheetId="55" r:id="rId17"/>
    <sheet name="清远北站至桃源" sheetId="57" r:id="rId18"/>
    <sheet name="清远北站至英德银英" sheetId="56" r:id="rId19"/>
    <sheet name="清远城北站至佛山市站" sheetId="73" r:id="rId20"/>
    <sheet name="清远城北站至广州罗冲围站" sheetId="64" r:id="rId21"/>
    <sheet name="清远城北站至广州省站" sheetId="65" r:id="rId22"/>
    <sheet name="清远城北站至广州市桥站" sheetId="66" r:id="rId23"/>
    <sheet name="清远城北站至广州天河站" sheetId="67" r:id="rId24"/>
    <sheet name="清远城北站至江门新会站" sheetId="68" r:id="rId25"/>
    <sheet name="清远城北站至南冲" sheetId="69" r:id="rId26"/>
    <sheet name="清远城北站至清远新洲站" sheetId="70" r:id="rId27"/>
    <sheet name="清远城北站至清远英德大洞站" sheetId="71" r:id="rId28"/>
    <sheet name="清远城北站至深圳蛇口站" sheetId="77" r:id="rId29"/>
    <sheet name="清远城北站至石坎" sheetId="78" r:id="rId30"/>
    <sheet name="清远城北站至鱼咀" sheetId="54" r:id="rId31"/>
    <sheet name="清远城北站至云浮站" sheetId="74" r:id="rId32"/>
    <sheet name="清远城北站至肇庆怀集站" sheetId="75" r:id="rId33"/>
    <sheet name="清远城北站至肇庆四会站" sheetId="76" r:id="rId34"/>
    <sheet name="清远城北站至肇庆总站" sheetId="79" r:id="rId35"/>
    <sheet name="清远城北站至中山市站" sheetId="80" r:id="rId36"/>
    <sheet name="三坑太平-罗冲围" sheetId="81" r:id="rId37"/>
    <sheet name="石潭至罗冲围" sheetId="82" r:id="rId38"/>
    <sheet name="石潭至省站" sheetId="83" r:id="rId39"/>
    <sheet name="清远城北站至清远英德西站" sheetId="84" r:id="rId40"/>
    <sheet name="太平南冲" sheetId="37" r:id="rId41"/>
    <sheet name="太平石坎" sheetId="38" r:id="rId42"/>
    <sheet name="大坑至白湾" sheetId="39" r:id="rId43"/>
    <sheet name="大树墩至桂湖" sheetId="40" r:id="rId44"/>
    <sheet name="大围至东联" sheetId="49" r:id="rId45"/>
    <sheet name="拱水至浸潭" sheetId="41" r:id="rId46"/>
    <sheet name="三村至浸潭" sheetId="42" r:id="rId47"/>
    <sheet name="禾云至罗东" sheetId="43" r:id="rId48"/>
    <sheet name="西坑至中洲" sheetId="45" r:id="rId49"/>
    <sheet name="禾云-峡溪" sheetId="46" r:id="rId50"/>
    <sheet name="石坎-五星" sheetId="47" r:id="rId51"/>
    <sheet name="禾云-义合" sheetId="48" r:id="rId52"/>
    <sheet name="石坎至白芒" sheetId="50" r:id="rId53"/>
    <sheet name="石潭-大岩" sheetId="51" r:id="rId54"/>
    <sheet name="石潭至禾云" sheetId="52" r:id="rId55"/>
  </sheets>
  <externalReferences>
    <externalReference r:id="rId56"/>
    <externalReference r:id="rId57"/>
    <externalReference r:id="rId58"/>
  </externalReferences>
  <definedNames>
    <definedName name="_xlnm._FilterDatabase" localSheetId="0" hidden="1">自营客运损益!$A$1:$U$1196</definedName>
    <definedName name="_xlnm._FilterDatabase" localSheetId="1" hidden="1">燃耗!$A$1:$F$891</definedName>
    <definedName name="_xlnm._FilterDatabase" localSheetId="2" hidden="1">维修耗材保险!$A$1:$F$890</definedName>
    <definedName name="_xlnm._FilterDatabase" localSheetId="3" hidden="1">路桥停车折旧!$A$1:$G$1</definedName>
    <definedName name="_xlnm._FilterDatabase" localSheetId="4" hidden="1">人工!$A$1:$BB$893</definedName>
    <definedName name="_xlnm._FilterDatabase" localSheetId="5" hidden="1">'收入1-9月'!$A$2:$D$472</definedName>
    <definedName name="_xlnm._FilterDatabase" localSheetId="6" hidden="1">'成本1-9月'!$A$2:$E$2753</definedName>
  </definedNames>
  <calcPr calcId="144525" concurrentCalc="0"/>
</workbook>
</file>

<file path=xl/sharedStrings.xml><?xml version="1.0" encoding="utf-8"?>
<sst xmlns="http://schemas.openxmlformats.org/spreadsheetml/2006/main" count="12378" uniqueCount="267">
  <si>
    <t>起点站</t>
  </si>
  <si>
    <t>终点站</t>
  </si>
  <si>
    <t>线路</t>
  </si>
  <si>
    <t>年月</t>
  </si>
  <si>
    <t>线路类型</t>
  </si>
  <si>
    <t>发班班次</t>
  </si>
  <si>
    <t>运行车辆数（辆）</t>
  </si>
  <si>
    <t>客运量（万人次）</t>
  </si>
  <si>
    <t>运营里程（公里）</t>
  </si>
  <si>
    <t>营业收入</t>
  </si>
  <si>
    <t>营业成本</t>
  </si>
  <si>
    <t>人工成本</t>
  </si>
  <si>
    <t>材料费</t>
  </si>
  <si>
    <t>燃料费</t>
  </si>
  <si>
    <t>轮胎费</t>
  </si>
  <si>
    <t>维修费</t>
  </si>
  <si>
    <t>路桥费</t>
  </si>
  <si>
    <t>停车费</t>
  </si>
  <si>
    <t>保险费</t>
  </si>
  <si>
    <t>折旧费</t>
  </si>
  <si>
    <t>其他客运支出</t>
  </si>
  <si>
    <t>油耗（升）</t>
  </si>
  <si>
    <t>LNG（公斤）</t>
  </si>
  <si>
    <t>电耗（度）</t>
  </si>
  <si>
    <t>安全生产费</t>
  </si>
  <si>
    <t>司乘人数</t>
  </si>
  <si>
    <t>工资</t>
  </si>
  <si>
    <t>养老保险</t>
  </si>
  <si>
    <t>医疗保险</t>
  </si>
  <si>
    <t>失业保险</t>
  </si>
  <si>
    <t>工伤保险</t>
  </si>
  <si>
    <t>生育保险</t>
  </si>
  <si>
    <t>补充医疗保险</t>
  </si>
  <si>
    <t>福利费</t>
  </si>
  <si>
    <t>教育培训经费</t>
  </si>
  <si>
    <t>工会经费</t>
  </si>
  <si>
    <t>劳动保护费</t>
  </si>
  <si>
    <t>住房公积金</t>
  </si>
  <si>
    <t>其他人工成本</t>
  </si>
  <si>
    <t>合计</t>
  </si>
  <si>
    <t>北站至白湾41308/41329</t>
  </si>
  <si>
    <t>北站至白湾44270</t>
  </si>
  <si>
    <t>北站至佛山44627</t>
  </si>
  <si>
    <t>北站至花都（合作）</t>
  </si>
  <si>
    <t>大坑至白湾</t>
  </si>
  <si>
    <t>大树墩至桂湖</t>
  </si>
  <si>
    <t>大围至东联</t>
  </si>
  <si>
    <t>拱水至浸潭</t>
  </si>
  <si>
    <t>禾云-峡溪</t>
  </si>
  <si>
    <t>禾云-义合</t>
  </si>
  <si>
    <t>禾云至罗东</t>
  </si>
  <si>
    <t>机动车</t>
  </si>
  <si>
    <t>客运包车</t>
  </si>
  <si>
    <t>清远北站至白湾</t>
  </si>
  <si>
    <t>清远北站至七拱</t>
  </si>
  <si>
    <t>清远北站至英德银英</t>
  </si>
  <si>
    <t>清远城北站至佛山市站</t>
  </si>
  <si>
    <t>清远城北站至广州罗冲围站</t>
  </si>
  <si>
    <t>清远城北站至广州省站</t>
  </si>
  <si>
    <t>清远城北站至广州市桥站</t>
  </si>
  <si>
    <t>清远城北站至广州天河站</t>
  </si>
  <si>
    <t>清远城北站至江门新会站</t>
  </si>
  <si>
    <t>清远城北站至南冲</t>
  </si>
  <si>
    <t>清远城北站至清远新洲站</t>
  </si>
  <si>
    <t>清远城北站至清远英德大洞站</t>
  </si>
  <si>
    <t>清远城北站至清远英德西站</t>
  </si>
  <si>
    <t>清远城北站至深圳蛇口站</t>
  </si>
  <si>
    <t>清远城北站至石坎</t>
  </si>
  <si>
    <t>清远城北站至英德黄花</t>
  </si>
  <si>
    <t>清远城北站至鱼咀</t>
  </si>
  <si>
    <t>清远城北站至云浮云浮站</t>
  </si>
  <si>
    <t>清远城北站至肇庆怀集站</t>
  </si>
  <si>
    <t>清远城北站至肇庆总站</t>
  </si>
  <si>
    <t>清远城北站至中山市站</t>
  </si>
  <si>
    <t>三村至浸潭</t>
  </si>
  <si>
    <t>三坑太平-罗冲围</t>
  </si>
  <si>
    <t>石坎-五星</t>
  </si>
  <si>
    <t>石潭至罗冲围</t>
  </si>
  <si>
    <t>石潭至省站</t>
  </si>
  <si>
    <t>太平至南冲</t>
  </si>
  <si>
    <t>太平至石坎</t>
  </si>
  <si>
    <t>西坑至中洲</t>
  </si>
  <si>
    <t>清远北站至石潭</t>
  </si>
  <si>
    <t>清远北站至桃源</t>
  </si>
  <si>
    <t>石坎至白芒</t>
  </si>
  <si>
    <t>石潭-大岩</t>
  </si>
  <si>
    <t>石潭至禾云</t>
  </si>
  <si>
    <t>大围-东联</t>
  </si>
  <si>
    <t>u</t>
  </si>
  <si>
    <t>主营业务收入</t>
  </si>
  <si>
    <t>科目</t>
  </si>
  <si>
    <t>日期</t>
  </si>
  <si>
    <t>金额</t>
  </si>
  <si>
    <t>客运收入</t>
  </si>
  <si>
    <r>
      <rPr>
        <sz val="14"/>
        <color indexed="8"/>
        <rFont val="宋体"/>
        <charset val="134"/>
      </rPr>
      <t>北站至白湾</t>
    </r>
    <r>
      <rPr>
        <sz val="14"/>
        <color indexed="8"/>
        <rFont val="Times New Roman"/>
        <charset val="134"/>
      </rPr>
      <t>44270</t>
    </r>
  </si>
  <si>
    <r>
      <rPr>
        <sz val="14"/>
        <color indexed="8"/>
        <rFont val="宋体"/>
        <charset val="134"/>
      </rPr>
      <t>北站至白湾</t>
    </r>
    <r>
      <rPr>
        <sz val="14"/>
        <color indexed="8"/>
        <rFont val="Times New Roman"/>
        <charset val="134"/>
      </rPr>
      <t>41308/41329</t>
    </r>
  </si>
  <si>
    <t>清远城北站至肇庆四会站</t>
  </si>
  <si>
    <t>主营业务成本</t>
  </si>
  <si>
    <t>账面科目</t>
  </si>
  <si>
    <t>预算科目</t>
  </si>
  <si>
    <r>
      <rPr>
        <sz val="12"/>
        <color indexed="8"/>
        <rFont val="宋体"/>
        <charset val="134"/>
      </rPr>
      <t>办公费</t>
    </r>
  </si>
  <si>
    <r>
      <rPr>
        <sz val="12"/>
        <color theme="1"/>
        <rFont val="宋体"/>
        <charset val="134"/>
      </rPr>
      <t>其他客运支出</t>
    </r>
  </si>
  <si>
    <r>
      <rPr>
        <sz val="12"/>
        <color indexed="8"/>
        <rFont val="宋体"/>
        <charset val="134"/>
      </rPr>
      <t>清远城北站至中山市站</t>
    </r>
  </si>
  <si>
    <r>
      <rPr>
        <sz val="12"/>
        <color indexed="8"/>
        <rFont val="宋体"/>
        <charset val="134"/>
      </rPr>
      <t>保险费</t>
    </r>
  </si>
  <si>
    <r>
      <rPr>
        <sz val="12"/>
        <rFont val="宋体"/>
        <family val="2"/>
        <charset val="0"/>
      </rPr>
      <t>北站至佛山</t>
    </r>
    <r>
      <rPr>
        <sz val="12"/>
        <rFont val="Times New Roman"/>
        <family val="2"/>
        <charset val="0"/>
      </rPr>
      <t>44627</t>
    </r>
  </si>
  <si>
    <r>
      <rPr>
        <sz val="12"/>
        <color indexed="8"/>
        <rFont val="宋体"/>
        <charset val="134"/>
      </rPr>
      <t>北站至白湾</t>
    </r>
    <r>
      <rPr>
        <sz val="12"/>
        <color indexed="8"/>
        <rFont val="Times New Roman"/>
        <charset val="134"/>
      </rPr>
      <t>44270</t>
    </r>
  </si>
  <si>
    <r>
      <rPr>
        <sz val="12"/>
        <color indexed="8"/>
        <rFont val="宋体"/>
        <charset val="134"/>
      </rPr>
      <t>清远北站至七拱</t>
    </r>
  </si>
  <si>
    <r>
      <rPr>
        <sz val="12"/>
        <color indexed="8"/>
        <rFont val="宋体"/>
        <charset val="134"/>
      </rPr>
      <t>石坎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五星</t>
    </r>
  </si>
  <si>
    <r>
      <rPr>
        <sz val="12"/>
        <color indexed="8"/>
        <rFont val="宋体"/>
        <charset val="134"/>
      </rPr>
      <t>大树墩至桂湖</t>
    </r>
  </si>
  <si>
    <r>
      <rPr>
        <sz val="12"/>
        <color indexed="8"/>
        <rFont val="宋体"/>
        <charset val="134"/>
      </rPr>
      <t>拱水至浸潭</t>
    </r>
  </si>
  <si>
    <r>
      <rPr>
        <sz val="12"/>
        <color indexed="8"/>
        <rFont val="宋体"/>
        <charset val="134"/>
      </rPr>
      <t>禾云至罗东</t>
    </r>
  </si>
  <si>
    <r>
      <rPr>
        <sz val="12"/>
        <color indexed="8"/>
        <rFont val="宋体"/>
        <charset val="134"/>
      </rPr>
      <t>禾云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峡溪</t>
    </r>
  </si>
  <si>
    <r>
      <rPr>
        <sz val="12"/>
        <color indexed="8"/>
        <rFont val="宋体"/>
        <charset val="134"/>
      </rPr>
      <t>清远城北站至广州天河站</t>
    </r>
  </si>
  <si>
    <r>
      <rPr>
        <sz val="12"/>
        <color indexed="8"/>
        <rFont val="宋体"/>
        <charset val="134"/>
      </rPr>
      <t>石潭至省站</t>
    </r>
  </si>
  <si>
    <r>
      <rPr>
        <sz val="12"/>
        <color indexed="8"/>
        <rFont val="宋体"/>
        <charset val="134"/>
      </rPr>
      <t>大围至东联</t>
    </r>
  </si>
  <si>
    <r>
      <rPr>
        <sz val="12"/>
        <color indexed="8"/>
        <rFont val="宋体"/>
        <charset val="134"/>
      </rPr>
      <t>清远城北站至广州市桥站</t>
    </r>
  </si>
  <si>
    <r>
      <rPr>
        <sz val="12"/>
        <color indexed="8"/>
        <rFont val="宋体"/>
        <charset val="134"/>
      </rPr>
      <t>清远城北站至肇庆怀集站</t>
    </r>
  </si>
  <si>
    <r>
      <rPr>
        <sz val="12"/>
        <color indexed="8"/>
        <rFont val="宋体"/>
        <charset val="134"/>
      </rPr>
      <t>清远城北站至深圳蛇口站</t>
    </r>
  </si>
  <si>
    <r>
      <rPr>
        <sz val="12"/>
        <color indexed="8"/>
        <rFont val="宋体"/>
        <charset val="134"/>
      </rPr>
      <t>清远城北站至云浮云浮站</t>
    </r>
  </si>
  <si>
    <r>
      <rPr>
        <sz val="12"/>
        <color indexed="8"/>
        <rFont val="宋体"/>
        <charset val="134"/>
      </rPr>
      <t>清远城北站至江门新会站</t>
    </r>
  </si>
  <si>
    <r>
      <rPr>
        <sz val="12"/>
        <color indexed="8"/>
        <rFont val="宋体"/>
        <charset val="134"/>
      </rPr>
      <t>清远城北站至清远英德西站</t>
    </r>
  </si>
  <si>
    <r>
      <rPr>
        <sz val="12"/>
        <color indexed="8"/>
        <rFont val="宋体"/>
        <charset val="134"/>
      </rPr>
      <t>禾云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义合</t>
    </r>
  </si>
  <si>
    <r>
      <rPr>
        <sz val="12"/>
        <color indexed="8"/>
        <rFont val="宋体"/>
        <charset val="134"/>
      </rPr>
      <t>清远城北站至英德黄花</t>
    </r>
  </si>
  <si>
    <r>
      <rPr>
        <sz val="12"/>
        <color indexed="8"/>
        <rFont val="宋体"/>
        <charset val="134"/>
      </rPr>
      <t>大坑至白湾</t>
    </r>
  </si>
  <si>
    <r>
      <rPr>
        <sz val="12"/>
        <color indexed="8"/>
        <rFont val="宋体"/>
        <charset val="134"/>
      </rPr>
      <t>西坑至中洲</t>
    </r>
  </si>
  <si>
    <r>
      <rPr>
        <sz val="12"/>
        <color indexed="8"/>
        <rFont val="宋体"/>
        <charset val="134"/>
      </rPr>
      <t>三村至浸潭</t>
    </r>
  </si>
  <si>
    <r>
      <rPr>
        <sz val="12"/>
        <color indexed="8"/>
        <rFont val="宋体"/>
        <charset val="134"/>
      </rPr>
      <t>北站至白湾</t>
    </r>
    <r>
      <rPr>
        <sz val="12"/>
        <color indexed="8"/>
        <rFont val="Times New Roman"/>
        <charset val="134"/>
      </rPr>
      <t>41308/41329</t>
    </r>
  </si>
  <si>
    <r>
      <rPr>
        <sz val="12"/>
        <color indexed="8"/>
        <rFont val="宋体"/>
        <charset val="134"/>
      </rPr>
      <t>清远城北站至鱼咀</t>
    </r>
  </si>
  <si>
    <r>
      <rPr>
        <sz val="12"/>
        <color indexed="8"/>
        <rFont val="宋体"/>
        <charset val="134"/>
      </rPr>
      <t>清远城北站至清远英德大洞站</t>
    </r>
  </si>
  <si>
    <r>
      <rPr>
        <sz val="12"/>
        <color indexed="8"/>
        <rFont val="宋体"/>
        <charset val="134"/>
      </rPr>
      <t>清远城北站至佛山市站</t>
    </r>
  </si>
  <si>
    <r>
      <rPr>
        <sz val="12"/>
        <color indexed="8"/>
        <rFont val="宋体"/>
        <charset val="134"/>
      </rPr>
      <t>机动车</t>
    </r>
  </si>
  <si>
    <r>
      <rPr>
        <sz val="12"/>
        <color indexed="8"/>
        <rFont val="宋体"/>
        <charset val="134"/>
      </rPr>
      <t>清远城北站至肇庆总站</t>
    </r>
  </si>
  <si>
    <r>
      <rPr>
        <sz val="12"/>
        <color indexed="8"/>
        <rFont val="宋体"/>
        <charset val="134"/>
      </rPr>
      <t>石潭至罗冲围</t>
    </r>
  </si>
  <si>
    <r>
      <rPr>
        <sz val="12"/>
        <color indexed="8"/>
        <rFont val="宋体"/>
        <charset val="134"/>
      </rPr>
      <t>太平至南冲</t>
    </r>
  </si>
  <si>
    <r>
      <rPr>
        <sz val="12"/>
        <color indexed="8"/>
        <rFont val="宋体"/>
        <charset val="134"/>
      </rPr>
      <t>太平至石坎</t>
    </r>
  </si>
  <si>
    <r>
      <rPr>
        <sz val="12"/>
        <color indexed="8"/>
        <rFont val="宋体"/>
        <charset val="134"/>
      </rPr>
      <t>清远北站至白湾</t>
    </r>
  </si>
  <si>
    <r>
      <rPr>
        <sz val="12"/>
        <color indexed="8"/>
        <rFont val="宋体"/>
        <charset val="134"/>
      </rPr>
      <t>北站至花都（合作）</t>
    </r>
  </si>
  <si>
    <r>
      <rPr>
        <sz val="12"/>
        <color indexed="8"/>
        <rFont val="宋体"/>
        <charset val="134"/>
      </rPr>
      <t>清远北站至英德银英</t>
    </r>
  </si>
  <si>
    <r>
      <rPr>
        <sz val="12"/>
        <color indexed="8"/>
        <rFont val="宋体"/>
        <charset val="134"/>
      </rPr>
      <t>清远城北站至清远新洲站</t>
    </r>
  </si>
  <si>
    <r>
      <rPr>
        <sz val="12"/>
        <color indexed="8"/>
        <rFont val="宋体"/>
        <charset val="134"/>
      </rPr>
      <t>三坑太平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罗冲围</t>
    </r>
  </si>
  <si>
    <r>
      <rPr>
        <sz val="12"/>
        <color indexed="8"/>
        <rFont val="宋体"/>
        <charset val="134"/>
      </rPr>
      <t>清远城北站至广州罗冲围站</t>
    </r>
  </si>
  <si>
    <r>
      <rPr>
        <sz val="12"/>
        <color indexed="8"/>
        <rFont val="宋体"/>
        <charset val="134"/>
      </rPr>
      <t>客运包车</t>
    </r>
  </si>
  <si>
    <r>
      <rPr>
        <sz val="12"/>
        <color indexed="8"/>
        <rFont val="宋体"/>
        <charset val="134"/>
      </rPr>
      <t>清远城北站至广州省站</t>
    </r>
  </si>
  <si>
    <r>
      <rPr>
        <sz val="12"/>
        <color indexed="8"/>
        <rFont val="宋体"/>
        <charset val="134"/>
      </rPr>
      <t>清远北站至石潭</t>
    </r>
  </si>
  <si>
    <r>
      <rPr>
        <sz val="12"/>
        <color indexed="8"/>
        <rFont val="宋体"/>
        <charset val="134"/>
      </rPr>
      <t>清远城北站至石坎</t>
    </r>
  </si>
  <si>
    <r>
      <rPr>
        <sz val="12"/>
        <color indexed="8"/>
        <rFont val="宋体"/>
        <charset val="134"/>
      </rPr>
      <t>清远城北站至南冲</t>
    </r>
  </si>
  <si>
    <r>
      <rPr>
        <sz val="12"/>
        <color indexed="8"/>
        <rFont val="宋体"/>
        <charset val="134"/>
      </rPr>
      <t>清远北站至桃源</t>
    </r>
  </si>
  <si>
    <r>
      <rPr>
        <sz val="12"/>
        <color indexed="8"/>
        <rFont val="宋体"/>
        <charset val="134"/>
      </rPr>
      <t>石坎至白芒</t>
    </r>
  </si>
  <si>
    <r>
      <rPr>
        <sz val="12"/>
        <color indexed="8"/>
        <rFont val="宋体"/>
        <charset val="134"/>
      </rPr>
      <t>石潭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大岩</t>
    </r>
  </si>
  <si>
    <r>
      <rPr>
        <sz val="12"/>
        <color indexed="8"/>
        <rFont val="宋体"/>
        <charset val="134"/>
      </rPr>
      <t>石潭至禾云</t>
    </r>
  </si>
  <si>
    <r>
      <rPr>
        <sz val="12"/>
        <rFont val="宋体"/>
        <family val="2"/>
        <charset val="0"/>
      </rPr>
      <t>保险费</t>
    </r>
  </si>
  <si>
    <r>
      <rPr>
        <sz val="12"/>
        <rFont val="宋体"/>
        <family val="2"/>
        <charset val="0"/>
      </rPr>
      <t>清远城北站至广州省站</t>
    </r>
  </si>
  <si>
    <r>
      <rPr>
        <sz val="12"/>
        <rFont val="宋体"/>
        <family val="2"/>
        <charset val="0"/>
      </rPr>
      <t>清远城北站至广州罗冲围站</t>
    </r>
  </si>
  <si>
    <r>
      <rPr>
        <sz val="12"/>
        <rFont val="宋体"/>
        <family val="2"/>
        <charset val="0"/>
      </rPr>
      <t>客运包车</t>
    </r>
  </si>
  <si>
    <r>
      <rPr>
        <sz val="12"/>
        <rFont val="宋体"/>
        <family val="2"/>
        <charset val="0"/>
      </rPr>
      <t>清远城北站至广州市桥站</t>
    </r>
  </si>
  <si>
    <r>
      <rPr>
        <sz val="12"/>
        <rFont val="宋体"/>
        <family val="2"/>
        <charset val="0"/>
      </rPr>
      <t>清远城北站至佛山市站</t>
    </r>
  </si>
  <si>
    <r>
      <rPr>
        <sz val="12"/>
        <rFont val="宋体"/>
        <family val="2"/>
        <charset val="0"/>
      </rPr>
      <t>清远城北站至中山市站</t>
    </r>
  </si>
  <si>
    <r>
      <rPr>
        <sz val="12"/>
        <rFont val="宋体"/>
        <family val="2"/>
        <charset val="0"/>
      </rPr>
      <t>清远城北站至广州天河站</t>
    </r>
  </si>
  <si>
    <r>
      <rPr>
        <sz val="12"/>
        <rFont val="宋体"/>
        <family val="2"/>
        <charset val="0"/>
      </rPr>
      <t>清远城北站至肇庆怀集站</t>
    </r>
  </si>
  <si>
    <r>
      <rPr>
        <sz val="12"/>
        <rFont val="宋体"/>
        <family val="2"/>
        <charset val="0"/>
      </rPr>
      <t>清远城北站至云浮云浮站</t>
    </r>
  </si>
  <si>
    <r>
      <rPr>
        <sz val="12"/>
        <rFont val="宋体"/>
        <family val="2"/>
        <charset val="0"/>
      </rPr>
      <t>清远城北站至肇庆总站</t>
    </r>
  </si>
  <si>
    <r>
      <rPr>
        <sz val="12"/>
        <rFont val="宋体"/>
        <family val="2"/>
        <charset val="0"/>
      </rPr>
      <t>清远城北站至深圳蛇口站</t>
    </r>
  </si>
  <si>
    <r>
      <rPr>
        <sz val="12"/>
        <rFont val="宋体"/>
        <family val="2"/>
        <charset val="0"/>
      </rPr>
      <t>清远城北站至清远新洲站</t>
    </r>
  </si>
  <si>
    <r>
      <rPr>
        <sz val="12"/>
        <rFont val="宋体"/>
        <family val="2"/>
        <charset val="0"/>
      </rPr>
      <t>太平至南冲</t>
    </r>
  </si>
  <si>
    <r>
      <rPr>
        <sz val="12"/>
        <rFont val="宋体"/>
        <family val="2"/>
        <charset val="0"/>
      </rPr>
      <t>太平至石坎</t>
    </r>
  </si>
  <si>
    <r>
      <rPr>
        <sz val="12"/>
        <rFont val="宋体"/>
        <family val="2"/>
        <charset val="0"/>
      </rPr>
      <t>清远城北站至清远英德大洞站</t>
    </r>
  </si>
  <si>
    <r>
      <rPr>
        <sz val="12"/>
        <rFont val="宋体"/>
        <family val="2"/>
        <charset val="0"/>
      </rPr>
      <t>清远城北站至南冲</t>
    </r>
  </si>
  <si>
    <r>
      <rPr>
        <sz val="12"/>
        <rFont val="宋体"/>
        <family val="2"/>
        <charset val="0"/>
      </rPr>
      <t>清远城北站至石坎</t>
    </r>
  </si>
  <si>
    <r>
      <rPr>
        <sz val="12"/>
        <rFont val="宋体"/>
        <family val="2"/>
        <charset val="0"/>
      </rPr>
      <t>石潭至罗冲围</t>
    </r>
  </si>
  <si>
    <r>
      <rPr>
        <sz val="12"/>
        <rFont val="宋体"/>
        <family val="2"/>
        <charset val="0"/>
      </rPr>
      <t>清远北站至七拱</t>
    </r>
  </si>
  <si>
    <r>
      <rPr>
        <sz val="12"/>
        <rFont val="宋体"/>
        <family val="2"/>
        <charset val="0"/>
      </rPr>
      <t>清远北站至白湾</t>
    </r>
  </si>
  <si>
    <r>
      <rPr>
        <sz val="12"/>
        <rFont val="宋体"/>
        <family val="2"/>
        <charset val="0"/>
      </rPr>
      <t>清远北站至英德银英</t>
    </r>
  </si>
  <si>
    <r>
      <rPr>
        <sz val="12"/>
        <rFont val="宋体"/>
        <family val="2"/>
        <charset val="0"/>
      </rPr>
      <t>三坑太平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罗冲围</t>
    </r>
  </si>
  <si>
    <r>
      <rPr>
        <sz val="12"/>
        <rFont val="宋体"/>
        <family val="2"/>
        <charset val="0"/>
      </rPr>
      <t>清远城北站至鱼咀</t>
    </r>
  </si>
  <si>
    <r>
      <rPr>
        <sz val="12"/>
        <rFont val="宋体"/>
        <family val="2"/>
        <charset val="0"/>
      </rPr>
      <t>清远城北站至英德黄花</t>
    </r>
  </si>
  <si>
    <r>
      <rPr>
        <sz val="12"/>
        <rFont val="宋体"/>
        <family val="2"/>
        <charset val="0"/>
      </rPr>
      <t>北站至白湾</t>
    </r>
    <r>
      <rPr>
        <sz val="12"/>
        <rFont val="Times New Roman"/>
        <family val="2"/>
        <charset val="0"/>
      </rPr>
      <t>44270</t>
    </r>
  </si>
  <si>
    <r>
      <rPr>
        <sz val="12"/>
        <rFont val="宋体"/>
        <family val="2"/>
        <charset val="0"/>
      </rPr>
      <t>北站至白湾</t>
    </r>
    <r>
      <rPr>
        <sz val="12"/>
        <rFont val="Times New Roman"/>
        <family val="2"/>
        <charset val="0"/>
      </rPr>
      <t>41308/41329</t>
    </r>
  </si>
  <si>
    <r>
      <rPr>
        <sz val="12"/>
        <rFont val="宋体"/>
        <family val="2"/>
        <charset val="0"/>
      </rPr>
      <t>北站至花都（合作）</t>
    </r>
  </si>
  <si>
    <r>
      <rPr>
        <sz val="12"/>
        <rFont val="宋体"/>
        <family val="2"/>
        <charset val="0"/>
      </rPr>
      <t>石潭至省站</t>
    </r>
  </si>
  <si>
    <r>
      <rPr>
        <sz val="12"/>
        <rFont val="宋体"/>
        <family val="2"/>
        <charset val="0"/>
      </rPr>
      <t>大围至东联</t>
    </r>
  </si>
  <si>
    <r>
      <rPr>
        <sz val="12"/>
        <rFont val="宋体"/>
        <family val="2"/>
        <charset val="0"/>
      </rPr>
      <t>大坑至白湾</t>
    </r>
  </si>
  <si>
    <r>
      <rPr>
        <sz val="12"/>
        <rFont val="宋体"/>
        <family val="2"/>
        <charset val="0"/>
      </rPr>
      <t>大树墩至桂湖</t>
    </r>
  </si>
  <si>
    <r>
      <rPr>
        <sz val="12"/>
        <rFont val="宋体"/>
        <family val="2"/>
        <charset val="0"/>
      </rPr>
      <t>拱水至浸潭</t>
    </r>
  </si>
  <si>
    <r>
      <rPr>
        <sz val="12"/>
        <rFont val="宋体"/>
        <family val="2"/>
        <charset val="0"/>
      </rPr>
      <t>三村至浸潭</t>
    </r>
  </si>
  <si>
    <r>
      <rPr>
        <sz val="12"/>
        <rFont val="宋体"/>
        <family val="2"/>
        <charset val="0"/>
      </rPr>
      <t>禾云至罗东</t>
    </r>
  </si>
  <si>
    <r>
      <rPr>
        <sz val="12"/>
        <rFont val="宋体"/>
        <family val="2"/>
        <charset val="0"/>
      </rPr>
      <t>西坑至中洲</t>
    </r>
  </si>
  <si>
    <r>
      <rPr>
        <sz val="12"/>
        <rFont val="宋体"/>
        <family val="2"/>
        <charset val="0"/>
      </rPr>
      <t>禾云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义合</t>
    </r>
  </si>
  <si>
    <r>
      <rPr>
        <sz val="12"/>
        <rFont val="宋体"/>
        <family val="2"/>
        <charset val="0"/>
      </rPr>
      <t>禾云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峡溪</t>
    </r>
  </si>
  <si>
    <r>
      <rPr>
        <sz val="12"/>
        <rFont val="宋体"/>
        <family val="2"/>
        <charset val="0"/>
      </rPr>
      <t>机动车</t>
    </r>
  </si>
  <si>
    <r>
      <rPr>
        <sz val="12"/>
        <rFont val="宋体"/>
        <family val="2"/>
        <charset val="0"/>
      </rPr>
      <t>清远北站至石潭</t>
    </r>
  </si>
  <si>
    <r>
      <rPr>
        <sz val="12"/>
        <rFont val="宋体"/>
        <family val="2"/>
        <charset val="0"/>
      </rPr>
      <t>石坎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五星</t>
    </r>
  </si>
  <si>
    <r>
      <rPr>
        <sz val="12"/>
        <rFont val="宋体"/>
        <family val="2"/>
        <charset val="0"/>
      </rPr>
      <t>石潭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大岩</t>
    </r>
  </si>
  <si>
    <r>
      <rPr>
        <sz val="12"/>
        <rFont val="宋体"/>
        <family val="2"/>
        <charset val="0"/>
      </rPr>
      <t>石潭至禾云</t>
    </r>
  </si>
  <si>
    <r>
      <rPr>
        <sz val="12"/>
        <rFont val="宋体"/>
        <family val="2"/>
        <charset val="0"/>
      </rPr>
      <t>石坎至白芒</t>
    </r>
  </si>
  <si>
    <r>
      <rPr>
        <sz val="12"/>
        <rFont val="宋体"/>
        <family val="2"/>
        <charset val="0"/>
      </rPr>
      <t>清远北站至桃源</t>
    </r>
  </si>
  <si>
    <r>
      <rPr>
        <sz val="12"/>
        <color indexed="8"/>
        <rFont val="宋体"/>
        <charset val="134"/>
      </rPr>
      <t>材料费</t>
    </r>
  </si>
  <si>
    <r>
      <rPr>
        <sz val="12"/>
        <rFont val="宋体"/>
        <charset val="134"/>
      </rPr>
      <t>材料费</t>
    </r>
  </si>
  <si>
    <r>
      <rPr>
        <sz val="12"/>
        <rFont val="宋体"/>
        <family val="2"/>
        <charset val="0"/>
      </rPr>
      <t>材料费</t>
    </r>
  </si>
  <si>
    <r>
      <rPr>
        <sz val="12"/>
        <color indexed="8"/>
        <rFont val="宋体"/>
        <charset val="134"/>
      </rPr>
      <t>禾云至峡溪</t>
    </r>
  </si>
  <si>
    <r>
      <rPr>
        <sz val="12"/>
        <rFont val="宋体"/>
        <family val="2"/>
        <charset val="0"/>
      </rPr>
      <t>清远城北站至清远英德西站</t>
    </r>
  </si>
  <si>
    <r>
      <rPr>
        <sz val="12"/>
        <color indexed="8"/>
        <rFont val="宋体"/>
        <charset val="134"/>
      </rPr>
      <t>差旅费</t>
    </r>
  </si>
  <si>
    <r>
      <rPr>
        <sz val="12"/>
        <color indexed="8"/>
        <rFont val="宋体"/>
        <charset val="134"/>
      </rPr>
      <t>场地租金</t>
    </r>
  </si>
  <si>
    <r>
      <rPr>
        <sz val="12"/>
        <rFont val="宋体"/>
        <family val="2"/>
        <charset val="0"/>
      </rPr>
      <t>场地租金</t>
    </r>
  </si>
  <si>
    <r>
      <rPr>
        <sz val="12"/>
        <color indexed="8"/>
        <rFont val="宋体"/>
        <charset val="134"/>
      </rPr>
      <t>车辆年审费</t>
    </r>
  </si>
  <si>
    <r>
      <rPr>
        <sz val="12"/>
        <rFont val="宋体"/>
        <family val="2"/>
        <charset val="0"/>
      </rPr>
      <t>车辆年审费</t>
    </r>
  </si>
  <si>
    <r>
      <rPr>
        <sz val="12"/>
        <color indexed="8"/>
        <rFont val="宋体"/>
        <charset val="134"/>
      </rPr>
      <t>车辆清洁及排污费</t>
    </r>
  </si>
  <si>
    <r>
      <rPr>
        <sz val="12"/>
        <rFont val="宋体"/>
        <family val="2"/>
        <charset val="0"/>
      </rPr>
      <t>停车费</t>
    </r>
  </si>
  <si>
    <r>
      <rPr>
        <sz val="12"/>
        <rFont val="宋体"/>
        <family val="2"/>
        <charset val="0"/>
      </rPr>
      <t>车辆清洁及排污费</t>
    </r>
  </si>
  <si>
    <r>
      <rPr>
        <sz val="12"/>
        <color indexed="8"/>
        <rFont val="宋体"/>
        <charset val="134"/>
      </rPr>
      <t>车辆使用费</t>
    </r>
  </si>
  <si>
    <r>
      <rPr>
        <sz val="12"/>
        <rFont val="宋体"/>
        <family val="2"/>
        <charset val="0"/>
      </rPr>
      <t>低值易耗品摊销</t>
    </r>
  </si>
  <si>
    <r>
      <rPr>
        <sz val="12"/>
        <color indexed="8"/>
        <rFont val="宋体"/>
        <charset val="134"/>
      </rPr>
      <t>广告宣传费</t>
    </r>
  </si>
  <si>
    <r>
      <rPr>
        <sz val="12"/>
        <rFont val="宋体"/>
        <family val="2"/>
        <charset val="0"/>
      </rPr>
      <t>劳动保护费</t>
    </r>
  </si>
  <si>
    <r>
      <rPr>
        <sz val="12"/>
        <color indexed="8"/>
        <rFont val="宋体"/>
        <charset val="134"/>
      </rPr>
      <t>劳务费</t>
    </r>
  </si>
  <si>
    <r>
      <rPr>
        <sz val="12"/>
        <rFont val="宋体"/>
        <family val="2"/>
        <charset val="0"/>
      </rPr>
      <t>劳务费</t>
    </r>
  </si>
  <si>
    <r>
      <rPr>
        <sz val="12"/>
        <color indexed="8"/>
        <rFont val="宋体"/>
        <charset val="134"/>
      </rPr>
      <t>轮胎费</t>
    </r>
  </si>
  <si>
    <r>
      <rPr>
        <sz val="12"/>
        <color indexed="8"/>
        <rFont val="宋体"/>
        <charset val="134"/>
      </rPr>
      <t>西坑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中洲</t>
    </r>
  </si>
  <si>
    <r>
      <rPr>
        <sz val="12"/>
        <rFont val="宋体"/>
        <family val="2"/>
        <charset val="0"/>
      </rPr>
      <t>轮胎费</t>
    </r>
  </si>
  <si>
    <r>
      <rPr>
        <sz val="12"/>
        <rFont val="宋体"/>
        <family val="2"/>
        <charset val="0"/>
      </rPr>
      <t>西坑</t>
    </r>
    <r>
      <rPr>
        <sz val="12"/>
        <rFont val="Times New Roman"/>
        <family val="2"/>
        <charset val="0"/>
      </rPr>
      <t>-</t>
    </r>
    <r>
      <rPr>
        <sz val="12"/>
        <rFont val="宋体"/>
        <family val="2"/>
        <charset val="0"/>
      </rPr>
      <t>中洲</t>
    </r>
  </si>
  <si>
    <r>
      <rPr>
        <sz val="12"/>
        <color indexed="8"/>
        <rFont val="宋体"/>
        <charset val="134"/>
      </rPr>
      <t>其他客运支出</t>
    </r>
  </si>
  <si>
    <r>
      <rPr>
        <sz val="12"/>
        <rFont val="宋体"/>
        <family val="2"/>
        <charset val="0"/>
      </rPr>
      <t>其他客运支出</t>
    </r>
  </si>
  <si>
    <r>
      <rPr>
        <sz val="12"/>
        <color indexed="8"/>
        <rFont val="宋体"/>
        <charset val="134"/>
      </rPr>
      <t>桥、渡、路、隧道费</t>
    </r>
  </si>
  <si>
    <r>
      <rPr>
        <sz val="12"/>
        <color theme="1"/>
        <rFont val="宋体"/>
        <charset val="134"/>
      </rPr>
      <t>路桥费</t>
    </r>
  </si>
  <si>
    <r>
      <rPr>
        <sz val="12"/>
        <rFont val="宋体"/>
        <family val="2"/>
        <charset val="0"/>
      </rPr>
      <t>桥、渡、路、隧道费</t>
    </r>
  </si>
  <si>
    <r>
      <rPr>
        <sz val="12"/>
        <color indexed="8"/>
        <rFont val="宋体"/>
        <charset val="134"/>
      </rPr>
      <t>燃料费</t>
    </r>
  </si>
  <si>
    <t>燃油费</t>
  </si>
  <si>
    <r>
      <rPr>
        <sz val="12"/>
        <color indexed="8"/>
        <rFont val="宋体"/>
        <charset val="134"/>
      </rPr>
      <t>石坎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通村农客</t>
    </r>
  </si>
  <si>
    <r>
      <rPr>
        <sz val="12"/>
        <color indexed="8"/>
        <rFont val="宋体"/>
        <charset val="134"/>
      </rPr>
      <t>禾云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通村农客</t>
    </r>
  </si>
  <si>
    <r>
      <rPr>
        <sz val="12"/>
        <color indexed="8"/>
        <rFont val="宋体"/>
        <charset val="134"/>
      </rPr>
      <t>三坑太平</t>
    </r>
    <r>
      <rPr>
        <sz val="12"/>
        <color indexed="8"/>
        <rFont val="Times New Roman"/>
        <charset val="134"/>
      </rPr>
      <t>-</t>
    </r>
    <r>
      <rPr>
        <sz val="12"/>
        <color indexed="8"/>
        <rFont val="宋体"/>
        <charset val="134"/>
      </rPr>
      <t>自营班线</t>
    </r>
  </si>
  <si>
    <r>
      <rPr>
        <sz val="12"/>
        <rFont val="宋体"/>
        <family val="2"/>
        <charset val="0"/>
      </rPr>
      <t>燃料费</t>
    </r>
  </si>
  <si>
    <r>
      <rPr>
        <sz val="12"/>
        <color indexed="8"/>
        <rFont val="宋体"/>
        <charset val="134"/>
      </rPr>
      <t>事故损失费</t>
    </r>
  </si>
  <si>
    <r>
      <rPr>
        <sz val="12"/>
        <color indexed="8"/>
        <rFont val="宋体"/>
        <charset val="134"/>
      </rPr>
      <t>停车费</t>
    </r>
  </si>
  <si>
    <r>
      <rPr>
        <sz val="12"/>
        <color indexed="8"/>
        <rFont val="宋体"/>
        <charset val="134"/>
      </rPr>
      <t>维修费</t>
    </r>
  </si>
  <si>
    <r>
      <rPr>
        <sz val="12"/>
        <color indexed="8"/>
        <rFont val="宋体"/>
        <charset val="134"/>
      </rPr>
      <t>合作</t>
    </r>
  </si>
  <si>
    <r>
      <rPr>
        <sz val="12"/>
        <rFont val="宋体"/>
        <family val="2"/>
        <charset val="0"/>
      </rPr>
      <t>维修费</t>
    </r>
  </si>
  <si>
    <r>
      <rPr>
        <sz val="12"/>
        <rFont val="宋体"/>
        <family val="2"/>
        <charset val="0"/>
      </rPr>
      <t>清远城北站至江门新会站</t>
    </r>
  </si>
  <si>
    <r>
      <rPr>
        <sz val="12"/>
        <color indexed="8"/>
        <rFont val="宋体"/>
        <charset val="134"/>
      </rPr>
      <t>业务招待费</t>
    </r>
  </si>
  <si>
    <r>
      <rPr>
        <sz val="12"/>
        <rFont val="宋体"/>
        <family val="2"/>
        <charset val="0"/>
      </rPr>
      <t>业务招待费</t>
    </r>
  </si>
  <si>
    <r>
      <rPr>
        <sz val="12"/>
        <color indexed="8"/>
        <rFont val="宋体"/>
        <charset val="134"/>
      </rPr>
      <t>员工宿舍租金</t>
    </r>
  </si>
  <si>
    <r>
      <rPr>
        <sz val="12"/>
        <rFont val="宋体"/>
        <family val="2"/>
        <charset val="0"/>
      </rPr>
      <t>员工宿舍租金</t>
    </r>
  </si>
  <si>
    <r>
      <rPr>
        <sz val="12"/>
        <color indexed="8"/>
        <rFont val="宋体"/>
        <charset val="134"/>
      </rPr>
      <t>站务费</t>
    </r>
  </si>
  <si>
    <r>
      <rPr>
        <sz val="12"/>
        <rFont val="宋体"/>
        <family val="2"/>
        <charset val="0"/>
      </rPr>
      <t>站务费</t>
    </r>
  </si>
  <si>
    <r>
      <rPr>
        <sz val="12"/>
        <color indexed="8"/>
        <rFont val="宋体"/>
        <charset val="134"/>
      </rPr>
      <t>折旧费</t>
    </r>
  </si>
  <si>
    <r>
      <rPr>
        <sz val="12"/>
        <rFont val="宋体"/>
        <family val="2"/>
        <charset val="0"/>
      </rPr>
      <t>折旧费</t>
    </r>
  </si>
  <si>
    <t>单位:清远市粤运汽车运输有限公司清新分公司</t>
  </si>
  <si>
    <t>年份</t>
  </si>
  <si>
    <t>月份</t>
  </si>
  <si>
    <t>发班
班次</t>
  </si>
  <si>
    <t>车辆数</t>
  </si>
  <si>
    <t>客运量</t>
  </si>
  <si>
    <t>运营
里程</t>
  </si>
  <si>
    <t>收入</t>
  </si>
  <si>
    <t>单程
公里</t>
  </si>
  <si>
    <t>成本</t>
  </si>
  <si>
    <t>油耗
（升）</t>
  </si>
  <si>
    <t>安全
生产费</t>
  </si>
  <si>
    <t>司乘
人数</t>
  </si>
  <si>
    <t>工资性费用</t>
  </si>
  <si>
    <t>利润</t>
  </si>
  <si>
    <t>利润率</t>
  </si>
  <si>
    <t>备注</t>
  </si>
  <si>
    <t>21年</t>
  </si>
  <si>
    <t>22年</t>
  </si>
  <si>
    <t>增长</t>
  </si>
  <si>
    <t>增长率</t>
  </si>
  <si>
    <r>
      <t>北站至白湾</t>
    </r>
    <r>
      <rPr>
        <sz val="11"/>
        <color indexed="8"/>
        <rFont val="Times New Roman"/>
        <charset val="134"/>
      </rPr>
      <t>41308/41329</t>
    </r>
  </si>
  <si>
    <t>1-6月工资在清新粤运支付</t>
  </si>
  <si>
    <t>清远城北站至云浮站</t>
  </si>
</sst>
</file>

<file path=xl/styles.xml><?xml version="1.0" encoding="utf-8"?>
<styleSheet xmlns="http://schemas.openxmlformats.org/spreadsheetml/2006/main">
  <numFmts count="8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_ "/>
    <numFmt numFmtId="179" formatCode="#,##0.00_ "/>
  </numFmts>
  <fonts count="5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2"/>
      <name val="宋体"/>
      <family val="2"/>
      <charset val="0"/>
    </font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family val="2"/>
      <charset val="0"/>
    </font>
    <font>
      <sz val="12"/>
      <name val="Times New Roman"/>
      <charset val="134"/>
    </font>
    <font>
      <sz val="12"/>
      <name val="Arial"/>
      <family val="2"/>
      <charset val="0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color indexed="8"/>
      <name val="Times New Roman"/>
      <charset val="134"/>
    </font>
    <font>
      <sz val="11"/>
      <name val="Times New Roman"/>
      <family val="2"/>
      <charset val="0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indexed="8"/>
      <name val="宋体"/>
      <charset val="0"/>
    </font>
    <font>
      <sz val="11"/>
      <color theme="1"/>
      <name val="Times New Roman"/>
      <charset val="134"/>
    </font>
    <font>
      <sz val="11"/>
      <color rgb="FFFF0000"/>
      <name val="Times New Roman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</font>
    <font>
      <sz val="14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44" fillId="19" borderId="6" applyNumberFormat="0" applyAlignment="0" applyProtection="0">
      <alignment vertical="center"/>
    </xf>
    <xf numFmtId="0" fontId="45" fillId="24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/>
  </cellStyleXfs>
  <cellXfs count="1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178" fontId="3" fillId="0" borderId="1" xfId="8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3" fillId="0" borderId="1" xfId="51" applyFont="1" applyBorder="1" applyProtection="1"/>
    <xf numFmtId="0" fontId="1" fillId="0" borderId="1" xfId="0" applyFont="1" applyFill="1" applyBorder="1" applyAlignment="1" applyProtection="1">
      <alignment horizontal="right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/>
    </xf>
    <xf numFmtId="10" fontId="1" fillId="0" borderId="1" xfId="0" applyNumberFormat="1" applyFont="1" applyFill="1" applyBorder="1" applyAlignment="1" applyProtection="1">
      <alignment horizontal="center" vertical="center"/>
    </xf>
    <xf numFmtId="10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/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</xf>
    <xf numFmtId="49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/>
    <xf numFmtId="176" fontId="9" fillId="0" borderId="1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>
      <alignment horizontal="center"/>
    </xf>
    <xf numFmtId="49" fontId="1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vertical="center" wrapText="1"/>
      <protection locked="0"/>
    </xf>
    <xf numFmtId="0" fontId="15" fillId="0" borderId="1" xfId="0" applyNumberFormat="1" applyFont="1" applyFill="1" applyBorder="1" applyAlignment="1"/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15" fillId="0" borderId="1" xfId="0" applyNumberFormat="1" applyFont="1" applyFill="1" applyBorder="1" applyAlignment="1"/>
    <xf numFmtId="0" fontId="15" fillId="0" borderId="1" xfId="0" applyFont="1" applyFill="1" applyBorder="1" applyAlignment="1"/>
    <xf numFmtId="49" fontId="16" fillId="0" borderId="1" xfId="0" applyNumberFormat="1" applyFont="1" applyFill="1" applyBorder="1" applyAlignment="1"/>
    <xf numFmtId="49" fontId="15" fillId="0" borderId="1" xfId="0" applyNumberFormat="1" applyFont="1" applyFill="1" applyBorder="1" applyAlignment="1"/>
    <xf numFmtId="0" fontId="15" fillId="0" borderId="1" xfId="0" applyFont="1" applyFill="1" applyBorder="1" applyAlignment="1"/>
    <xf numFmtId="49" fontId="1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/>
    <xf numFmtId="176" fontId="17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left"/>
    </xf>
    <xf numFmtId="179" fontId="17" fillId="0" borderId="0" xfId="0" applyNumberFormat="1" applyFont="1" applyFill="1" applyBorder="1" applyAlignment="1"/>
    <xf numFmtId="176" fontId="18" fillId="0" borderId="0" xfId="0" applyNumberFormat="1" applyFont="1" applyFill="1" applyBorder="1" applyAlignment="1"/>
    <xf numFmtId="0" fontId="18" fillId="0" borderId="0" xfId="0" applyFont="1" applyFill="1" applyBorder="1" applyAlignment="1">
      <alignment horizontal="left"/>
    </xf>
    <xf numFmtId="179" fontId="18" fillId="0" borderId="0" xfId="0" applyNumberFormat="1" applyFont="1" applyFill="1" applyBorder="1" applyAlignment="1"/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179" fontId="19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43" fontId="23" fillId="0" borderId="0" xfId="8" applyFont="1" applyFill="1" applyBorder="1" applyAlignment="1">
      <alignment horizontal="center" vertical="center"/>
    </xf>
    <xf numFmtId="177" fontId="23" fillId="0" borderId="0" xfId="8" applyNumberFormat="1" applyFont="1" applyFill="1" applyBorder="1" applyAlignment="1">
      <alignment horizontal="center" vertical="center"/>
    </xf>
    <xf numFmtId="43" fontId="23" fillId="0" borderId="0" xfId="8" applyNumberFormat="1" applyFont="1" applyFill="1" applyBorder="1" applyAlignment="1">
      <alignment horizontal="center" vertical="center"/>
    </xf>
    <xf numFmtId="43" fontId="23" fillId="0" borderId="0" xfId="8" applyFont="1" applyFill="1" applyBorder="1">
      <alignment vertical="center"/>
    </xf>
    <xf numFmtId="177" fontId="23" fillId="0" borderId="0" xfId="8" applyNumberFormat="1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3" fontId="24" fillId="0" borderId="0" xfId="8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7" fontId="24" fillId="0" borderId="0" xfId="8" applyNumberFormat="1" applyFont="1" applyFill="1" applyBorder="1" applyAlignment="1">
      <alignment horizontal="center" vertical="center"/>
    </xf>
    <xf numFmtId="43" fontId="24" fillId="0" borderId="0" xfId="8" applyNumberFormat="1" applyFont="1" applyFill="1" applyBorder="1" applyAlignment="1">
      <alignment horizontal="center" vertical="center"/>
    </xf>
    <xf numFmtId="43" fontId="24" fillId="0" borderId="0" xfId="8" applyFont="1" applyFill="1" applyBorder="1">
      <alignment vertical="center"/>
    </xf>
    <xf numFmtId="177" fontId="24" fillId="0" borderId="0" xfId="8" applyNumberFormat="1" applyFont="1" applyFill="1" applyBorder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43" fontId="26" fillId="0" borderId="0" xfId="8" applyFont="1" applyFill="1" applyBorder="1">
      <alignment vertical="center"/>
    </xf>
    <xf numFmtId="177" fontId="26" fillId="0" borderId="0" xfId="8" applyNumberFormat="1" applyFont="1" applyFill="1" applyBorder="1">
      <alignment vertical="center"/>
    </xf>
    <xf numFmtId="177" fontId="22" fillId="0" borderId="0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vertical="center"/>
    </xf>
    <xf numFmtId="176" fontId="25" fillId="2" borderId="0" xfId="0" applyNumberFormat="1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27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27" fillId="0" borderId="0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27" fillId="2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/>
    </xf>
    <xf numFmtId="178" fontId="28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2" fontId="0" fillId="0" borderId="0" xfId="0" applyNumberFormat="1" applyFill="1">
      <alignment vertical="center"/>
    </xf>
    <xf numFmtId="2" fontId="2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Border="1">
      <alignment vertical="center"/>
    </xf>
    <xf numFmtId="0" fontId="8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石坎-太平" xfId="49"/>
    <cellStyle name="常规_南冲-太平" xfId="50"/>
    <cellStyle name="Normal" xfId="5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1" Type="http://schemas.openxmlformats.org/officeDocument/2006/relationships/sharedStrings" Target="sharedStrings.xml"/><Relationship Id="rId60" Type="http://schemas.openxmlformats.org/officeDocument/2006/relationships/styles" Target="styles.xml"/><Relationship Id="rId6" Type="http://schemas.openxmlformats.org/officeDocument/2006/relationships/worksheet" Target="worksheets/sheet6.xml"/><Relationship Id="rId59" Type="http://schemas.openxmlformats.org/officeDocument/2006/relationships/theme" Target="theme/theme1.xml"/><Relationship Id="rId58" Type="http://schemas.openxmlformats.org/officeDocument/2006/relationships/externalLink" Target="externalLinks/externalLink3.xml"/><Relationship Id="rId57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6;&#31185;\&#39044;&#31639;\2021&#24180;&#39044;&#31639;\&#28165;&#26032;&#20998;&#20844;&#21496;\&#38468;&#20214;3.2021&#24180;&#33258;&#33829;&#29677;&#32447;&#12289;&#20892;&#23458;&#65288;&#21547;&#26449;&#26449;&#36890;&#65289;&#12289;&#20844;&#20132;&#19994;&#21153;&#39044;&#31639;&#22522;&#30784;&#25968;&#2545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9123;&#27833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1-9&#26376;&#20844;&#3732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营客运损益"/>
      <sheetName val="人工"/>
      <sheetName val="燃耗"/>
      <sheetName val="维修耗材保险"/>
      <sheetName val="路桥停车折旧"/>
    </sheetNames>
    <sheetDataSet>
      <sheetData sheetId="0">
        <row r="2">
          <cell r="A2" t="str">
            <v>市县名称+站名</v>
          </cell>
          <cell r="B2" t="str">
            <v>市县名称+站名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9月明细"/>
      <sheetName val="1-9月村村通"/>
      <sheetName val="1-9月明细 (自营车)"/>
      <sheetName val="1-9月村村通 (2)"/>
      <sheetName val="Sheet6"/>
      <sheetName val="1-9月明细 (合并）"/>
      <sheetName val="1-9月明细 (合并）huiz 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月份</v>
          </cell>
          <cell r="B1" t="str">
            <v>线路</v>
          </cell>
          <cell r="C1" t="str">
            <v>燃油数量</v>
          </cell>
        </row>
        <row r="2">
          <cell r="A2">
            <v>44197</v>
          </cell>
          <cell r="B2" t="str">
            <v>北站至佛山44627</v>
          </cell>
          <cell r="C2">
            <v>1959.1</v>
          </cell>
        </row>
        <row r="3">
          <cell r="A3">
            <v>44197</v>
          </cell>
          <cell r="B3" t="str">
            <v>北站至花都（合作）</v>
          </cell>
          <cell r="C3">
            <v>536.01</v>
          </cell>
        </row>
        <row r="4">
          <cell r="A4">
            <v>44197</v>
          </cell>
          <cell r="B4" t="str">
            <v>大坑至白湾</v>
          </cell>
          <cell r="C4">
            <v>92.64</v>
          </cell>
        </row>
        <row r="5">
          <cell r="A5">
            <v>44197</v>
          </cell>
          <cell r="B5" t="str">
            <v>大树墩至桂湖</v>
          </cell>
          <cell r="C5">
            <v>0</v>
          </cell>
        </row>
        <row r="6">
          <cell r="A6">
            <v>44197</v>
          </cell>
          <cell r="B6" t="str">
            <v>大围-东联</v>
          </cell>
          <cell r="C6">
            <v>27.51</v>
          </cell>
        </row>
        <row r="7">
          <cell r="A7">
            <v>44197</v>
          </cell>
          <cell r="B7" t="str">
            <v>大围至东联</v>
          </cell>
          <cell r="C7">
            <v>0</v>
          </cell>
        </row>
        <row r="8">
          <cell r="A8">
            <v>44197</v>
          </cell>
          <cell r="B8" t="str">
            <v>拱水至浸潭</v>
          </cell>
          <cell r="C8">
            <v>58.62</v>
          </cell>
        </row>
        <row r="9">
          <cell r="A9">
            <v>44197</v>
          </cell>
          <cell r="B9" t="str">
            <v>禾云-峡溪</v>
          </cell>
          <cell r="C9">
            <v>96.69</v>
          </cell>
        </row>
        <row r="10">
          <cell r="A10">
            <v>44197</v>
          </cell>
          <cell r="B10" t="str">
            <v>禾云-义合</v>
          </cell>
          <cell r="C10">
            <v>71.56</v>
          </cell>
        </row>
        <row r="11">
          <cell r="A11">
            <v>44197</v>
          </cell>
          <cell r="B11" t="str">
            <v>禾云至罗东</v>
          </cell>
          <cell r="C11">
            <v>0</v>
          </cell>
        </row>
        <row r="12">
          <cell r="A12">
            <v>44197</v>
          </cell>
          <cell r="B12" t="str">
            <v>机动车</v>
          </cell>
          <cell r="C12">
            <v>11380.07</v>
          </cell>
        </row>
        <row r="13">
          <cell r="A13">
            <v>44197</v>
          </cell>
          <cell r="B13" t="str">
            <v>客运包车</v>
          </cell>
          <cell r="C13">
            <v>910.25</v>
          </cell>
        </row>
        <row r="14">
          <cell r="A14">
            <v>44197</v>
          </cell>
          <cell r="B14" t="str">
            <v>清远北站至七拱</v>
          </cell>
          <cell r="C14">
            <v>2030.52</v>
          </cell>
        </row>
        <row r="15">
          <cell r="A15">
            <v>44197</v>
          </cell>
          <cell r="B15" t="str">
            <v>清远北站至石潭</v>
          </cell>
          <cell r="C15">
            <v>1232.87</v>
          </cell>
        </row>
        <row r="16">
          <cell r="A16">
            <v>44197</v>
          </cell>
          <cell r="B16" t="str">
            <v>清远北站至英德银英</v>
          </cell>
          <cell r="C16">
            <v>1208.38</v>
          </cell>
        </row>
        <row r="17">
          <cell r="A17">
            <v>44197</v>
          </cell>
          <cell r="B17" t="str">
            <v>清远城北站至佛山市站</v>
          </cell>
          <cell r="C17">
            <v>5264.07</v>
          </cell>
        </row>
        <row r="18">
          <cell r="A18">
            <v>44197</v>
          </cell>
          <cell r="B18" t="str">
            <v>清远城北站至广州罗冲围站</v>
          </cell>
          <cell r="C18">
            <v>9780.89</v>
          </cell>
        </row>
        <row r="19">
          <cell r="A19">
            <v>44197</v>
          </cell>
          <cell r="B19" t="str">
            <v>清远城北站至广州省站</v>
          </cell>
          <cell r="C19">
            <v>22237.87</v>
          </cell>
        </row>
        <row r="20">
          <cell r="A20">
            <v>44197</v>
          </cell>
          <cell r="B20" t="str">
            <v>清远城北站至广州市桥站</v>
          </cell>
          <cell r="C20">
            <v>2663.92</v>
          </cell>
        </row>
        <row r="21">
          <cell r="A21">
            <v>44197</v>
          </cell>
          <cell r="B21" t="str">
            <v>清远城北站至广州天河站</v>
          </cell>
          <cell r="C21">
            <v>0</v>
          </cell>
        </row>
        <row r="22">
          <cell r="A22">
            <v>44197</v>
          </cell>
          <cell r="B22" t="str">
            <v>清远城北站至江门新会站</v>
          </cell>
          <cell r="C22">
            <v>1902.04</v>
          </cell>
        </row>
        <row r="23">
          <cell r="A23">
            <v>44197</v>
          </cell>
          <cell r="B23" t="str">
            <v>清远城北站至南冲</v>
          </cell>
          <cell r="C23">
            <v>3488.16</v>
          </cell>
        </row>
        <row r="24">
          <cell r="A24">
            <v>44197</v>
          </cell>
          <cell r="B24" t="str">
            <v>清远城北站至清远新洲站</v>
          </cell>
          <cell r="C24">
            <v>4473.63</v>
          </cell>
        </row>
        <row r="25">
          <cell r="A25">
            <v>44197</v>
          </cell>
          <cell r="B25" t="str">
            <v>清远城北站至清远英德大洞站</v>
          </cell>
          <cell r="C25">
            <v>4453.73</v>
          </cell>
        </row>
        <row r="26">
          <cell r="A26">
            <v>44197</v>
          </cell>
          <cell r="B26" t="str">
            <v>清远城北站至清远英德西站</v>
          </cell>
          <cell r="C26">
            <v>1538.6</v>
          </cell>
        </row>
        <row r="27">
          <cell r="A27">
            <v>44197</v>
          </cell>
          <cell r="B27" t="str">
            <v>清远城北站至深圳蛇口站</v>
          </cell>
          <cell r="C27">
            <v>2546.88</v>
          </cell>
        </row>
        <row r="28">
          <cell r="A28">
            <v>44197</v>
          </cell>
          <cell r="B28" t="str">
            <v>清远城北站至石坎</v>
          </cell>
          <cell r="C28">
            <v>1601.85</v>
          </cell>
        </row>
        <row r="29">
          <cell r="A29">
            <v>44197</v>
          </cell>
          <cell r="B29" t="str">
            <v>清远城北站至鱼咀</v>
          </cell>
          <cell r="C29">
            <v>752.88</v>
          </cell>
        </row>
        <row r="30">
          <cell r="A30">
            <v>44197</v>
          </cell>
          <cell r="B30" t="str">
            <v>清远城北站至云浮云浮站</v>
          </cell>
          <cell r="C30">
            <v>2355.36</v>
          </cell>
        </row>
        <row r="31">
          <cell r="A31">
            <v>44197</v>
          </cell>
          <cell r="B31" t="str">
            <v>清远城北站至肇庆怀集站</v>
          </cell>
          <cell r="C31">
            <v>1755.51</v>
          </cell>
        </row>
        <row r="32">
          <cell r="A32">
            <v>44197</v>
          </cell>
          <cell r="B32" t="str">
            <v>清远城北站至肇庆总站</v>
          </cell>
          <cell r="C32">
            <v>3233.8</v>
          </cell>
        </row>
        <row r="33">
          <cell r="A33">
            <v>44197</v>
          </cell>
          <cell r="B33" t="str">
            <v>清远城北站至中山市站</v>
          </cell>
          <cell r="C33">
            <v>1833.28</v>
          </cell>
        </row>
        <row r="34">
          <cell r="A34">
            <v>44197</v>
          </cell>
          <cell r="B34" t="str">
            <v>三村至浸潭</v>
          </cell>
          <cell r="C34">
            <v>41.11</v>
          </cell>
        </row>
        <row r="35">
          <cell r="A35">
            <v>44197</v>
          </cell>
          <cell r="B35" t="str">
            <v>三坑太平-罗冲围</v>
          </cell>
          <cell r="C35">
            <v>12128.32</v>
          </cell>
        </row>
        <row r="36">
          <cell r="A36">
            <v>44197</v>
          </cell>
          <cell r="B36" t="str">
            <v>石坎-五星</v>
          </cell>
          <cell r="C36">
            <v>35.21</v>
          </cell>
        </row>
        <row r="37">
          <cell r="A37">
            <v>44197</v>
          </cell>
          <cell r="B37" t="str">
            <v>石潭至罗冲围</v>
          </cell>
          <cell r="C37">
            <v>2000.76</v>
          </cell>
        </row>
        <row r="38">
          <cell r="A38">
            <v>44197</v>
          </cell>
          <cell r="B38" t="str">
            <v>石潭至省站</v>
          </cell>
          <cell r="C38">
            <v>3722.14</v>
          </cell>
        </row>
        <row r="39">
          <cell r="A39">
            <v>44197</v>
          </cell>
          <cell r="B39" t="str">
            <v>太平至南冲</v>
          </cell>
          <cell r="C39">
            <v>5201.06</v>
          </cell>
        </row>
        <row r="40">
          <cell r="A40">
            <v>44197</v>
          </cell>
          <cell r="B40" t="str">
            <v>太平至石坎</v>
          </cell>
          <cell r="C40">
            <v>4699.69</v>
          </cell>
        </row>
        <row r="41">
          <cell r="A41">
            <v>44197</v>
          </cell>
          <cell r="B41" t="str">
            <v>西坑至中洲</v>
          </cell>
          <cell r="C41">
            <v>117.86</v>
          </cell>
        </row>
        <row r="42">
          <cell r="A42">
            <v>44228</v>
          </cell>
          <cell r="B42" t="str">
            <v>北站至佛山44627</v>
          </cell>
          <cell r="C42">
            <v>2072.62</v>
          </cell>
        </row>
        <row r="43">
          <cell r="A43">
            <v>44228</v>
          </cell>
          <cell r="B43" t="str">
            <v>北站至花都（合作）</v>
          </cell>
          <cell r="C43">
            <v>0</v>
          </cell>
        </row>
        <row r="44">
          <cell r="A44">
            <v>44228</v>
          </cell>
          <cell r="B44" t="str">
            <v>大坑至白湾</v>
          </cell>
          <cell r="C44">
            <v>35</v>
          </cell>
        </row>
        <row r="45">
          <cell r="A45">
            <v>44228</v>
          </cell>
          <cell r="B45" t="str">
            <v>大树墩至桂湖</v>
          </cell>
          <cell r="C45">
            <v>117.69</v>
          </cell>
        </row>
        <row r="46">
          <cell r="A46">
            <v>44228</v>
          </cell>
          <cell r="B46" t="str">
            <v>大围-东联</v>
          </cell>
          <cell r="C46">
            <v>50.58</v>
          </cell>
        </row>
        <row r="47">
          <cell r="A47">
            <v>44228</v>
          </cell>
          <cell r="B47" t="str">
            <v>大围至东联</v>
          </cell>
          <cell r="C47">
            <v>0</v>
          </cell>
        </row>
        <row r="48">
          <cell r="A48">
            <v>44228</v>
          </cell>
          <cell r="B48" t="str">
            <v>拱水至浸潭</v>
          </cell>
          <cell r="C48">
            <v>119.95</v>
          </cell>
        </row>
        <row r="49">
          <cell r="A49">
            <v>44228</v>
          </cell>
          <cell r="B49" t="str">
            <v>禾云-峡溪</v>
          </cell>
          <cell r="C49">
            <v>0</v>
          </cell>
        </row>
        <row r="50">
          <cell r="A50">
            <v>44228</v>
          </cell>
          <cell r="B50" t="str">
            <v>禾云-义合</v>
          </cell>
          <cell r="C50">
            <v>69.32</v>
          </cell>
        </row>
        <row r="51">
          <cell r="A51">
            <v>44228</v>
          </cell>
          <cell r="B51" t="str">
            <v>禾云至罗东</v>
          </cell>
          <cell r="C51">
            <v>0</v>
          </cell>
        </row>
        <row r="52">
          <cell r="A52">
            <v>44228</v>
          </cell>
          <cell r="B52" t="str">
            <v>机动车</v>
          </cell>
          <cell r="C52">
            <v>5195.85</v>
          </cell>
        </row>
        <row r="53">
          <cell r="A53">
            <v>44228</v>
          </cell>
          <cell r="B53" t="str">
            <v>客运包车</v>
          </cell>
          <cell r="C53">
            <v>5672.94</v>
          </cell>
        </row>
        <row r="54">
          <cell r="A54">
            <v>44228</v>
          </cell>
          <cell r="B54" t="str">
            <v>清远北站至七拱</v>
          </cell>
          <cell r="C54">
            <v>2222.46</v>
          </cell>
        </row>
        <row r="55">
          <cell r="A55">
            <v>44228</v>
          </cell>
          <cell r="B55" t="str">
            <v>清远北站至石潭</v>
          </cell>
          <cell r="C55">
            <v>453.57</v>
          </cell>
        </row>
        <row r="56">
          <cell r="A56">
            <v>44228</v>
          </cell>
          <cell r="B56" t="str">
            <v>清远北站至英德银英</v>
          </cell>
          <cell r="C56">
            <v>6626.72</v>
          </cell>
        </row>
        <row r="57">
          <cell r="A57">
            <v>44228</v>
          </cell>
          <cell r="B57" t="str">
            <v>清远城北站至佛山市站</v>
          </cell>
          <cell r="C57">
            <v>3957.47</v>
          </cell>
        </row>
        <row r="58">
          <cell r="A58">
            <v>44228</v>
          </cell>
          <cell r="B58" t="str">
            <v>清远城北站至广州罗冲围站</v>
          </cell>
          <cell r="C58">
            <v>6532.77</v>
          </cell>
        </row>
        <row r="59">
          <cell r="A59">
            <v>44228</v>
          </cell>
          <cell r="B59" t="str">
            <v>清远城北站至广州省站</v>
          </cell>
          <cell r="C59">
            <v>17312.77</v>
          </cell>
        </row>
        <row r="60">
          <cell r="A60">
            <v>44228</v>
          </cell>
          <cell r="B60" t="str">
            <v>清远城北站至广州市桥站</v>
          </cell>
          <cell r="C60">
            <v>2270.98</v>
          </cell>
        </row>
        <row r="61">
          <cell r="A61">
            <v>44228</v>
          </cell>
          <cell r="B61" t="str">
            <v>清远城北站至广州天河站</v>
          </cell>
          <cell r="C61">
            <v>0</v>
          </cell>
        </row>
        <row r="62">
          <cell r="A62">
            <v>44228</v>
          </cell>
          <cell r="B62" t="str">
            <v>清远城北站至南冲</v>
          </cell>
          <cell r="C62">
            <v>2116.47</v>
          </cell>
        </row>
        <row r="63">
          <cell r="A63">
            <v>44228</v>
          </cell>
          <cell r="B63" t="str">
            <v>清远城北站至清远新洲站</v>
          </cell>
          <cell r="C63">
            <v>3568.59</v>
          </cell>
        </row>
        <row r="64">
          <cell r="A64">
            <v>44228</v>
          </cell>
          <cell r="B64" t="str">
            <v>清远城北站至清远英德大洞站</v>
          </cell>
          <cell r="C64">
            <v>3984.74</v>
          </cell>
        </row>
        <row r="65">
          <cell r="A65">
            <v>44228</v>
          </cell>
          <cell r="B65" t="str">
            <v>清远城北站至清远英德西站</v>
          </cell>
          <cell r="C65">
            <v>1366.09</v>
          </cell>
        </row>
        <row r="66">
          <cell r="A66">
            <v>44228</v>
          </cell>
          <cell r="B66" t="str">
            <v>清远城北站至深圳蛇口站</v>
          </cell>
          <cell r="C66">
            <v>1078.06</v>
          </cell>
        </row>
        <row r="67">
          <cell r="A67">
            <v>44228</v>
          </cell>
          <cell r="B67" t="str">
            <v>清远城北站至石坎</v>
          </cell>
          <cell r="C67">
            <v>2132.6</v>
          </cell>
        </row>
        <row r="68">
          <cell r="A68">
            <v>44228</v>
          </cell>
          <cell r="B68" t="str">
            <v>清远城北站至鱼咀</v>
          </cell>
          <cell r="C68">
            <v>800.16</v>
          </cell>
        </row>
        <row r="69">
          <cell r="A69">
            <v>44228</v>
          </cell>
          <cell r="B69" t="str">
            <v>清远城北站至云浮云浮站</v>
          </cell>
          <cell r="C69">
            <v>1537.19</v>
          </cell>
        </row>
        <row r="70">
          <cell r="A70">
            <v>44228</v>
          </cell>
          <cell r="B70" t="str">
            <v>清远城北站至肇庆怀集站</v>
          </cell>
          <cell r="C70">
            <v>1473.05</v>
          </cell>
        </row>
        <row r="71">
          <cell r="A71">
            <v>44228</v>
          </cell>
          <cell r="B71" t="str">
            <v>清远城北站至肇庆总站</v>
          </cell>
          <cell r="C71">
            <v>2920.62</v>
          </cell>
        </row>
        <row r="72">
          <cell r="A72">
            <v>44228</v>
          </cell>
          <cell r="B72" t="str">
            <v>清远城北站至中山市站</v>
          </cell>
          <cell r="C72">
            <v>1573.02</v>
          </cell>
        </row>
        <row r="73">
          <cell r="A73">
            <v>44228</v>
          </cell>
          <cell r="B73" t="str">
            <v>三村至浸潭</v>
          </cell>
          <cell r="C73">
            <v>293.51</v>
          </cell>
        </row>
        <row r="74">
          <cell r="A74">
            <v>44228</v>
          </cell>
          <cell r="B74" t="str">
            <v>三坑太平-罗冲围</v>
          </cell>
          <cell r="C74">
            <v>10197.36</v>
          </cell>
        </row>
        <row r="75">
          <cell r="A75">
            <v>44228</v>
          </cell>
          <cell r="B75" t="str">
            <v>石坎-五星</v>
          </cell>
          <cell r="C75">
            <v>190.37</v>
          </cell>
        </row>
        <row r="76">
          <cell r="A76">
            <v>44228</v>
          </cell>
          <cell r="B76" t="str">
            <v>石潭至罗冲围</v>
          </cell>
          <cell r="C76">
            <v>2239.35</v>
          </cell>
        </row>
        <row r="77">
          <cell r="A77">
            <v>44228</v>
          </cell>
          <cell r="B77" t="str">
            <v>石潭至省站</v>
          </cell>
          <cell r="C77">
            <v>3185.2</v>
          </cell>
        </row>
        <row r="78">
          <cell r="A78">
            <v>44228</v>
          </cell>
          <cell r="B78" t="str">
            <v>太平至南冲</v>
          </cell>
          <cell r="C78">
            <v>4295.19</v>
          </cell>
        </row>
        <row r="79">
          <cell r="A79">
            <v>44228</v>
          </cell>
          <cell r="B79" t="str">
            <v>太平至石坎</v>
          </cell>
          <cell r="C79">
            <v>3861.06</v>
          </cell>
        </row>
        <row r="80">
          <cell r="A80">
            <v>44228</v>
          </cell>
          <cell r="B80" t="str">
            <v>西坑至中洲</v>
          </cell>
          <cell r="C80">
            <v>142.13</v>
          </cell>
        </row>
        <row r="81">
          <cell r="A81">
            <v>44256</v>
          </cell>
          <cell r="B81" t="str">
            <v>北站至佛山44627</v>
          </cell>
          <cell r="C81">
            <v>975.46</v>
          </cell>
        </row>
        <row r="82">
          <cell r="A82">
            <v>44256</v>
          </cell>
          <cell r="B82" t="str">
            <v>北站至花都（合作）</v>
          </cell>
          <cell r="C82">
            <v>0</v>
          </cell>
        </row>
        <row r="83">
          <cell r="A83">
            <v>44256</v>
          </cell>
          <cell r="B83" t="str">
            <v>大坑至白湾</v>
          </cell>
          <cell r="C83">
            <v>155.04</v>
          </cell>
        </row>
        <row r="84">
          <cell r="A84">
            <v>44256</v>
          </cell>
          <cell r="B84" t="str">
            <v>大树墩至桂湖</v>
          </cell>
          <cell r="C84">
            <v>65.42</v>
          </cell>
        </row>
        <row r="85">
          <cell r="A85">
            <v>44256</v>
          </cell>
          <cell r="B85" t="str">
            <v>大围-东联</v>
          </cell>
          <cell r="C85">
            <v>645.46</v>
          </cell>
        </row>
        <row r="86">
          <cell r="A86">
            <v>44256</v>
          </cell>
          <cell r="B86" t="str">
            <v>大围至东联</v>
          </cell>
          <cell r="C86">
            <v>0</v>
          </cell>
        </row>
        <row r="87">
          <cell r="A87">
            <v>44256</v>
          </cell>
          <cell r="B87" t="str">
            <v>拱水至浸潭</v>
          </cell>
          <cell r="C87">
            <v>104.58</v>
          </cell>
        </row>
        <row r="88">
          <cell r="A88">
            <v>44256</v>
          </cell>
          <cell r="B88" t="str">
            <v>禾云-峡溪</v>
          </cell>
          <cell r="C88">
            <v>195.13</v>
          </cell>
        </row>
        <row r="89">
          <cell r="A89">
            <v>44256</v>
          </cell>
          <cell r="B89" t="str">
            <v>禾云-义合</v>
          </cell>
          <cell r="C89">
            <v>47.76</v>
          </cell>
        </row>
        <row r="90">
          <cell r="A90">
            <v>44256</v>
          </cell>
          <cell r="B90" t="str">
            <v>禾云至罗东</v>
          </cell>
          <cell r="C90">
            <v>181.81</v>
          </cell>
        </row>
        <row r="91">
          <cell r="A91">
            <v>44256</v>
          </cell>
          <cell r="B91" t="str">
            <v>机动车</v>
          </cell>
          <cell r="C91">
            <v>4159.93</v>
          </cell>
        </row>
        <row r="92">
          <cell r="A92">
            <v>44256</v>
          </cell>
          <cell r="B92" t="str">
            <v>客运包车</v>
          </cell>
          <cell r="C92">
            <v>7588.11</v>
          </cell>
        </row>
        <row r="93">
          <cell r="A93">
            <v>44256</v>
          </cell>
          <cell r="B93" t="str">
            <v>清远北站至七拱</v>
          </cell>
          <cell r="C93">
            <v>2848.16</v>
          </cell>
        </row>
        <row r="94">
          <cell r="A94">
            <v>44256</v>
          </cell>
          <cell r="B94" t="str">
            <v>清远北站至石潭</v>
          </cell>
          <cell r="C94">
            <v>736.96</v>
          </cell>
        </row>
        <row r="95">
          <cell r="A95">
            <v>44256</v>
          </cell>
          <cell r="B95" t="str">
            <v>清远北站至英德银英</v>
          </cell>
          <cell r="C95">
            <v>7757.89</v>
          </cell>
        </row>
        <row r="96">
          <cell r="A96">
            <v>44256</v>
          </cell>
          <cell r="B96" t="str">
            <v>清远城北站至佛山市站</v>
          </cell>
          <cell r="C96">
            <v>2127.91</v>
          </cell>
        </row>
        <row r="97">
          <cell r="A97">
            <v>44256</v>
          </cell>
          <cell r="B97" t="str">
            <v>清远城北站至广州罗冲围站</v>
          </cell>
          <cell r="C97">
            <v>6370.61</v>
          </cell>
        </row>
        <row r="98">
          <cell r="A98">
            <v>44256</v>
          </cell>
          <cell r="B98" t="str">
            <v>清远城北站至广州省站</v>
          </cell>
          <cell r="C98">
            <v>20237.38</v>
          </cell>
        </row>
        <row r="99">
          <cell r="A99">
            <v>44256</v>
          </cell>
          <cell r="B99" t="str">
            <v>清远城北站至广州市桥站</v>
          </cell>
          <cell r="C99">
            <v>2720.26</v>
          </cell>
        </row>
        <row r="100">
          <cell r="A100">
            <v>44256</v>
          </cell>
          <cell r="B100" t="str">
            <v>清远城北站至广州天河站</v>
          </cell>
          <cell r="C100">
            <v>4648.67</v>
          </cell>
        </row>
        <row r="101">
          <cell r="A101">
            <v>44256</v>
          </cell>
          <cell r="B101" t="str">
            <v>清远城北站至南冲</v>
          </cell>
          <cell r="C101">
            <v>1323.85</v>
          </cell>
        </row>
        <row r="102">
          <cell r="A102">
            <v>44256</v>
          </cell>
          <cell r="B102" t="str">
            <v>清远城北站至清远新洲站</v>
          </cell>
          <cell r="C102">
            <v>3892.66</v>
          </cell>
        </row>
        <row r="103">
          <cell r="A103">
            <v>44256</v>
          </cell>
          <cell r="B103" t="str">
            <v>清远城北站至清远英德大洞站</v>
          </cell>
          <cell r="C103">
            <v>4496.5</v>
          </cell>
        </row>
        <row r="104">
          <cell r="A104">
            <v>44256</v>
          </cell>
          <cell r="B104" t="str">
            <v>清远城北站至清远英德西站</v>
          </cell>
          <cell r="C104">
            <v>663.72</v>
          </cell>
        </row>
        <row r="105">
          <cell r="A105">
            <v>44256</v>
          </cell>
          <cell r="B105" t="str">
            <v>清远城北站至深圳蛇口站</v>
          </cell>
          <cell r="C105">
            <v>420.15</v>
          </cell>
        </row>
        <row r="106">
          <cell r="A106">
            <v>44256</v>
          </cell>
          <cell r="B106" t="str">
            <v>清远城北站至石坎</v>
          </cell>
          <cell r="C106">
            <v>1578.2</v>
          </cell>
        </row>
        <row r="107">
          <cell r="A107">
            <v>44256</v>
          </cell>
          <cell r="B107" t="str">
            <v>清远城北站至鱼咀</v>
          </cell>
          <cell r="C107">
            <v>988.5</v>
          </cell>
        </row>
        <row r="108">
          <cell r="A108">
            <v>44256</v>
          </cell>
          <cell r="B108" t="str">
            <v>清远城北站至云浮云浮站</v>
          </cell>
          <cell r="C108">
            <v>2271.72</v>
          </cell>
        </row>
        <row r="109">
          <cell r="A109">
            <v>44256</v>
          </cell>
          <cell r="B109" t="str">
            <v>清远城北站至肇庆怀集站</v>
          </cell>
          <cell r="C109">
            <v>1733.97</v>
          </cell>
        </row>
        <row r="110">
          <cell r="A110">
            <v>44256</v>
          </cell>
          <cell r="B110" t="str">
            <v>清远城北站至肇庆总站</v>
          </cell>
          <cell r="C110">
            <v>3488.82</v>
          </cell>
        </row>
        <row r="111">
          <cell r="A111">
            <v>44256</v>
          </cell>
          <cell r="B111" t="str">
            <v>清远城北站至中山市站</v>
          </cell>
          <cell r="C111">
            <v>2123.25</v>
          </cell>
        </row>
        <row r="112">
          <cell r="A112">
            <v>44256</v>
          </cell>
          <cell r="B112" t="str">
            <v>三村至浸潭</v>
          </cell>
          <cell r="C112">
            <v>122.86</v>
          </cell>
        </row>
        <row r="113">
          <cell r="A113">
            <v>44256</v>
          </cell>
          <cell r="B113" t="str">
            <v>三坑太平-罗冲围</v>
          </cell>
          <cell r="C113">
            <v>11362.06</v>
          </cell>
        </row>
        <row r="114">
          <cell r="A114">
            <v>44256</v>
          </cell>
          <cell r="B114" t="str">
            <v>石坎-五星</v>
          </cell>
          <cell r="C114">
            <v>0</v>
          </cell>
        </row>
        <row r="115">
          <cell r="A115">
            <v>44256</v>
          </cell>
          <cell r="B115" t="str">
            <v>石潭至罗冲围</v>
          </cell>
          <cell r="C115">
            <v>3493.16</v>
          </cell>
        </row>
        <row r="116">
          <cell r="A116">
            <v>44256</v>
          </cell>
          <cell r="B116" t="str">
            <v>石潭至省站</v>
          </cell>
          <cell r="C116">
            <v>3993.69</v>
          </cell>
        </row>
        <row r="117">
          <cell r="A117">
            <v>44256</v>
          </cell>
          <cell r="B117" t="str">
            <v>太平至南冲</v>
          </cell>
          <cell r="C117">
            <v>5392.42</v>
          </cell>
        </row>
        <row r="118">
          <cell r="A118">
            <v>44256</v>
          </cell>
          <cell r="B118" t="str">
            <v>太平至石坎</v>
          </cell>
          <cell r="C118">
            <v>5062.72</v>
          </cell>
        </row>
        <row r="119">
          <cell r="A119">
            <v>44256</v>
          </cell>
          <cell r="B119" t="str">
            <v>西坑至中洲</v>
          </cell>
          <cell r="C119">
            <v>264.25</v>
          </cell>
        </row>
        <row r="120">
          <cell r="A120">
            <v>44287</v>
          </cell>
          <cell r="B120" t="str">
            <v>北站至佛山44627</v>
          </cell>
          <cell r="C120">
            <v>0</v>
          </cell>
        </row>
        <row r="121">
          <cell r="A121">
            <v>44287</v>
          </cell>
          <cell r="B121" t="str">
            <v>北站至花都（合作）</v>
          </cell>
          <cell r="C121">
            <v>0</v>
          </cell>
        </row>
        <row r="122">
          <cell r="A122">
            <v>44287</v>
          </cell>
          <cell r="B122" t="str">
            <v>大坑至白湾</v>
          </cell>
          <cell r="C122">
            <v>92.85</v>
          </cell>
        </row>
        <row r="123">
          <cell r="A123">
            <v>44287</v>
          </cell>
          <cell r="B123" t="str">
            <v>大树墩至桂湖</v>
          </cell>
          <cell r="C123">
            <v>65.64</v>
          </cell>
        </row>
        <row r="124">
          <cell r="A124">
            <v>44287</v>
          </cell>
          <cell r="B124" t="str">
            <v>大围-东联</v>
          </cell>
          <cell r="C124">
            <v>662.26</v>
          </cell>
        </row>
        <row r="125">
          <cell r="A125">
            <v>44287</v>
          </cell>
          <cell r="B125" t="str">
            <v>大围至东联</v>
          </cell>
          <cell r="C125">
            <v>0</v>
          </cell>
        </row>
        <row r="126">
          <cell r="A126">
            <v>44287</v>
          </cell>
          <cell r="B126" t="str">
            <v>拱水至浸潭</v>
          </cell>
          <cell r="C126">
            <v>113.54</v>
          </cell>
        </row>
        <row r="127">
          <cell r="A127">
            <v>44287</v>
          </cell>
          <cell r="B127" t="str">
            <v>禾云-峡溪</v>
          </cell>
          <cell r="C127">
            <v>187.59</v>
          </cell>
        </row>
        <row r="128">
          <cell r="A128">
            <v>44287</v>
          </cell>
          <cell r="B128" t="str">
            <v>禾云-义合</v>
          </cell>
          <cell r="C128">
            <v>0</v>
          </cell>
        </row>
        <row r="129">
          <cell r="A129">
            <v>44287</v>
          </cell>
          <cell r="B129" t="str">
            <v>禾云至罗东</v>
          </cell>
          <cell r="C129">
            <v>61.78</v>
          </cell>
        </row>
        <row r="130">
          <cell r="A130">
            <v>44287</v>
          </cell>
          <cell r="B130" t="str">
            <v>机动车</v>
          </cell>
          <cell r="C130">
            <v>6239.16</v>
          </cell>
        </row>
        <row r="131">
          <cell r="A131">
            <v>44287</v>
          </cell>
          <cell r="B131" t="str">
            <v>客运包车</v>
          </cell>
          <cell r="C131">
            <v>10715.39</v>
          </cell>
        </row>
        <row r="132">
          <cell r="A132">
            <v>44287</v>
          </cell>
          <cell r="B132" t="str">
            <v>清远北站至七拱</v>
          </cell>
          <cell r="C132">
            <v>2570.58</v>
          </cell>
        </row>
        <row r="133">
          <cell r="A133">
            <v>44287</v>
          </cell>
          <cell r="B133" t="str">
            <v>清远北站至石潭</v>
          </cell>
          <cell r="C133">
            <v>0</v>
          </cell>
        </row>
        <row r="134">
          <cell r="A134">
            <v>44287</v>
          </cell>
          <cell r="B134" t="str">
            <v>清远北站至英德银英</v>
          </cell>
          <cell r="C134">
            <v>7710.74</v>
          </cell>
        </row>
        <row r="135">
          <cell r="A135">
            <v>44287</v>
          </cell>
          <cell r="B135" t="str">
            <v>清远城北站至佛山市站</v>
          </cell>
          <cell r="C135">
            <v>4054.44</v>
          </cell>
        </row>
        <row r="136">
          <cell r="A136">
            <v>44287</v>
          </cell>
          <cell r="B136" t="str">
            <v>清远城北站至广州罗冲围站</v>
          </cell>
          <cell r="C136">
            <v>8042.69</v>
          </cell>
        </row>
        <row r="137">
          <cell r="A137">
            <v>44287</v>
          </cell>
          <cell r="B137" t="str">
            <v>清远城北站至广州省站</v>
          </cell>
          <cell r="C137">
            <v>20794.7</v>
          </cell>
        </row>
        <row r="138">
          <cell r="A138">
            <v>44287</v>
          </cell>
          <cell r="B138" t="str">
            <v>清远城北站至广州市桥站</v>
          </cell>
          <cell r="C138">
            <v>2282.72</v>
          </cell>
        </row>
        <row r="139">
          <cell r="A139">
            <v>44287</v>
          </cell>
          <cell r="B139" t="str">
            <v>清远城北站至广州天河站</v>
          </cell>
          <cell r="C139">
            <v>5213.42</v>
          </cell>
        </row>
        <row r="140">
          <cell r="A140">
            <v>44287</v>
          </cell>
          <cell r="B140" t="str">
            <v>清远城北站至南冲</v>
          </cell>
          <cell r="C140">
            <v>1054.36</v>
          </cell>
        </row>
        <row r="141">
          <cell r="A141">
            <v>44287</v>
          </cell>
          <cell r="B141" t="str">
            <v>清远城北站至清远新洲站</v>
          </cell>
          <cell r="C141">
            <v>3548.14</v>
          </cell>
        </row>
        <row r="142">
          <cell r="A142">
            <v>44287</v>
          </cell>
          <cell r="B142" t="str">
            <v>清远城北站至清远英德大洞站</v>
          </cell>
          <cell r="C142">
            <v>4311.08</v>
          </cell>
        </row>
        <row r="143">
          <cell r="A143">
            <v>44287</v>
          </cell>
          <cell r="B143" t="str">
            <v>清远城北站至清远英德西站</v>
          </cell>
          <cell r="C143">
            <v>386.36</v>
          </cell>
        </row>
        <row r="144">
          <cell r="A144">
            <v>44287</v>
          </cell>
          <cell r="B144" t="str">
            <v>清远城北站至深圳蛇口站</v>
          </cell>
          <cell r="C144">
            <v>1915.26</v>
          </cell>
        </row>
        <row r="145">
          <cell r="A145">
            <v>44287</v>
          </cell>
          <cell r="B145" t="str">
            <v>清远城北站至石坎</v>
          </cell>
          <cell r="C145">
            <v>1719.42</v>
          </cell>
        </row>
        <row r="146">
          <cell r="A146">
            <v>44287</v>
          </cell>
          <cell r="B146" t="str">
            <v>清远城北站至鱼咀</v>
          </cell>
          <cell r="C146">
            <v>871.26</v>
          </cell>
        </row>
        <row r="147">
          <cell r="A147">
            <v>44287</v>
          </cell>
          <cell r="B147" t="str">
            <v>清远城北站至云浮云浮站</v>
          </cell>
          <cell r="C147">
            <v>2144.05</v>
          </cell>
        </row>
        <row r="148">
          <cell r="A148">
            <v>44287</v>
          </cell>
          <cell r="B148" t="str">
            <v>清远城北站至肇庆怀集站</v>
          </cell>
          <cell r="C148">
            <v>1783</v>
          </cell>
        </row>
        <row r="149">
          <cell r="A149">
            <v>44287</v>
          </cell>
          <cell r="B149" t="str">
            <v>清远城北站至肇庆总站</v>
          </cell>
          <cell r="C149">
            <v>3688.57</v>
          </cell>
        </row>
        <row r="150">
          <cell r="A150">
            <v>44287</v>
          </cell>
          <cell r="B150" t="str">
            <v>清远城北站至中山市站</v>
          </cell>
          <cell r="C150">
            <v>2044.02</v>
          </cell>
        </row>
        <row r="151">
          <cell r="A151">
            <v>44287</v>
          </cell>
          <cell r="B151" t="str">
            <v>三村至浸潭</v>
          </cell>
          <cell r="C151">
            <v>178.17</v>
          </cell>
        </row>
        <row r="152">
          <cell r="A152">
            <v>44287</v>
          </cell>
          <cell r="B152" t="str">
            <v>三坑太平-罗冲围</v>
          </cell>
          <cell r="C152">
            <v>9977.62</v>
          </cell>
        </row>
        <row r="153">
          <cell r="A153">
            <v>44287</v>
          </cell>
          <cell r="B153" t="str">
            <v>石坎-五星</v>
          </cell>
          <cell r="C153">
            <v>0</v>
          </cell>
        </row>
        <row r="154">
          <cell r="A154">
            <v>44287</v>
          </cell>
          <cell r="B154" t="str">
            <v>石潭至罗冲围</v>
          </cell>
          <cell r="C154">
            <v>3460.21</v>
          </cell>
        </row>
        <row r="155">
          <cell r="A155">
            <v>44287</v>
          </cell>
          <cell r="B155" t="str">
            <v>石潭至省站</v>
          </cell>
          <cell r="C155">
            <v>3882.8</v>
          </cell>
        </row>
        <row r="156">
          <cell r="A156">
            <v>44287</v>
          </cell>
          <cell r="B156" t="str">
            <v>太平至南冲</v>
          </cell>
          <cell r="C156">
            <v>5350.73</v>
          </cell>
        </row>
        <row r="157">
          <cell r="A157">
            <v>44287</v>
          </cell>
          <cell r="B157" t="str">
            <v>太平至石坎</v>
          </cell>
          <cell r="C157">
            <v>4785.72</v>
          </cell>
        </row>
        <row r="158">
          <cell r="A158">
            <v>44287</v>
          </cell>
          <cell r="B158" t="str">
            <v>西坑至中洲</v>
          </cell>
          <cell r="C158">
            <v>92.66</v>
          </cell>
        </row>
        <row r="159">
          <cell r="A159">
            <v>44317</v>
          </cell>
          <cell r="B159" t="str">
            <v>北站至佛山44627</v>
          </cell>
          <cell r="C159">
            <v>0</v>
          </cell>
        </row>
        <row r="160">
          <cell r="A160">
            <v>44317</v>
          </cell>
          <cell r="B160" t="str">
            <v>北站至花都（合作）</v>
          </cell>
          <cell r="C160">
            <v>0</v>
          </cell>
        </row>
        <row r="161">
          <cell r="A161">
            <v>44317</v>
          </cell>
          <cell r="B161" t="str">
            <v>大坑至白湾</v>
          </cell>
          <cell r="C161">
            <v>376.35</v>
          </cell>
        </row>
        <row r="162">
          <cell r="A162">
            <v>44317</v>
          </cell>
          <cell r="B162" t="str">
            <v>大树墩至桂湖</v>
          </cell>
          <cell r="C162">
            <v>91.85</v>
          </cell>
        </row>
        <row r="163">
          <cell r="A163">
            <v>44317</v>
          </cell>
          <cell r="B163" t="str">
            <v>大围-东联</v>
          </cell>
          <cell r="C163">
            <v>457</v>
          </cell>
        </row>
        <row r="164">
          <cell r="A164">
            <v>44317</v>
          </cell>
          <cell r="B164" t="str">
            <v>大围至东联</v>
          </cell>
          <cell r="C164">
            <v>0</v>
          </cell>
        </row>
        <row r="165">
          <cell r="A165">
            <v>44317</v>
          </cell>
          <cell r="B165" t="str">
            <v>拱水至浸潭</v>
          </cell>
          <cell r="C165">
            <v>88.73</v>
          </cell>
        </row>
        <row r="166">
          <cell r="A166">
            <v>44317</v>
          </cell>
          <cell r="B166" t="str">
            <v>禾云-峡溪</v>
          </cell>
          <cell r="C166">
            <v>67.39</v>
          </cell>
        </row>
        <row r="167">
          <cell r="A167">
            <v>44317</v>
          </cell>
          <cell r="B167" t="str">
            <v>禾云-义合</v>
          </cell>
          <cell r="C167">
            <v>199.65</v>
          </cell>
        </row>
        <row r="168">
          <cell r="A168">
            <v>44317</v>
          </cell>
          <cell r="B168" t="str">
            <v>禾云至罗东</v>
          </cell>
          <cell r="C168">
            <v>134.54</v>
          </cell>
        </row>
        <row r="169">
          <cell r="A169">
            <v>44317</v>
          </cell>
          <cell r="B169" t="str">
            <v>机动车</v>
          </cell>
          <cell r="C169">
            <v>7800.38</v>
          </cell>
        </row>
        <row r="170">
          <cell r="A170">
            <v>44317</v>
          </cell>
          <cell r="B170" t="str">
            <v>客运包车</v>
          </cell>
          <cell r="C170">
            <v>7826.97</v>
          </cell>
        </row>
        <row r="171">
          <cell r="A171">
            <v>44317</v>
          </cell>
          <cell r="B171" t="str">
            <v>清远北站至七拱</v>
          </cell>
          <cell r="C171">
            <v>2969.62</v>
          </cell>
        </row>
        <row r="172">
          <cell r="A172">
            <v>44317</v>
          </cell>
          <cell r="B172" t="str">
            <v>清远北站至石潭</v>
          </cell>
          <cell r="C172">
            <v>0</v>
          </cell>
        </row>
        <row r="173">
          <cell r="A173">
            <v>44317</v>
          </cell>
          <cell r="B173" t="str">
            <v>清远北站至英德银英</v>
          </cell>
          <cell r="C173">
            <v>7662.15</v>
          </cell>
        </row>
        <row r="174">
          <cell r="A174">
            <v>44317</v>
          </cell>
          <cell r="B174" t="str">
            <v>清远城北站至佛山市站</v>
          </cell>
          <cell r="C174">
            <v>4157.36</v>
          </cell>
        </row>
        <row r="175">
          <cell r="A175">
            <v>44317</v>
          </cell>
          <cell r="B175" t="str">
            <v>清远城北站至广州罗冲围站</v>
          </cell>
          <cell r="C175">
            <v>6948.52</v>
          </cell>
        </row>
        <row r="176">
          <cell r="A176">
            <v>44317</v>
          </cell>
          <cell r="B176" t="str">
            <v>清远城北站至广州省站</v>
          </cell>
          <cell r="C176">
            <v>21617.26</v>
          </cell>
        </row>
        <row r="177">
          <cell r="A177">
            <v>44317</v>
          </cell>
          <cell r="B177" t="str">
            <v>清远城北站至广州市桥站</v>
          </cell>
          <cell r="C177">
            <v>3076.19</v>
          </cell>
        </row>
        <row r="178">
          <cell r="A178">
            <v>44317</v>
          </cell>
          <cell r="B178" t="str">
            <v>清远城北站至广州天河站</v>
          </cell>
          <cell r="C178">
            <v>5651.9</v>
          </cell>
        </row>
        <row r="179">
          <cell r="A179">
            <v>44317</v>
          </cell>
          <cell r="B179" t="str">
            <v>清远城北站至南冲</v>
          </cell>
          <cell r="C179">
            <v>1715.24</v>
          </cell>
        </row>
        <row r="180">
          <cell r="A180">
            <v>44317</v>
          </cell>
          <cell r="B180" t="str">
            <v>清远城北站至清远新洲站</v>
          </cell>
          <cell r="C180">
            <v>3678.09</v>
          </cell>
        </row>
        <row r="181">
          <cell r="A181">
            <v>44317</v>
          </cell>
          <cell r="B181" t="str">
            <v>清远城北站至清远英德大洞站</v>
          </cell>
          <cell r="C181">
            <v>4693.13</v>
          </cell>
        </row>
        <row r="182">
          <cell r="A182">
            <v>44317</v>
          </cell>
          <cell r="B182" t="str">
            <v>清远城北站至深圳蛇口站</v>
          </cell>
          <cell r="C182">
            <v>3007.38</v>
          </cell>
        </row>
        <row r="183">
          <cell r="A183">
            <v>44317</v>
          </cell>
          <cell r="B183" t="str">
            <v>清远城北站至石坎</v>
          </cell>
          <cell r="C183">
            <v>1435.59</v>
          </cell>
        </row>
        <row r="184">
          <cell r="A184">
            <v>44317</v>
          </cell>
          <cell r="B184" t="str">
            <v>清远城北站至鱼咀</v>
          </cell>
          <cell r="C184">
            <v>969.61</v>
          </cell>
        </row>
        <row r="185">
          <cell r="A185">
            <v>44317</v>
          </cell>
          <cell r="B185" t="str">
            <v>清远城北站至云浮云浮站</v>
          </cell>
          <cell r="C185">
            <v>2275.46</v>
          </cell>
        </row>
        <row r="186">
          <cell r="A186">
            <v>44317</v>
          </cell>
          <cell r="B186" t="str">
            <v>清远城北站至肇庆怀集站</v>
          </cell>
          <cell r="C186">
            <v>1922.32</v>
          </cell>
        </row>
        <row r="187">
          <cell r="A187">
            <v>44317</v>
          </cell>
          <cell r="B187" t="str">
            <v>清远城北站至肇庆总站</v>
          </cell>
          <cell r="C187">
            <v>3844.46</v>
          </cell>
        </row>
        <row r="188">
          <cell r="A188">
            <v>44317</v>
          </cell>
          <cell r="B188" t="str">
            <v>清远城北站至中山市站</v>
          </cell>
          <cell r="C188">
            <v>2118.69</v>
          </cell>
        </row>
        <row r="189">
          <cell r="A189">
            <v>44317</v>
          </cell>
          <cell r="B189" t="str">
            <v>三村至浸潭</v>
          </cell>
          <cell r="C189">
            <v>87.35</v>
          </cell>
        </row>
        <row r="190">
          <cell r="A190">
            <v>44317</v>
          </cell>
          <cell r="B190" t="str">
            <v>三坑太平-罗冲围</v>
          </cell>
          <cell r="C190">
            <v>11858.76</v>
          </cell>
        </row>
        <row r="191">
          <cell r="A191">
            <v>44317</v>
          </cell>
          <cell r="B191" t="str">
            <v>石坎-五星</v>
          </cell>
          <cell r="C191">
            <v>0</v>
          </cell>
        </row>
        <row r="192">
          <cell r="A192">
            <v>44317</v>
          </cell>
          <cell r="B192" t="str">
            <v>石潭至罗冲围</v>
          </cell>
          <cell r="C192">
            <v>3726.15</v>
          </cell>
        </row>
        <row r="193">
          <cell r="A193">
            <v>44317</v>
          </cell>
          <cell r="B193" t="str">
            <v>石潭至省站</v>
          </cell>
          <cell r="C193">
            <v>3991.86</v>
          </cell>
        </row>
        <row r="194">
          <cell r="A194">
            <v>44317</v>
          </cell>
          <cell r="B194" t="str">
            <v>太平至南冲</v>
          </cell>
          <cell r="C194">
            <v>5121.49</v>
          </cell>
        </row>
        <row r="195">
          <cell r="A195">
            <v>44317</v>
          </cell>
          <cell r="B195" t="str">
            <v>太平至石坎</v>
          </cell>
          <cell r="C195">
            <v>5300.5</v>
          </cell>
        </row>
        <row r="196">
          <cell r="A196">
            <v>44317</v>
          </cell>
          <cell r="B196" t="str">
            <v>西坑至中洲</v>
          </cell>
          <cell r="C196">
            <v>0</v>
          </cell>
        </row>
        <row r="197">
          <cell r="A197">
            <v>44348</v>
          </cell>
          <cell r="B197" t="str">
            <v>大坑至白湾</v>
          </cell>
          <cell r="C197">
            <v>829.52</v>
          </cell>
        </row>
        <row r="198">
          <cell r="A198">
            <v>44348</v>
          </cell>
          <cell r="B198" t="str">
            <v>大树墩至桂湖</v>
          </cell>
          <cell r="C198">
            <v>52.14</v>
          </cell>
        </row>
        <row r="199">
          <cell r="A199">
            <v>44348</v>
          </cell>
          <cell r="B199" t="str">
            <v>大围-东联</v>
          </cell>
          <cell r="C199">
            <v>0</v>
          </cell>
        </row>
        <row r="200">
          <cell r="A200">
            <v>44348</v>
          </cell>
          <cell r="B200" t="str">
            <v>大围至东联</v>
          </cell>
          <cell r="C200">
            <v>0</v>
          </cell>
        </row>
        <row r="201">
          <cell r="A201">
            <v>44348</v>
          </cell>
          <cell r="B201" t="str">
            <v>拱水至浸潭</v>
          </cell>
          <cell r="C201">
            <v>27.41</v>
          </cell>
        </row>
        <row r="202">
          <cell r="A202">
            <v>44348</v>
          </cell>
          <cell r="B202" t="str">
            <v>禾云-峡溪</v>
          </cell>
          <cell r="C202">
            <v>38.27</v>
          </cell>
        </row>
        <row r="203">
          <cell r="A203">
            <v>44348</v>
          </cell>
          <cell r="B203" t="str">
            <v>禾云-义合</v>
          </cell>
          <cell r="C203">
            <v>373.57</v>
          </cell>
        </row>
        <row r="204">
          <cell r="A204">
            <v>44348</v>
          </cell>
          <cell r="B204" t="str">
            <v>禾云至罗东</v>
          </cell>
          <cell r="C204">
            <v>0</v>
          </cell>
        </row>
        <row r="205">
          <cell r="A205">
            <v>44348</v>
          </cell>
          <cell r="B205" t="str">
            <v>机动车</v>
          </cell>
          <cell r="C205">
            <v>5757.55</v>
          </cell>
        </row>
        <row r="206">
          <cell r="A206">
            <v>44348</v>
          </cell>
          <cell r="B206" t="str">
            <v>客运包车</v>
          </cell>
          <cell r="C206">
            <v>2390.02</v>
          </cell>
        </row>
        <row r="207">
          <cell r="A207">
            <v>44348</v>
          </cell>
          <cell r="B207" t="str">
            <v>清远北站至七拱</v>
          </cell>
          <cell r="C207">
            <v>2696.09</v>
          </cell>
        </row>
        <row r="208">
          <cell r="A208">
            <v>44348</v>
          </cell>
          <cell r="B208" t="str">
            <v>清远北站至英德银英</v>
          </cell>
          <cell r="C208">
            <v>6604.87</v>
          </cell>
        </row>
        <row r="209">
          <cell r="A209">
            <v>44348</v>
          </cell>
          <cell r="B209" t="str">
            <v>清远城北站至佛山市站</v>
          </cell>
          <cell r="C209">
            <v>462.22</v>
          </cell>
        </row>
        <row r="210">
          <cell r="A210">
            <v>44348</v>
          </cell>
          <cell r="B210" t="str">
            <v>清远城北站至广州罗冲围站</v>
          </cell>
          <cell r="C210">
            <v>861.91</v>
          </cell>
        </row>
        <row r="211">
          <cell r="A211">
            <v>44348</v>
          </cell>
          <cell r="B211" t="str">
            <v>清远城北站至广州省站</v>
          </cell>
          <cell r="C211">
            <v>7318.03</v>
          </cell>
        </row>
        <row r="212">
          <cell r="A212">
            <v>44348</v>
          </cell>
          <cell r="B212" t="str">
            <v>清远城北站至广州天河站</v>
          </cell>
          <cell r="C212">
            <v>729.97</v>
          </cell>
        </row>
        <row r="213">
          <cell r="A213">
            <v>44348</v>
          </cell>
          <cell r="B213" t="str">
            <v>清远城北站至南冲</v>
          </cell>
          <cell r="C213">
            <v>2000.03</v>
          </cell>
        </row>
        <row r="214">
          <cell r="A214">
            <v>44348</v>
          </cell>
          <cell r="B214" t="str">
            <v>清远城北站至清远新洲站</v>
          </cell>
          <cell r="C214">
            <v>817.06</v>
          </cell>
        </row>
        <row r="215">
          <cell r="A215">
            <v>44348</v>
          </cell>
          <cell r="B215" t="str">
            <v>清远城北站至清远英德大洞站</v>
          </cell>
          <cell r="C215">
            <v>3428.98</v>
          </cell>
        </row>
        <row r="216">
          <cell r="A216">
            <v>44348</v>
          </cell>
          <cell r="B216" t="str">
            <v>清远城北站至深圳蛇口站</v>
          </cell>
          <cell r="C216">
            <v>73.02</v>
          </cell>
        </row>
        <row r="217">
          <cell r="A217">
            <v>44348</v>
          </cell>
          <cell r="B217" t="str">
            <v>清远城北站至石坎</v>
          </cell>
          <cell r="C217">
            <v>895.41</v>
          </cell>
        </row>
        <row r="218">
          <cell r="A218">
            <v>44348</v>
          </cell>
          <cell r="B218" t="str">
            <v>清远城北站至鱼咀</v>
          </cell>
          <cell r="C218">
            <v>962.52</v>
          </cell>
        </row>
        <row r="219">
          <cell r="A219">
            <v>44348</v>
          </cell>
          <cell r="B219" t="str">
            <v>清远城北站至云浮云浮站</v>
          </cell>
          <cell r="C219">
            <v>2204.23</v>
          </cell>
        </row>
        <row r="220">
          <cell r="A220">
            <v>44348</v>
          </cell>
          <cell r="B220" t="str">
            <v>清远城北站至肇庆怀集站</v>
          </cell>
          <cell r="C220">
            <v>1151</v>
          </cell>
        </row>
        <row r="221">
          <cell r="A221">
            <v>44348</v>
          </cell>
          <cell r="B221" t="str">
            <v>清远城北站至肇庆总站</v>
          </cell>
          <cell r="C221">
            <v>1951.03</v>
          </cell>
        </row>
        <row r="222">
          <cell r="A222">
            <v>44348</v>
          </cell>
          <cell r="B222" t="str">
            <v>清远城北站至中山市站</v>
          </cell>
          <cell r="C222">
            <v>2056.57</v>
          </cell>
        </row>
        <row r="223">
          <cell r="A223">
            <v>44348</v>
          </cell>
          <cell r="B223" t="str">
            <v>三村至浸潭</v>
          </cell>
          <cell r="C223">
            <v>0</v>
          </cell>
        </row>
        <row r="224">
          <cell r="A224">
            <v>44348</v>
          </cell>
          <cell r="B224" t="str">
            <v>三坑太平-罗冲围</v>
          </cell>
          <cell r="C224">
            <v>1033.84</v>
          </cell>
        </row>
        <row r="225">
          <cell r="A225">
            <v>44348</v>
          </cell>
          <cell r="B225" t="str">
            <v>石坎-五星</v>
          </cell>
          <cell r="C225">
            <v>0</v>
          </cell>
        </row>
        <row r="226">
          <cell r="A226">
            <v>44348</v>
          </cell>
          <cell r="B226" t="str">
            <v>石潭至罗冲围</v>
          </cell>
          <cell r="C226">
            <v>1984</v>
          </cell>
        </row>
        <row r="227">
          <cell r="A227">
            <v>44348</v>
          </cell>
          <cell r="B227" t="str">
            <v>石潭至省站</v>
          </cell>
          <cell r="C227">
            <v>260</v>
          </cell>
        </row>
        <row r="228">
          <cell r="A228">
            <v>44348</v>
          </cell>
          <cell r="B228" t="str">
            <v>太平至南冲</v>
          </cell>
          <cell r="C228">
            <v>4338.55</v>
          </cell>
        </row>
        <row r="229">
          <cell r="A229">
            <v>44348</v>
          </cell>
          <cell r="B229" t="str">
            <v>太平至石坎</v>
          </cell>
          <cell r="C229">
            <v>4714.39</v>
          </cell>
        </row>
        <row r="230">
          <cell r="A230">
            <v>44348</v>
          </cell>
          <cell r="B230" t="str">
            <v>西坑至中洲</v>
          </cell>
          <cell r="C230">
            <v>30.09</v>
          </cell>
        </row>
        <row r="231">
          <cell r="A231">
            <v>44378</v>
          </cell>
          <cell r="B231" t="str">
            <v>大坑至白湾</v>
          </cell>
          <cell r="C231">
            <v>212.58</v>
          </cell>
        </row>
        <row r="232">
          <cell r="A232">
            <v>44378</v>
          </cell>
          <cell r="B232" t="str">
            <v>大树墩至桂湖</v>
          </cell>
          <cell r="C232">
            <v>40.89</v>
          </cell>
        </row>
        <row r="233">
          <cell r="A233">
            <v>44378</v>
          </cell>
          <cell r="B233" t="str">
            <v>大围-
东联</v>
          </cell>
          <cell r="C233">
            <v>26.12</v>
          </cell>
        </row>
        <row r="234">
          <cell r="A234">
            <v>44378</v>
          </cell>
          <cell r="B234" t="str">
            <v>大围至东联</v>
          </cell>
          <cell r="C234">
            <v>0</v>
          </cell>
        </row>
        <row r="235">
          <cell r="A235">
            <v>44378</v>
          </cell>
          <cell r="B235" t="str">
            <v>大岩-
石潭</v>
          </cell>
          <cell r="C235">
            <v>0</v>
          </cell>
        </row>
        <row r="236">
          <cell r="A236">
            <v>44378</v>
          </cell>
          <cell r="B236" t="str">
            <v>拱水至浸潭</v>
          </cell>
          <cell r="C236">
            <v>105.04</v>
          </cell>
        </row>
        <row r="237">
          <cell r="A237">
            <v>44378</v>
          </cell>
          <cell r="B237" t="str">
            <v>禾云-峡溪</v>
          </cell>
          <cell r="C237">
            <v>105</v>
          </cell>
        </row>
        <row r="238">
          <cell r="A238">
            <v>44378</v>
          </cell>
          <cell r="B238" t="str">
            <v>禾云-义合</v>
          </cell>
          <cell r="C238">
            <v>424.34</v>
          </cell>
        </row>
        <row r="239">
          <cell r="A239">
            <v>44378</v>
          </cell>
          <cell r="B239" t="str">
            <v>禾云至罗东</v>
          </cell>
          <cell r="C239">
            <v>0</v>
          </cell>
        </row>
        <row r="240">
          <cell r="A240">
            <v>44378</v>
          </cell>
          <cell r="B240" t="str">
            <v>机动车</v>
          </cell>
          <cell r="C240">
            <v>13239.39</v>
          </cell>
        </row>
        <row r="241">
          <cell r="A241">
            <v>44378</v>
          </cell>
          <cell r="B241" t="str">
            <v>客运包车</v>
          </cell>
          <cell r="C241">
            <v>6212.93</v>
          </cell>
        </row>
        <row r="242">
          <cell r="A242">
            <v>44378</v>
          </cell>
          <cell r="B242" t="str">
            <v>清远北站至七拱</v>
          </cell>
          <cell r="C242">
            <v>2850.04</v>
          </cell>
        </row>
        <row r="243">
          <cell r="A243">
            <v>44378</v>
          </cell>
          <cell r="B243" t="str">
            <v>清远北站至石潭</v>
          </cell>
          <cell r="C243">
            <v>33867.77</v>
          </cell>
        </row>
        <row r="244">
          <cell r="A244">
            <v>44378</v>
          </cell>
          <cell r="B244" t="str">
            <v>清远北站至桃源</v>
          </cell>
          <cell r="C244">
            <v>749.39</v>
          </cell>
        </row>
        <row r="245">
          <cell r="A245">
            <v>44378</v>
          </cell>
          <cell r="B245" t="str">
            <v>清远北站至英德银英</v>
          </cell>
          <cell r="C245">
            <v>8419.79</v>
          </cell>
        </row>
        <row r="246">
          <cell r="A246">
            <v>44378</v>
          </cell>
          <cell r="B246" t="str">
            <v>清远城北站至佛山市站</v>
          </cell>
          <cell r="C246">
            <v>1638.61</v>
          </cell>
        </row>
        <row r="247">
          <cell r="A247">
            <v>44378</v>
          </cell>
          <cell r="B247" t="str">
            <v>清远城北站至广州罗冲围站</v>
          </cell>
          <cell r="C247">
            <v>7408.85</v>
          </cell>
        </row>
        <row r="248">
          <cell r="A248">
            <v>44378</v>
          </cell>
          <cell r="B248" t="str">
            <v>清远城北站至广州省站</v>
          </cell>
          <cell r="C248">
            <v>15081.95</v>
          </cell>
        </row>
        <row r="249">
          <cell r="A249">
            <v>44378</v>
          </cell>
          <cell r="B249" t="str">
            <v>清远城北站至广州天河站</v>
          </cell>
          <cell r="C249">
            <v>3696.12</v>
          </cell>
        </row>
        <row r="250">
          <cell r="A250">
            <v>44378</v>
          </cell>
          <cell r="B250" t="str">
            <v>清远城北站至南冲</v>
          </cell>
          <cell r="C250">
            <v>484.51</v>
          </cell>
        </row>
        <row r="251">
          <cell r="A251">
            <v>44378</v>
          </cell>
          <cell r="B251" t="str">
            <v>清远城北站至清远新洲站</v>
          </cell>
          <cell r="C251">
            <v>8741.22</v>
          </cell>
        </row>
        <row r="252">
          <cell r="A252">
            <v>44378</v>
          </cell>
          <cell r="B252" t="str">
            <v>清远城北站至清远英德大洞站</v>
          </cell>
          <cell r="C252">
            <v>2527.63</v>
          </cell>
        </row>
        <row r="253">
          <cell r="A253">
            <v>44378</v>
          </cell>
          <cell r="B253" t="str">
            <v>清远城北站至深圳蛇口站</v>
          </cell>
          <cell r="C253">
            <v>164.02</v>
          </cell>
        </row>
        <row r="254">
          <cell r="A254">
            <v>44378</v>
          </cell>
          <cell r="B254" t="str">
            <v>清远城北站至石坎</v>
          </cell>
          <cell r="C254">
            <v>393.4</v>
          </cell>
        </row>
        <row r="255">
          <cell r="A255">
            <v>44378</v>
          </cell>
          <cell r="B255" t="str">
            <v>清远城北站至鱼咀</v>
          </cell>
          <cell r="C255">
            <v>858.53</v>
          </cell>
        </row>
        <row r="256">
          <cell r="A256">
            <v>44378</v>
          </cell>
          <cell r="B256" t="str">
            <v>清远城北站至云浮云浮站</v>
          </cell>
          <cell r="C256">
            <v>2416.67</v>
          </cell>
        </row>
        <row r="257">
          <cell r="A257">
            <v>44378</v>
          </cell>
          <cell r="B257" t="str">
            <v>清远城北站至肇庆怀集站</v>
          </cell>
          <cell r="C257">
            <v>1288.05</v>
          </cell>
        </row>
        <row r="258">
          <cell r="A258">
            <v>44378</v>
          </cell>
          <cell r="B258" t="str">
            <v>清远城北站至肇庆总站</v>
          </cell>
          <cell r="C258">
            <v>1781.38</v>
          </cell>
        </row>
        <row r="259">
          <cell r="A259">
            <v>44378</v>
          </cell>
          <cell r="B259" t="str">
            <v>清远城北站至中山市站</v>
          </cell>
          <cell r="C259">
            <v>2192.22</v>
          </cell>
        </row>
        <row r="260">
          <cell r="A260">
            <v>44378</v>
          </cell>
          <cell r="B260" t="str">
            <v>三村至浸潭</v>
          </cell>
          <cell r="C260">
            <v>46</v>
          </cell>
        </row>
        <row r="261">
          <cell r="A261">
            <v>44378</v>
          </cell>
          <cell r="B261" t="str">
            <v>三坑太平-罗冲围</v>
          </cell>
          <cell r="C261">
            <v>5321.4</v>
          </cell>
        </row>
        <row r="262">
          <cell r="A262">
            <v>44378</v>
          </cell>
          <cell r="B262" t="str">
            <v>石坎-五星</v>
          </cell>
          <cell r="C262">
            <v>196.68</v>
          </cell>
        </row>
        <row r="263">
          <cell r="A263">
            <v>44378</v>
          </cell>
          <cell r="B263" t="str">
            <v>石坎至白芒</v>
          </cell>
          <cell r="C263">
            <v>608.99</v>
          </cell>
        </row>
        <row r="264">
          <cell r="A264">
            <v>44378</v>
          </cell>
          <cell r="B264" t="str">
            <v>石潭-大岩</v>
          </cell>
          <cell r="C264">
            <v>0</v>
          </cell>
        </row>
        <row r="265">
          <cell r="A265">
            <v>44378</v>
          </cell>
          <cell r="B265" t="str">
            <v>石潭至禾云</v>
          </cell>
          <cell r="C265">
            <v>109.02</v>
          </cell>
        </row>
        <row r="266">
          <cell r="A266">
            <v>44378</v>
          </cell>
          <cell r="B266" t="str">
            <v>石潭至罗冲围</v>
          </cell>
          <cell r="C266">
            <v>9470.66</v>
          </cell>
        </row>
        <row r="267">
          <cell r="A267">
            <v>44378</v>
          </cell>
          <cell r="B267" t="str">
            <v>石潭至省站</v>
          </cell>
          <cell r="C267">
            <v>2601.67</v>
          </cell>
        </row>
        <row r="268">
          <cell r="A268">
            <v>44378</v>
          </cell>
          <cell r="B268" t="str">
            <v>太平至南冲</v>
          </cell>
          <cell r="C268">
            <v>4322.41</v>
          </cell>
        </row>
        <row r="269">
          <cell r="A269">
            <v>44378</v>
          </cell>
          <cell r="B269" t="str">
            <v>太平至石坎</v>
          </cell>
          <cell r="C269">
            <v>5285.21</v>
          </cell>
        </row>
        <row r="270">
          <cell r="A270">
            <v>44378</v>
          </cell>
          <cell r="B270" t="str">
            <v>西坑至中洲</v>
          </cell>
          <cell r="C270">
            <v>50.45</v>
          </cell>
        </row>
        <row r="271">
          <cell r="A271">
            <v>44409</v>
          </cell>
          <cell r="B271" t="str">
            <v>大坑至白湾</v>
          </cell>
          <cell r="C271">
            <v>442.09</v>
          </cell>
        </row>
        <row r="272">
          <cell r="A272">
            <v>44409</v>
          </cell>
          <cell r="B272" t="str">
            <v>大树墩至桂湖</v>
          </cell>
          <cell r="C272">
            <v>594.98</v>
          </cell>
        </row>
        <row r="273">
          <cell r="A273">
            <v>44409</v>
          </cell>
          <cell r="B273" t="str">
            <v>大围-
东联</v>
          </cell>
          <cell r="C273">
            <v>31.74</v>
          </cell>
        </row>
        <row r="274">
          <cell r="A274">
            <v>44409</v>
          </cell>
          <cell r="B274" t="str">
            <v>大围至东联</v>
          </cell>
          <cell r="C274">
            <v>133.44</v>
          </cell>
        </row>
        <row r="275">
          <cell r="A275">
            <v>44409</v>
          </cell>
          <cell r="B275" t="str">
            <v>大岩-
石潭</v>
          </cell>
          <cell r="C275">
            <v>0</v>
          </cell>
        </row>
        <row r="276">
          <cell r="A276">
            <v>44409</v>
          </cell>
          <cell r="B276" t="str">
            <v>拱水至浸潭</v>
          </cell>
          <cell r="C276">
            <v>384.09</v>
          </cell>
        </row>
        <row r="277">
          <cell r="A277">
            <v>44409</v>
          </cell>
          <cell r="B277" t="str">
            <v>禾云-峡溪</v>
          </cell>
          <cell r="C277">
            <v>348</v>
          </cell>
        </row>
        <row r="278">
          <cell r="A278">
            <v>44409</v>
          </cell>
          <cell r="B278" t="str">
            <v>禾云-义合</v>
          </cell>
          <cell r="C278">
            <v>307.9</v>
          </cell>
        </row>
        <row r="279">
          <cell r="A279">
            <v>44409</v>
          </cell>
          <cell r="B279" t="str">
            <v>禾云至罗东</v>
          </cell>
          <cell r="C279">
            <v>410.52</v>
          </cell>
        </row>
        <row r="280">
          <cell r="A280">
            <v>44409</v>
          </cell>
          <cell r="B280" t="str">
            <v>机动车</v>
          </cell>
          <cell r="C280">
            <v>11833.97</v>
          </cell>
        </row>
        <row r="281">
          <cell r="A281">
            <v>44409</v>
          </cell>
          <cell r="B281" t="str">
            <v>客运包车</v>
          </cell>
          <cell r="C281">
            <v>3241.5</v>
          </cell>
        </row>
        <row r="282">
          <cell r="A282">
            <v>44409</v>
          </cell>
          <cell r="B282" t="str">
            <v>清远北站至七拱</v>
          </cell>
          <cell r="C282">
            <v>1802.56</v>
          </cell>
        </row>
        <row r="283">
          <cell r="A283">
            <v>44409</v>
          </cell>
          <cell r="B283" t="str">
            <v>清远北站至石潭</v>
          </cell>
          <cell r="C283">
            <v>38617.61</v>
          </cell>
        </row>
        <row r="284">
          <cell r="A284">
            <v>44409</v>
          </cell>
          <cell r="B284" t="str">
            <v>清远北站至桃源</v>
          </cell>
          <cell r="C284">
            <v>1111.66</v>
          </cell>
        </row>
        <row r="285">
          <cell r="A285">
            <v>44409</v>
          </cell>
          <cell r="B285" t="str">
            <v>清远北站至英德银英</v>
          </cell>
          <cell r="C285">
            <v>8558.86</v>
          </cell>
        </row>
        <row r="286">
          <cell r="A286">
            <v>44409</v>
          </cell>
          <cell r="B286" t="str">
            <v>清远城北站至佛山市站</v>
          </cell>
          <cell r="C286">
            <v>1842.86</v>
          </cell>
        </row>
        <row r="287">
          <cell r="A287">
            <v>44409</v>
          </cell>
          <cell r="B287" t="str">
            <v>清远城北站至广州罗冲围站</v>
          </cell>
          <cell r="C287">
            <v>9112.69</v>
          </cell>
        </row>
        <row r="288">
          <cell r="A288">
            <v>44409</v>
          </cell>
          <cell r="B288" t="str">
            <v>清远城北站至广州省站</v>
          </cell>
          <cell r="C288">
            <v>17480.78</v>
          </cell>
        </row>
        <row r="289">
          <cell r="A289">
            <v>44409</v>
          </cell>
          <cell r="B289" t="str">
            <v>清远城北站至广州天河站</v>
          </cell>
          <cell r="C289">
            <v>3921.68</v>
          </cell>
        </row>
        <row r="290">
          <cell r="A290">
            <v>44409</v>
          </cell>
          <cell r="B290" t="str">
            <v>清远城北站至南冲</v>
          </cell>
          <cell r="C290">
            <v>417.39</v>
          </cell>
        </row>
        <row r="291">
          <cell r="A291">
            <v>44409</v>
          </cell>
          <cell r="B291" t="str">
            <v>清远城北站至清远新洲站</v>
          </cell>
          <cell r="C291">
            <v>9701.91</v>
          </cell>
        </row>
        <row r="292">
          <cell r="A292">
            <v>44409</v>
          </cell>
          <cell r="B292" t="str">
            <v>清远城北站至清远英德大洞站</v>
          </cell>
          <cell r="C292">
            <v>4223.4</v>
          </cell>
        </row>
        <row r="293">
          <cell r="A293">
            <v>44409</v>
          </cell>
          <cell r="B293" t="str">
            <v>清远城北站至深圳蛇口站</v>
          </cell>
          <cell r="C293">
            <v>1130.98</v>
          </cell>
        </row>
        <row r="294">
          <cell r="A294">
            <v>44409</v>
          </cell>
          <cell r="B294" t="str">
            <v>清远城北站至石坎</v>
          </cell>
          <cell r="C294">
            <v>1064.8</v>
          </cell>
        </row>
        <row r="295">
          <cell r="A295">
            <v>44409</v>
          </cell>
          <cell r="B295" t="str">
            <v>清远城北站至鱼咀</v>
          </cell>
          <cell r="C295">
            <v>739.16</v>
          </cell>
        </row>
        <row r="296">
          <cell r="A296">
            <v>44409</v>
          </cell>
          <cell r="B296" t="str">
            <v>清远城北站至云浮云浮站</v>
          </cell>
          <cell r="C296">
            <v>1284.64</v>
          </cell>
        </row>
        <row r="297">
          <cell r="A297">
            <v>44409</v>
          </cell>
          <cell r="B297" t="str">
            <v>清远城北站至肇庆怀集站</v>
          </cell>
          <cell r="C297">
            <v>1045.99</v>
          </cell>
        </row>
        <row r="298">
          <cell r="A298">
            <v>44409</v>
          </cell>
          <cell r="B298" t="str">
            <v>清远城北站至肇庆总站</v>
          </cell>
          <cell r="C298">
            <v>1418.53</v>
          </cell>
        </row>
        <row r="299">
          <cell r="A299">
            <v>44409</v>
          </cell>
          <cell r="B299" t="str">
            <v>清远城北站至中山市站</v>
          </cell>
          <cell r="C299">
            <v>1079.31</v>
          </cell>
        </row>
        <row r="300">
          <cell r="A300">
            <v>44409</v>
          </cell>
          <cell r="B300" t="str">
            <v>三村至浸潭</v>
          </cell>
          <cell r="C300">
            <v>774.93</v>
          </cell>
        </row>
        <row r="301">
          <cell r="A301">
            <v>44409</v>
          </cell>
          <cell r="B301" t="str">
            <v>三坑太平-罗冲围</v>
          </cell>
          <cell r="C301">
            <v>7061.05</v>
          </cell>
        </row>
        <row r="302">
          <cell r="A302">
            <v>44409</v>
          </cell>
          <cell r="B302" t="str">
            <v>石坎-五星</v>
          </cell>
          <cell r="C302">
            <v>287.47</v>
          </cell>
        </row>
        <row r="303">
          <cell r="A303">
            <v>44409</v>
          </cell>
          <cell r="B303" t="str">
            <v>石坎至白芒</v>
          </cell>
          <cell r="C303">
            <v>500.35</v>
          </cell>
        </row>
        <row r="304">
          <cell r="A304">
            <v>44409</v>
          </cell>
          <cell r="B304" t="str">
            <v>石潭-大岩</v>
          </cell>
          <cell r="C304">
            <v>419.55</v>
          </cell>
        </row>
        <row r="305">
          <cell r="A305">
            <v>44409</v>
          </cell>
          <cell r="B305" t="str">
            <v>石潭至禾云</v>
          </cell>
          <cell r="C305">
            <v>1653.53</v>
          </cell>
        </row>
        <row r="306">
          <cell r="A306">
            <v>44409</v>
          </cell>
          <cell r="B306" t="str">
            <v>石潭至罗冲围</v>
          </cell>
          <cell r="C306">
            <v>9740.78</v>
          </cell>
        </row>
        <row r="307">
          <cell r="A307">
            <v>44409</v>
          </cell>
          <cell r="B307" t="str">
            <v>太平至南冲</v>
          </cell>
          <cell r="C307">
            <v>3973.13</v>
          </cell>
        </row>
        <row r="308">
          <cell r="A308">
            <v>44409</v>
          </cell>
          <cell r="B308" t="str">
            <v>太平至石坎</v>
          </cell>
          <cell r="C308">
            <v>5000.61</v>
          </cell>
        </row>
        <row r="309">
          <cell r="A309">
            <v>44409</v>
          </cell>
          <cell r="B309" t="str">
            <v>西坑至中洲</v>
          </cell>
          <cell r="C309">
            <v>645.21</v>
          </cell>
        </row>
        <row r="310">
          <cell r="A310">
            <v>44409</v>
          </cell>
          <cell r="B310" t="str">
            <v>新洲-大洞</v>
          </cell>
          <cell r="C310">
            <v>3150.68</v>
          </cell>
        </row>
        <row r="311">
          <cell r="A311">
            <v>44440</v>
          </cell>
          <cell r="B311" t="str">
            <v>大坑至白湾</v>
          </cell>
          <cell r="C311">
            <v>351.07</v>
          </cell>
        </row>
        <row r="312">
          <cell r="A312">
            <v>44440</v>
          </cell>
          <cell r="B312" t="str">
            <v>大树墩至桂湖</v>
          </cell>
          <cell r="C312">
            <v>631.69</v>
          </cell>
        </row>
        <row r="313">
          <cell r="A313">
            <v>44440</v>
          </cell>
          <cell r="B313" t="str">
            <v>大围-
东联</v>
          </cell>
          <cell r="C313">
            <v>95.08</v>
          </cell>
        </row>
        <row r="314">
          <cell r="A314">
            <v>44440</v>
          </cell>
          <cell r="B314" t="str">
            <v>大围至东联</v>
          </cell>
          <cell r="C314">
            <v>72.61</v>
          </cell>
        </row>
        <row r="315">
          <cell r="A315">
            <v>44440</v>
          </cell>
          <cell r="B315" t="str">
            <v>大岩-
石潭</v>
          </cell>
          <cell r="C315">
            <v>0</v>
          </cell>
        </row>
        <row r="316">
          <cell r="A316">
            <v>44440</v>
          </cell>
          <cell r="B316" t="str">
            <v>拱水至浸潭</v>
          </cell>
          <cell r="C316">
            <v>374.04</v>
          </cell>
        </row>
        <row r="317">
          <cell r="A317">
            <v>44440</v>
          </cell>
          <cell r="B317" t="str">
            <v>禾云-峡溪</v>
          </cell>
          <cell r="C317">
            <v>346.3</v>
          </cell>
        </row>
        <row r="318">
          <cell r="A318">
            <v>44440</v>
          </cell>
          <cell r="B318" t="str">
            <v>禾云-义合</v>
          </cell>
          <cell r="C318">
            <v>209.18</v>
          </cell>
        </row>
        <row r="319">
          <cell r="A319">
            <v>44440</v>
          </cell>
          <cell r="B319" t="str">
            <v>禾云至罗东</v>
          </cell>
          <cell r="C319">
            <v>318.03</v>
          </cell>
        </row>
        <row r="320">
          <cell r="A320">
            <v>44440</v>
          </cell>
          <cell r="B320" t="str">
            <v>机动车</v>
          </cell>
          <cell r="C320">
            <v>11905.86</v>
          </cell>
        </row>
        <row r="321">
          <cell r="A321">
            <v>44440</v>
          </cell>
          <cell r="B321" t="str">
            <v>客运包车</v>
          </cell>
          <cell r="C321">
            <v>8717.5</v>
          </cell>
        </row>
        <row r="322">
          <cell r="A322">
            <v>44440</v>
          </cell>
          <cell r="B322" t="str">
            <v>清远北站至七拱</v>
          </cell>
          <cell r="C322">
            <v>2435</v>
          </cell>
        </row>
        <row r="323">
          <cell r="A323">
            <v>44440</v>
          </cell>
          <cell r="B323" t="str">
            <v>清远北站至石潭</v>
          </cell>
          <cell r="C323">
            <v>41953.9</v>
          </cell>
        </row>
        <row r="324">
          <cell r="A324">
            <v>44440</v>
          </cell>
          <cell r="B324" t="str">
            <v>清远北站至桃源</v>
          </cell>
          <cell r="C324">
            <v>954.53</v>
          </cell>
        </row>
        <row r="325">
          <cell r="A325">
            <v>44440</v>
          </cell>
          <cell r="B325" t="str">
            <v>清远北站至英德银英</v>
          </cell>
          <cell r="C325">
            <v>8397.4</v>
          </cell>
        </row>
        <row r="326">
          <cell r="A326">
            <v>44440</v>
          </cell>
          <cell r="B326" t="str">
            <v>清远城北站至佛山市站</v>
          </cell>
          <cell r="C326">
            <v>2554.97</v>
          </cell>
        </row>
        <row r="327">
          <cell r="A327">
            <v>44440</v>
          </cell>
          <cell r="B327" t="str">
            <v>清远城北站至广州罗冲围站</v>
          </cell>
          <cell r="C327">
            <v>9031.59</v>
          </cell>
        </row>
        <row r="328">
          <cell r="A328">
            <v>44440</v>
          </cell>
          <cell r="B328" t="str">
            <v>清远城北站至广州省站</v>
          </cell>
          <cell r="C328">
            <v>17311.29</v>
          </cell>
        </row>
        <row r="329">
          <cell r="A329">
            <v>44440</v>
          </cell>
          <cell r="B329" t="str">
            <v>清远城北站至广州天河站</v>
          </cell>
          <cell r="C329">
            <v>4330.72</v>
          </cell>
        </row>
        <row r="330">
          <cell r="A330">
            <v>44440</v>
          </cell>
          <cell r="B330" t="str">
            <v>清远城北站至南冲</v>
          </cell>
          <cell r="C330">
            <v>821.42</v>
          </cell>
        </row>
        <row r="331">
          <cell r="A331">
            <v>44440</v>
          </cell>
          <cell r="B331" t="str">
            <v>清远城北站至清远新洲站</v>
          </cell>
          <cell r="C331">
            <v>9125.7</v>
          </cell>
        </row>
        <row r="332">
          <cell r="A332">
            <v>44440</v>
          </cell>
          <cell r="B332" t="str">
            <v>清远城北站至清远英德大洞站</v>
          </cell>
          <cell r="C332">
            <v>3901.37</v>
          </cell>
        </row>
        <row r="333">
          <cell r="A333">
            <v>44440</v>
          </cell>
          <cell r="B333" t="str">
            <v>清远城北站至深圳蛇口站</v>
          </cell>
          <cell r="C333">
            <v>1134.34</v>
          </cell>
        </row>
        <row r="334">
          <cell r="A334">
            <v>44440</v>
          </cell>
          <cell r="B334" t="str">
            <v>清远城北站至石坎</v>
          </cell>
          <cell r="C334">
            <v>623.46</v>
          </cell>
        </row>
        <row r="335">
          <cell r="A335">
            <v>44440</v>
          </cell>
          <cell r="B335" t="str">
            <v>清远城北站至鱼咀</v>
          </cell>
          <cell r="C335">
            <v>203.24</v>
          </cell>
        </row>
        <row r="336">
          <cell r="A336">
            <v>44440</v>
          </cell>
          <cell r="B336" t="str">
            <v>清远城北站至云浮云浮站</v>
          </cell>
          <cell r="C336">
            <v>1337.73</v>
          </cell>
        </row>
        <row r="337">
          <cell r="A337">
            <v>44440</v>
          </cell>
          <cell r="B337" t="str">
            <v>清远城北站至肇庆怀集站</v>
          </cell>
          <cell r="C337">
            <v>979.32</v>
          </cell>
        </row>
        <row r="338">
          <cell r="A338">
            <v>44440</v>
          </cell>
          <cell r="B338" t="str">
            <v>清远城北站至肇庆总站</v>
          </cell>
          <cell r="C338">
            <v>1574.3</v>
          </cell>
        </row>
        <row r="339">
          <cell r="A339">
            <v>44440</v>
          </cell>
          <cell r="B339" t="str">
            <v>清远城北站至中山市站</v>
          </cell>
          <cell r="C339">
            <v>1070.96</v>
          </cell>
        </row>
        <row r="340">
          <cell r="A340">
            <v>44440</v>
          </cell>
          <cell r="B340" t="str">
            <v>三村至浸潭</v>
          </cell>
          <cell r="C340">
            <v>643.97</v>
          </cell>
        </row>
        <row r="341">
          <cell r="A341">
            <v>44440</v>
          </cell>
          <cell r="B341" t="str">
            <v>三坑太平-罗冲围</v>
          </cell>
          <cell r="C341">
            <v>7020.13</v>
          </cell>
        </row>
        <row r="342">
          <cell r="A342">
            <v>44440</v>
          </cell>
          <cell r="B342" t="str">
            <v>石坎-五星</v>
          </cell>
          <cell r="C342">
            <v>113.28</v>
          </cell>
        </row>
        <row r="343">
          <cell r="A343">
            <v>44440</v>
          </cell>
          <cell r="B343" t="str">
            <v>石坎至白芒</v>
          </cell>
          <cell r="C343">
            <v>391</v>
          </cell>
        </row>
        <row r="344">
          <cell r="A344">
            <v>44440</v>
          </cell>
          <cell r="B344" t="str">
            <v>石潭-大岩</v>
          </cell>
          <cell r="C344">
            <v>549.42</v>
          </cell>
        </row>
        <row r="345">
          <cell r="A345">
            <v>44440</v>
          </cell>
          <cell r="B345" t="str">
            <v>石潭至禾云</v>
          </cell>
          <cell r="C345">
            <v>1240.56</v>
          </cell>
        </row>
        <row r="346">
          <cell r="A346">
            <v>44440</v>
          </cell>
          <cell r="B346" t="str">
            <v>石潭至罗冲围</v>
          </cell>
          <cell r="C346">
            <v>9731.29</v>
          </cell>
        </row>
        <row r="347">
          <cell r="A347">
            <v>44440</v>
          </cell>
          <cell r="B347" t="str">
            <v>太平至南冲</v>
          </cell>
          <cell r="C347">
            <v>5209.8</v>
          </cell>
        </row>
        <row r="348">
          <cell r="A348">
            <v>44440</v>
          </cell>
          <cell r="B348" t="str">
            <v>太平至石坎</v>
          </cell>
          <cell r="C348">
            <v>5123.19</v>
          </cell>
        </row>
        <row r="349">
          <cell r="A349">
            <v>44440</v>
          </cell>
          <cell r="B349" t="str">
            <v>西坑至中洲</v>
          </cell>
          <cell r="C349">
            <v>241.78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明细"/>
      <sheetName val="明细 (2)"/>
      <sheetName val="运行车辆数（辆）"/>
      <sheetName val="运行总班次（班）"/>
      <sheetName val="运行总行程（车公里）"/>
      <sheetName val="客运量（人次）"/>
      <sheetName val="司助人数(人)"/>
    </sheetNames>
    <sheetDataSet>
      <sheetData sheetId="0"/>
      <sheetData sheetId="1"/>
      <sheetData sheetId="2"/>
      <sheetData sheetId="3">
        <row r="1">
          <cell r="A1" t="str">
            <v>月份</v>
          </cell>
          <cell r="B1" t="str">
            <v>项目</v>
          </cell>
          <cell r="C1" t="str">
            <v>车辆数</v>
          </cell>
        </row>
        <row r="2">
          <cell r="A2">
            <v>44197</v>
          </cell>
          <cell r="B2" t="str">
            <v>清远城北站至广州省站</v>
          </cell>
          <cell r="C2">
            <v>6</v>
          </cell>
        </row>
        <row r="3">
          <cell r="A3">
            <v>44197</v>
          </cell>
          <cell r="B3" t="str">
            <v>清远城北站至广州罗冲围站</v>
          </cell>
          <cell r="C3">
            <v>4</v>
          </cell>
        </row>
        <row r="4">
          <cell r="A4">
            <v>44197</v>
          </cell>
          <cell r="B4" t="str">
            <v>清远城北站至江门新会站</v>
          </cell>
          <cell r="C4">
            <v>1</v>
          </cell>
        </row>
        <row r="5">
          <cell r="A5">
            <v>44197</v>
          </cell>
          <cell r="B5" t="str">
            <v>清远城北站至清远英德西站</v>
          </cell>
          <cell r="C5">
            <v>1</v>
          </cell>
        </row>
        <row r="6">
          <cell r="A6">
            <v>44197</v>
          </cell>
          <cell r="B6" t="str">
            <v>机动车</v>
          </cell>
          <cell r="C6">
            <v>15</v>
          </cell>
        </row>
        <row r="7">
          <cell r="A7">
            <v>44197</v>
          </cell>
          <cell r="B7" t="str">
            <v>客运包车</v>
          </cell>
          <cell r="C7">
            <v>5</v>
          </cell>
        </row>
        <row r="8">
          <cell r="A8">
            <v>44197</v>
          </cell>
          <cell r="B8" t="str">
            <v>清远城北站至广州市桥站</v>
          </cell>
          <cell r="C8">
            <v>1</v>
          </cell>
        </row>
        <row r="9">
          <cell r="A9">
            <v>44197</v>
          </cell>
          <cell r="B9" t="str">
            <v>清远城北站至清远新洲站</v>
          </cell>
          <cell r="C9">
            <v>6</v>
          </cell>
        </row>
        <row r="10">
          <cell r="A10">
            <v>44197</v>
          </cell>
          <cell r="B10" t="str">
            <v>清远城北站至佛山市站</v>
          </cell>
          <cell r="C10">
            <v>2</v>
          </cell>
        </row>
        <row r="11">
          <cell r="A11">
            <v>44197</v>
          </cell>
          <cell r="B11" t="str">
            <v>清远城北站至中山市站</v>
          </cell>
          <cell r="C11">
            <v>1</v>
          </cell>
        </row>
        <row r="12">
          <cell r="A12">
            <v>44197</v>
          </cell>
          <cell r="B12" t="str">
            <v>清远城北站至云浮云浮站</v>
          </cell>
          <cell r="C12">
            <v>1</v>
          </cell>
        </row>
        <row r="13">
          <cell r="A13">
            <v>44197</v>
          </cell>
          <cell r="B13" t="str">
            <v>清远城北站至肇庆怀集站</v>
          </cell>
          <cell r="C13">
            <v>1</v>
          </cell>
        </row>
        <row r="14">
          <cell r="A14">
            <v>44197</v>
          </cell>
          <cell r="B14" t="str">
            <v>清远城北站至肇庆总站</v>
          </cell>
          <cell r="C14">
            <v>2</v>
          </cell>
        </row>
        <row r="15">
          <cell r="A15">
            <v>44197</v>
          </cell>
          <cell r="B15" t="str">
            <v>清远城北站至广州天河站</v>
          </cell>
          <cell r="C15">
            <v>2</v>
          </cell>
        </row>
        <row r="16">
          <cell r="A16">
            <v>44197</v>
          </cell>
          <cell r="B16" t="str">
            <v>清远城北站至深圳蛇口站</v>
          </cell>
          <cell r="C16">
            <v>1</v>
          </cell>
        </row>
        <row r="17">
          <cell r="A17">
            <v>44197</v>
          </cell>
          <cell r="B17" t="str">
            <v>清远北站至英德银英</v>
          </cell>
          <cell r="C17">
            <v>4</v>
          </cell>
        </row>
        <row r="18">
          <cell r="A18">
            <v>44197</v>
          </cell>
          <cell r="B18" t="str">
            <v>清远城北站至清远英德大洞站</v>
          </cell>
          <cell r="C18">
            <v>2</v>
          </cell>
        </row>
        <row r="19">
          <cell r="A19">
            <v>44197</v>
          </cell>
          <cell r="B19" t="str">
            <v>清远城北站至南冲</v>
          </cell>
          <cell r="C19">
            <v>3</v>
          </cell>
        </row>
        <row r="20">
          <cell r="A20">
            <v>44197</v>
          </cell>
          <cell r="B20" t="str">
            <v>清远城北站至石坎</v>
          </cell>
          <cell r="C20">
            <v>3</v>
          </cell>
        </row>
        <row r="21">
          <cell r="A21">
            <v>44197</v>
          </cell>
          <cell r="B21" t="str">
            <v>清远北站至石潭</v>
          </cell>
          <cell r="C21">
            <v>1</v>
          </cell>
        </row>
        <row r="22">
          <cell r="A22">
            <v>44197</v>
          </cell>
          <cell r="B22" t="str">
            <v>清远城北站至广州罗冲围站</v>
          </cell>
          <cell r="C22">
            <v>1</v>
          </cell>
        </row>
        <row r="23">
          <cell r="A23">
            <v>44197</v>
          </cell>
          <cell r="B23" t="str">
            <v>清远北站至七拱</v>
          </cell>
          <cell r="C23">
            <v>1</v>
          </cell>
        </row>
        <row r="24">
          <cell r="A24">
            <v>44197</v>
          </cell>
          <cell r="B24" t="str">
            <v>太平至南冲</v>
          </cell>
          <cell r="C24">
            <v>4</v>
          </cell>
        </row>
        <row r="25">
          <cell r="A25">
            <v>44197</v>
          </cell>
          <cell r="B25" t="str">
            <v>太平至石坎</v>
          </cell>
          <cell r="C25">
            <v>4</v>
          </cell>
        </row>
        <row r="26">
          <cell r="A26">
            <v>44197</v>
          </cell>
          <cell r="B26" t="str">
            <v>清远北站至白湾</v>
          </cell>
          <cell r="C26">
            <v>5</v>
          </cell>
        </row>
        <row r="27">
          <cell r="A27">
            <v>44197</v>
          </cell>
          <cell r="B27" t="str">
            <v>北站至白湾44270</v>
          </cell>
          <cell r="C27">
            <v>1</v>
          </cell>
        </row>
        <row r="28">
          <cell r="A28">
            <v>44197</v>
          </cell>
          <cell r="B28" t="str">
            <v>北站至白湾41308/41329</v>
          </cell>
          <cell r="C28">
            <v>2</v>
          </cell>
        </row>
        <row r="29">
          <cell r="A29">
            <v>44197</v>
          </cell>
          <cell r="B29" t="str">
            <v>三坑太平-罗冲围</v>
          </cell>
          <cell r="C29">
            <v>4</v>
          </cell>
        </row>
        <row r="30">
          <cell r="A30">
            <v>44197</v>
          </cell>
          <cell r="B30" t="str">
            <v>清远城北站至鱼咀</v>
          </cell>
          <cell r="C30">
            <v>2</v>
          </cell>
        </row>
        <row r="31">
          <cell r="A31">
            <v>44197</v>
          </cell>
          <cell r="B31" t="str">
            <v>大坑至白湾</v>
          </cell>
          <cell r="C31">
            <v>1</v>
          </cell>
        </row>
        <row r="32">
          <cell r="A32">
            <v>44197</v>
          </cell>
          <cell r="B32" t="str">
            <v>大树墩至桂湖</v>
          </cell>
          <cell r="C32">
            <v>1</v>
          </cell>
        </row>
        <row r="33">
          <cell r="A33">
            <v>44197</v>
          </cell>
          <cell r="B33" t="str">
            <v>拱水至浸潭</v>
          </cell>
          <cell r="C33">
            <v>1</v>
          </cell>
        </row>
        <row r="34">
          <cell r="A34">
            <v>44197</v>
          </cell>
          <cell r="B34" t="str">
            <v>三村至浸潭</v>
          </cell>
          <cell r="C34">
            <v>1</v>
          </cell>
        </row>
        <row r="35">
          <cell r="A35">
            <v>44197</v>
          </cell>
          <cell r="B35" t="str">
            <v>禾云至罗东</v>
          </cell>
          <cell r="C35">
            <v>1</v>
          </cell>
        </row>
        <row r="36">
          <cell r="A36">
            <v>44197</v>
          </cell>
          <cell r="B36" t="str">
            <v>石潭至省站</v>
          </cell>
          <cell r="C36">
            <v>1</v>
          </cell>
        </row>
        <row r="37">
          <cell r="A37">
            <v>44197</v>
          </cell>
          <cell r="B37" t="str">
            <v>大围至东联</v>
          </cell>
          <cell r="C37">
            <v>1</v>
          </cell>
        </row>
        <row r="38">
          <cell r="A38">
            <v>44197</v>
          </cell>
          <cell r="B38" t="str">
            <v>清远城北站至英德黄花</v>
          </cell>
          <cell r="C38">
            <v>2</v>
          </cell>
        </row>
        <row r="39">
          <cell r="A39">
            <v>44197</v>
          </cell>
          <cell r="B39" t="str">
            <v>西坑至中洲</v>
          </cell>
          <cell r="C39">
            <v>1</v>
          </cell>
        </row>
        <row r="40">
          <cell r="A40">
            <v>44197</v>
          </cell>
          <cell r="B40" t="str">
            <v>禾云-峡溪</v>
          </cell>
          <cell r="C40">
            <v>1</v>
          </cell>
        </row>
        <row r="41">
          <cell r="A41">
            <v>44197</v>
          </cell>
          <cell r="B41" t="str">
            <v>北站至佛山44627</v>
          </cell>
          <cell r="C41">
            <v>1</v>
          </cell>
        </row>
        <row r="42">
          <cell r="A42">
            <v>44197</v>
          </cell>
          <cell r="B42" t="str">
            <v>北站至花都（合作）</v>
          </cell>
          <cell r="C42">
            <v>3</v>
          </cell>
        </row>
        <row r="43">
          <cell r="A43">
            <v>44197</v>
          </cell>
          <cell r="B43" t="str">
            <v>石坎-五星</v>
          </cell>
          <cell r="C43">
            <v>1</v>
          </cell>
        </row>
        <row r="44">
          <cell r="A44">
            <v>44197</v>
          </cell>
          <cell r="B44" t="str">
            <v>禾云-义合</v>
          </cell>
          <cell r="C44">
            <v>1</v>
          </cell>
        </row>
        <row r="45">
          <cell r="A45">
            <v>44197</v>
          </cell>
          <cell r="B45" t="str">
            <v>石潭-大岩</v>
          </cell>
        </row>
        <row r="46">
          <cell r="A46">
            <v>44197</v>
          </cell>
          <cell r="B46" t="str">
            <v>石坎至白芒</v>
          </cell>
        </row>
        <row r="47">
          <cell r="A47">
            <v>44197</v>
          </cell>
          <cell r="B47" t="str">
            <v>石潭至禾云</v>
          </cell>
        </row>
        <row r="48">
          <cell r="A48">
            <v>44197</v>
          </cell>
          <cell r="B48" t="str">
            <v>清远北站至桃源</v>
          </cell>
        </row>
        <row r="49">
          <cell r="A49">
            <v>44228</v>
          </cell>
          <cell r="B49" t="str">
            <v>清远城北站至广州省站</v>
          </cell>
          <cell r="C49">
            <v>6</v>
          </cell>
        </row>
        <row r="50">
          <cell r="A50">
            <v>44228</v>
          </cell>
          <cell r="B50" t="str">
            <v>清远城北站至广州罗冲围站</v>
          </cell>
          <cell r="C50">
            <v>6</v>
          </cell>
        </row>
        <row r="51">
          <cell r="A51">
            <v>44228</v>
          </cell>
          <cell r="B51" t="str">
            <v>清远城北站至江门新会站</v>
          </cell>
        </row>
        <row r="52">
          <cell r="A52">
            <v>44228</v>
          </cell>
          <cell r="B52" t="str">
            <v>清远城北站至清远英德西站</v>
          </cell>
          <cell r="C52">
            <v>1</v>
          </cell>
        </row>
        <row r="53">
          <cell r="A53">
            <v>44228</v>
          </cell>
          <cell r="B53" t="str">
            <v>机动车</v>
          </cell>
          <cell r="C53">
            <v>11</v>
          </cell>
        </row>
        <row r="54">
          <cell r="A54">
            <v>44228</v>
          </cell>
          <cell r="B54" t="str">
            <v>客运包车</v>
          </cell>
          <cell r="C54">
            <v>10</v>
          </cell>
        </row>
        <row r="55">
          <cell r="A55">
            <v>44228</v>
          </cell>
          <cell r="B55" t="str">
            <v>清远城北站至广州市桥站</v>
          </cell>
          <cell r="C55">
            <v>1</v>
          </cell>
        </row>
        <row r="56">
          <cell r="A56">
            <v>44228</v>
          </cell>
          <cell r="B56" t="str">
            <v>清远城北站至清远新洲站</v>
          </cell>
          <cell r="C56">
            <v>6</v>
          </cell>
        </row>
        <row r="57">
          <cell r="A57">
            <v>44228</v>
          </cell>
          <cell r="B57" t="str">
            <v>清远城北站至佛山市站</v>
          </cell>
          <cell r="C57">
            <v>2</v>
          </cell>
        </row>
        <row r="58">
          <cell r="A58">
            <v>44228</v>
          </cell>
          <cell r="B58" t="str">
            <v>清远城北站至中山市站</v>
          </cell>
          <cell r="C58">
            <v>1</v>
          </cell>
        </row>
        <row r="59">
          <cell r="A59">
            <v>44228</v>
          </cell>
          <cell r="B59" t="str">
            <v>清远城北站至云浮云浮站</v>
          </cell>
          <cell r="C59">
            <v>1</v>
          </cell>
        </row>
        <row r="60">
          <cell r="A60">
            <v>44228</v>
          </cell>
          <cell r="B60" t="str">
            <v>清远城北站至肇庆怀集站</v>
          </cell>
          <cell r="C60">
            <v>1</v>
          </cell>
        </row>
        <row r="61">
          <cell r="A61">
            <v>44228</v>
          </cell>
          <cell r="B61" t="str">
            <v>清远城北站至肇庆总站</v>
          </cell>
          <cell r="C61">
            <v>2</v>
          </cell>
        </row>
        <row r="62">
          <cell r="A62">
            <v>44228</v>
          </cell>
          <cell r="B62" t="str">
            <v>清远城北站至广州天河站</v>
          </cell>
          <cell r="C62">
            <v>2</v>
          </cell>
        </row>
        <row r="63">
          <cell r="A63">
            <v>44228</v>
          </cell>
          <cell r="B63" t="str">
            <v>清远城北站至深圳蛇口站</v>
          </cell>
          <cell r="C63">
            <v>1</v>
          </cell>
        </row>
        <row r="64">
          <cell r="A64">
            <v>44228</v>
          </cell>
          <cell r="B64" t="str">
            <v>清远北站至英德银英</v>
          </cell>
          <cell r="C64">
            <v>3</v>
          </cell>
        </row>
        <row r="65">
          <cell r="A65">
            <v>44228</v>
          </cell>
          <cell r="B65" t="str">
            <v>清远城北站至清远英德大洞站</v>
          </cell>
          <cell r="C65">
            <v>2</v>
          </cell>
        </row>
        <row r="66">
          <cell r="A66">
            <v>44228</v>
          </cell>
          <cell r="B66" t="str">
            <v>清远城北站至南冲</v>
          </cell>
          <cell r="C66">
            <v>3</v>
          </cell>
        </row>
        <row r="67">
          <cell r="A67">
            <v>44228</v>
          </cell>
          <cell r="B67" t="str">
            <v>清远城北站至石坎</v>
          </cell>
          <cell r="C67">
            <v>3</v>
          </cell>
        </row>
        <row r="68">
          <cell r="A68">
            <v>44228</v>
          </cell>
          <cell r="B68" t="str">
            <v>清远北站至石潭</v>
          </cell>
          <cell r="C68">
            <v>1</v>
          </cell>
        </row>
        <row r="69">
          <cell r="A69">
            <v>44228</v>
          </cell>
          <cell r="B69" t="str">
            <v>清远城北站至广州罗冲围站</v>
          </cell>
          <cell r="C69">
            <v>2</v>
          </cell>
        </row>
        <row r="70">
          <cell r="A70">
            <v>44228</v>
          </cell>
          <cell r="B70" t="str">
            <v>清远北站至七拱</v>
          </cell>
          <cell r="C70">
            <v>1</v>
          </cell>
        </row>
        <row r="71">
          <cell r="A71">
            <v>44228</v>
          </cell>
          <cell r="B71" t="str">
            <v>太平至南冲</v>
          </cell>
          <cell r="C71">
            <v>4</v>
          </cell>
        </row>
        <row r="72">
          <cell r="A72">
            <v>44228</v>
          </cell>
          <cell r="B72" t="str">
            <v>太平至石坎</v>
          </cell>
          <cell r="C72">
            <v>4</v>
          </cell>
        </row>
        <row r="73">
          <cell r="A73">
            <v>44228</v>
          </cell>
          <cell r="B73" t="str">
            <v>清远北站至白湾</v>
          </cell>
          <cell r="C73">
            <v>5</v>
          </cell>
        </row>
        <row r="74">
          <cell r="A74">
            <v>44228</v>
          </cell>
          <cell r="B74" t="str">
            <v>北站至白湾44270</v>
          </cell>
          <cell r="C74">
            <v>1</v>
          </cell>
        </row>
        <row r="75">
          <cell r="A75">
            <v>44228</v>
          </cell>
          <cell r="B75" t="str">
            <v>北站至白湾41308/41329</v>
          </cell>
          <cell r="C75">
            <v>2</v>
          </cell>
        </row>
        <row r="76">
          <cell r="A76">
            <v>44228</v>
          </cell>
          <cell r="B76" t="str">
            <v>三坑太平-罗冲围</v>
          </cell>
          <cell r="C76">
            <v>4</v>
          </cell>
        </row>
        <row r="77">
          <cell r="A77">
            <v>44228</v>
          </cell>
          <cell r="B77" t="str">
            <v>清远城北站至鱼咀</v>
          </cell>
          <cell r="C77">
            <v>2</v>
          </cell>
        </row>
        <row r="78">
          <cell r="A78">
            <v>44228</v>
          </cell>
          <cell r="B78" t="str">
            <v>大坑至白湾</v>
          </cell>
          <cell r="C78">
            <v>1</v>
          </cell>
        </row>
        <row r="79">
          <cell r="A79">
            <v>44228</v>
          </cell>
          <cell r="B79" t="str">
            <v>大树墩至桂湖</v>
          </cell>
          <cell r="C79">
            <v>1</v>
          </cell>
        </row>
        <row r="80">
          <cell r="A80">
            <v>44228</v>
          </cell>
          <cell r="B80" t="str">
            <v>拱水至浸潭</v>
          </cell>
          <cell r="C80">
            <v>1</v>
          </cell>
        </row>
        <row r="81">
          <cell r="A81">
            <v>44228</v>
          </cell>
          <cell r="B81" t="str">
            <v>三村至浸潭</v>
          </cell>
          <cell r="C81">
            <v>1</v>
          </cell>
        </row>
        <row r="82">
          <cell r="A82">
            <v>44228</v>
          </cell>
          <cell r="B82" t="str">
            <v>禾云至罗东</v>
          </cell>
          <cell r="C82">
            <v>1</v>
          </cell>
        </row>
        <row r="83">
          <cell r="A83">
            <v>44228</v>
          </cell>
          <cell r="B83" t="str">
            <v>石潭至省站</v>
          </cell>
          <cell r="C83">
            <v>1</v>
          </cell>
        </row>
        <row r="84">
          <cell r="A84">
            <v>44228</v>
          </cell>
          <cell r="B84" t="str">
            <v>大围至东联</v>
          </cell>
          <cell r="C84">
            <v>1</v>
          </cell>
        </row>
        <row r="85">
          <cell r="A85">
            <v>44228</v>
          </cell>
          <cell r="B85" t="str">
            <v>清远城北站至英德黄花</v>
          </cell>
          <cell r="C85">
            <v>2</v>
          </cell>
        </row>
        <row r="86">
          <cell r="A86">
            <v>44228</v>
          </cell>
          <cell r="B86" t="str">
            <v>西坑至中洲</v>
          </cell>
          <cell r="C86">
            <v>1</v>
          </cell>
        </row>
        <row r="87">
          <cell r="A87">
            <v>44228</v>
          </cell>
          <cell r="B87" t="str">
            <v>禾云-峡溪</v>
          </cell>
          <cell r="C87">
            <v>1</v>
          </cell>
        </row>
        <row r="88">
          <cell r="A88">
            <v>44228</v>
          </cell>
          <cell r="B88" t="str">
            <v>北站至佛山44627</v>
          </cell>
          <cell r="C88">
            <v>1</v>
          </cell>
        </row>
        <row r="89">
          <cell r="A89">
            <v>44228</v>
          </cell>
          <cell r="B89" t="str">
            <v>北站至花都（合作）</v>
          </cell>
          <cell r="C89">
            <v>3</v>
          </cell>
        </row>
        <row r="90">
          <cell r="A90">
            <v>44228</v>
          </cell>
          <cell r="B90" t="str">
            <v>石坎-五星</v>
          </cell>
          <cell r="C90">
            <v>1</v>
          </cell>
        </row>
        <row r="91">
          <cell r="A91">
            <v>44228</v>
          </cell>
          <cell r="B91" t="str">
            <v>禾云-义合</v>
          </cell>
          <cell r="C91">
            <v>1</v>
          </cell>
        </row>
        <row r="92">
          <cell r="A92">
            <v>44228</v>
          </cell>
          <cell r="B92" t="str">
            <v>石潭-大岩</v>
          </cell>
        </row>
        <row r="93">
          <cell r="A93">
            <v>44228</v>
          </cell>
          <cell r="B93" t="str">
            <v>石坎至白芒</v>
          </cell>
        </row>
        <row r="94">
          <cell r="A94">
            <v>44228</v>
          </cell>
          <cell r="B94" t="str">
            <v>石潭至禾云</v>
          </cell>
        </row>
        <row r="95">
          <cell r="A95">
            <v>44228</v>
          </cell>
          <cell r="B95" t="str">
            <v>清远北站至桃源</v>
          </cell>
        </row>
        <row r="96">
          <cell r="A96">
            <v>44256</v>
          </cell>
          <cell r="B96" t="str">
            <v>清远城北站至广州省站</v>
          </cell>
          <cell r="C96">
            <v>6</v>
          </cell>
        </row>
        <row r="97">
          <cell r="A97">
            <v>44256</v>
          </cell>
          <cell r="B97" t="str">
            <v>清远城北站至广州罗冲围站</v>
          </cell>
          <cell r="C97">
            <v>4</v>
          </cell>
        </row>
        <row r="98">
          <cell r="A98">
            <v>44256</v>
          </cell>
          <cell r="B98" t="str">
            <v>清远城北站至江门新会站</v>
          </cell>
        </row>
        <row r="99">
          <cell r="A99">
            <v>44256</v>
          </cell>
          <cell r="B99" t="str">
            <v>清远城北站至清远英德西站</v>
          </cell>
          <cell r="C99">
            <v>1</v>
          </cell>
        </row>
        <row r="100">
          <cell r="A100">
            <v>44256</v>
          </cell>
          <cell r="B100" t="str">
            <v>机动车</v>
          </cell>
          <cell r="C100">
            <v>11</v>
          </cell>
        </row>
        <row r="101">
          <cell r="A101">
            <v>44256</v>
          </cell>
          <cell r="B101" t="str">
            <v>客运包车</v>
          </cell>
          <cell r="C101">
            <v>10</v>
          </cell>
        </row>
        <row r="102">
          <cell r="A102">
            <v>44256</v>
          </cell>
          <cell r="B102" t="str">
            <v>清远城北站至广州市桥站</v>
          </cell>
          <cell r="C102">
            <v>1</v>
          </cell>
        </row>
        <row r="103">
          <cell r="A103">
            <v>44256</v>
          </cell>
          <cell r="B103" t="str">
            <v>清远城北站至清远新洲站</v>
          </cell>
          <cell r="C103">
            <v>6</v>
          </cell>
        </row>
        <row r="104">
          <cell r="A104">
            <v>44256</v>
          </cell>
          <cell r="B104" t="str">
            <v>清远城北站至佛山市站</v>
          </cell>
          <cell r="C104">
            <v>2</v>
          </cell>
        </row>
        <row r="105">
          <cell r="A105">
            <v>44256</v>
          </cell>
          <cell r="B105" t="str">
            <v>清远城北站至中山市站</v>
          </cell>
          <cell r="C105">
            <v>1</v>
          </cell>
        </row>
        <row r="106">
          <cell r="A106">
            <v>44256</v>
          </cell>
          <cell r="B106" t="str">
            <v>清远城北站至云浮云浮站</v>
          </cell>
          <cell r="C106">
            <v>1</v>
          </cell>
        </row>
        <row r="107">
          <cell r="A107">
            <v>44256</v>
          </cell>
          <cell r="B107" t="str">
            <v>清远城北站至肇庆怀集站</v>
          </cell>
          <cell r="C107">
            <v>1</v>
          </cell>
        </row>
        <row r="108">
          <cell r="A108">
            <v>44256</v>
          </cell>
          <cell r="B108" t="str">
            <v>清远城北站至肇庆总站</v>
          </cell>
          <cell r="C108">
            <v>2</v>
          </cell>
        </row>
        <row r="109">
          <cell r="A109">
            <v>44256</v>
          </cell>
          <cell r="B109" t="str">
            <v>清远城北站至广州天河站</v>
          </cell>
          <cell r="C109">
            <v>2</v>
          </cell>
        </row>
        <row r="110">
          <cell r="A110">
            <v>44256</v>
          </cell>
          <cell r="B110" t="str">
            <v>清远城北站至深圳蛇口站</v>
          </cell>
          <cell r="C110">
            <v>1</v>
          </cell>
        </row>
        <row r="111">
          <cell r="A111">
            <v>44256</v>
          </cell>
          <cell r="B111" t="str">
            <v>清远北站至英德银英</v>
          </cell>
          <cell r="C111">
            <v>3</v>
          </cell>
        </row>
        <row r="112">
          <cell r="A112">
            <v>44256</v>
          </cell>
          <cell r="B112" t="str">
            <v>清远城北站至清远英德大洞站</v>
          </cell>
          <cell r="C112">
            <v>2</v>
          </cell>
        </row>
        <row r="113">
          <cell r="A113">
            <v>44256</v>
          </cell>
          <cell r="B113" t="str">
            <v>清远城北站至南冲</v>
          </cell>
          <cell r="C113">
            <v>3</v>
          </cell>
        </row>
        <row r="114">
          <cell r="A114">
            <v>44256</v>
          </cell>
          <cell r="B114" t="str">
            <v>清远城北站至石坎</v>
          </cell>
          <cell r="C114">
            <v>3</v>
          </cell>
        </row>
        <row r="115">
          <cell r="A115">
            <v>44256</v>
          </cell>
          <cell r="B115" t="str">
            <v>清远北站至石潭</v>
          </cell>
          <cell r="C115">
            <v>1</v>
          </cell>
        </row>
        <row r="116">
          <cell r="A116">
            <v>44256</v>
          </cell>
          <cell r="B116" t="str">
            <v>清远城北站至广州罗冲围站</v>
          </cell>
          <cell r="C116">
            <v>2</v>
          </cell>
        </row>
        <row r="117">
          <cell r="A117">
            <v>44256</v>
          </cell>
          <cell r="B117" t="str">
            <v>清远北站至七拱</v>
          </cell>
          <cell r="C117">
            <v>1</v>
          </cell>
        </row>
        <row r="118">
          <cell r="A118">
            <v>44256</v>
          </cell>
          <cell r="B118" t="str">
            <v>太平至南冲</v>
          </cell>
          <cell r="C118">
            <v>4</v>
          </cell>
        </row>
        <row r="119">
          <cell r="A119">
            <v>44256</v>
          </cell>
          <cell r="B119" t="str">
            <v>太平至石坎</v>
          </cell>
          <cell r="C119">
            <v>4</v>
          </cell>
        </row>
        <row r="120">
          <cell r="A120">
            <v>44256</v>
          </cell>
          <cell r="B120" t="str">
            <v>清远北站至白湾</v>
          </cell>
          <cell r="C120">
            <v>5</v>
          </cell>
        </row>
        <row r="121">
          <cell r="A121">
            <v>44256</v>
          </cell>
          <cell r="B121" t="str">
            <v>北站至白湾44270</v>
          </cell>
          <cell r="C121">
            <v>1</v>
          </cell>
        </row>
        <row r="122">
          <cell r="A122">
            <v>44256</v>
          </cell>
          <cell r="B122" t="str">
            <v>北站至白湾41308/41329</v>
          </cell>
          <cell r="C122">
            <v>2</v>
          </cell>
        </row>
        <row r="123">
          <cell r="A123">
            <v>44256</v>
          </cell>
          <cell r="B123" t="str">
            <v>三坑太平-罗冲围</v>
          </cell>
          <cell r="C123">
            <v>4</v>
          </cell>
        </row>
        <row r="124">
          <cell r="A124">
            <v>44256</v>
          </cell>
          <cell r="B124" t="str">
            <v>清远城北站至鱼咀</v>
          </cell>
          <cell r="C124">
            <v>2</v>
          </cell>
        </row>
        <row r="125">
          <cell r="A125">
            <v>44256</v>
          </cell>
          <cell r="B125" t="str">
            <v>大坑至白湾</v>
          </cell>
          <cell r="C125">
            <v>1</v>
          </cell>
        </row>
        <row r="126">
          <cell r="A126">
            <v>44256</v>
          </cell>
          <cell r="B126" t="str">
            <v>大树墩至桂湖</v>
          </cell>
          <cell r="C126">
            <v>1</v>
          </cell>
        </row>
        <row r="127">
          <cell r="A127">
            <v>44256</v>
          </cell>
          <cell r="B127" t="str">
            <v>拱水至浸潭</v>
          </cell>
          <cell r="C127">
            <v>1</v>
          </cell>
        </row>
        <row r="128">
          <cell r="A128">
            <v>44256</v>
          </cell>
          <cell r="B128" t="str">
            <v>三村至浸潭</v>
          </cell>
          <cell r="C128">
            <v>1</v>
          </cell>
        </row>
        <row r="129">
          <cell r="A129">
            <v>44256</v>
          </cell>
          <cell r="B129" t="str">
            <v>禾云至罗东</v>
          </cell>
          <cell r="C129">
            <v>1</v>
          </cell>
        </row>
        <row r="130">
          <cell r="A130">
            <v>44256</v>
          </cell>
          <cell r="B130" t="str">
            <v>石潭至省站</v>
          </cell>
          <cell r="C130">
            <v>1</v>
          </cell>
        </row>
        <row r="131">
          <cell r="A131">
            <v>44256</v>
          </cell>
          <cell r="B131" t="str">
            <v>大围至东联</v>
          </cell>
          <cell r="C131">
            <v>1</v>
          </cell>
        </row>
        <row r="132">
          <cell r="A132">
            <v>44256</v>
          </cell>
          <cell r="B132" t="str">
            <v>清远城北站至英德黄花</v>
          </cell>
          <cell r="C132">
            <v>2</v>
          </cell>
        </row>
        <row r="133">
          <cell r="A133">
            <v>44256</v>
          </cell>
          <cell r="B133" t="str">
            <v>西坑至中洲</v>
          </cell>
          <cell r="C133">
            <v>1</v>
          </cell>
        </row>
        <row r="134">
          <cell r="A134">
            <v>44256</v>
          </cell>
          <cell r="B134" t="str">
            <v>禾云-峡溪</v>
          </cell>
          <cell r="C134">
            <v>1</v>
          </cell>
        </row>
        <row r="135">
          <cell r="A135">
            <v>44256</v>
          </cell>
          <cell r="B135" t="str">
            <v>北站至佛山44627</v>
          </cell>
          <cell r="C135">
            <v>1</v>
          </cell>
        </row>
        <row r="136">
          <cell r="A136">
            <v>44256</v>
          </cell>
          <cell r="B136" t="str">
            <v>北站至花都（合作）</v>
          </cell>
          <cell r="C136">
            <v>3</v>
          </cell>
        </row>
        <row r="137">
          <cell r="A137">
            <v>44256</v>
          </cell>
          <cell r="B137" t="str">
            <v>石坎-五星</v>
          </cell>
          <cell r="C137">
            <v>1</v>
          </cell>
        </row>
        <row r="138">
          <cell r="A138">
            <v>44256</v>
          </cell>
          <cell r="B138" t="str">
            <v>禾云-义合</v>
          </cell>
          <cell r="C138">
            <v>1</v>
          </cell>
        </row>
        <row r="139">
          <cell r="A139">
            <v>44256</v>
          </cell>
          <cell r="B139" t="str">
            <v>石潭-大岩</v>
          </cell>
        </row>
        <row r="140">
          <cell r="A140">
            <v>44256</v>
          </cell>
          <cell r="B140" t="str">
            <v>石坎至白芒</v>
          </cell>
        </row>
        <row r="141">
          <cell r="A141">
            <v>44256</v>
          </cell>
          <cell r="B141" t="str">
            <v>石潭至禾云</v>
          </cell>
        </row>
        <row r="142">
          <cell r="A142">
            <v>44256</v>
          </cell>
          <cell r="B142" t="str">
            <v>清远北站至桃源</v>
          </cell>
        </row>
        <row r="143">
          <cell r="A143">
            <v>44287</v>
          </cell>
          <cell r="B143" t="str">
            <v>清远城北站至广州省站</v>
          </cell>
          <cell r="C143">
            <v>12</v>
          </cell>
        </row>
        <row r="144">
          <cell r="A144">
            <v>44287</v>
          </cell>
          <cell r="B144" t="str">
            <v>清远城北站至广州罗冲围站</v>
          </cell>
          <cell r="C144">
            <v>4</v>
          </cell>
        </row>
        <row r="145">
          <cell r="A145">
            <v>44287</v>
          </cell>
          <cell r="B145" t="str">
            <v>清远城北站至江门新会站</v>
          </cell>
        </row>
        <row r="146">
          <cell r="A146">
            <v>44287</v>
          </cell>
          <cell r="B146" t="str">
            <v>清远城北站至清远英德西站</v>
          </cell>
        </row>
        <row r="147">
          <cell r="A147">
            <v>44287</v>
          </cell>
          <cell r="B147" t="str">
            <v>机动车</v>
          </cell>
          <cell r="C147">
            <v>11</v>
          </cell>
        </row>
        <row r="148">
          <cell r="A148">
            <v>44287</v>
          </cell>
          <cell r="B148" t="str">
            <v>客运包车</v>
          </cell>
          <cell r="C148">
            <v>10</v>
          </cell>
        </row>
        <row r="149">
          <cell r="A149">
            <v>44287</v>
          </cell>
          <cell r="B149" t="str">
            <v>清远城北站至广州市桥站</v>
          </cell>
          <cell r="C149">
            <v>1</v>
          </cell>
        </row>
        <row r="150">
          <cell r="A150">
            <v>44287</v>
          </cell>
          <cell r="B150" t="str">
            <v>清远城北站至清远新洲站</v>
          </cell>
          <cell r="C150">
            <v>5</v>
          </cell>
        </row>
        <row r="151">
          <cell r="A151">
            <v>44287</v>
          </cell>
          <cell r="B151" t="str">
            <v>清远城北站至佛山市站</v>
          </cell>
          <cell r="C151">
            <v>2</v>
          </cell>
        </row>
        <row r="152">
          <cell r="A152">
            <v>44287</v>
          </cell>
          <cell r="B152" t="str">
            <v>清远城北站至中山市站</v>
          </cell>
          <cell r="C152">
            <v>1</v>
          </cell>
        </row>
        <row r="153">
          <cell r="A153">
            <v>44287</v>
          </cell>
          <cell r="B153" t="str">
            <v>清远城北站至云浮云浮站</v>
          </cell>
          <cell r="C153">
            <v>1</v>
          </cell>
        </row>
        <row r="154">
          <cell r="A154">
            <v>44287</v>
          </cell>
          <cell r="B154" t="str">
            <v>清远城北站至肇庆怀集站</v>
          </cell>
          <cell r="C154">
            <v>1</v>
          </cell>
        </row>
        <row r="155">
          <cell r="A155">
            <v>44287</v>
          </cell>
          <cell r="B155" t="str">
            <v>清远城北站至肇庆总站</v>
          </cell>
          <cell r="C155">
            <v>1</v>
          </cell>
        </row>
        <row r="156">
          <cell r="A156">
            <v>44287</v>
          </cell>
          <cell r="B156" t="str">
            <v>清远城北站至广州天河站</v>
          </cell>
          <cell r="C156">
            <v>2</v>
          </cell>
        </row>
        <row r="157">
          <cell r="A157">
            <v>44287</v>
          </cell>
          <cell r="B157" t="str">
            <v>清远城北站至深圳蛇口站</v>
          </cell>
          <cell r="C157">
            <v>1</v>
          </cell>
        </row>
        <row r="158">
          <cell r="A158">
            <v>44287</v>
          </cell>
          <cell r="B158" t="str">
            <v>清远北站至英德银英</v>
          </cell>
          <cell r="C158">
            <v>3</v>
          </cell>
        </row>
        <row r="159">
          <cell r="A159">
            <v>44287</v>
          </cell>
          <cell r="B159" t="str">
            <v>清远城北站至清远英德大洞站</v>
          </cell>
          <cell r="C159">
            <v>2</v>
          </cell>
        </row>
        <row r="160">
          <cell r="A160">
            <v>44287</v>
          </cell>
          <cell r="B160" t="str">
            <v>清远城北站至南冲</v>
          </cell>
          <cell r="C160">
            <v>3</v>
          </cell>
        </row>
        <row r="161">
          <cell r="A161">
            <v>44287</v>
          </cell>
          <cell r="B161" t="str">
            <v>清远城北站至石坎</v>
          </cell>
          <cell r="C161">
            <v>3</v>
          </cell>
        </row>
        <row r="162">
          <cell r="A162">
            <v>44287</v>
          </cell>
          <cell r="B162" t="str">
            <v>清远北站至石潭</v>
          </cell>
        </row>
        <row r="163">
          <cell r="A163">
            <v>44287</v>
          </cell>
          <cell r="B163" t="str">
            <v>清远城北站至广州罗冲围站</v>
          </cell>
          <cell r="C163">
            <v>2</v>
          </cell>
        </row>
        <row r="164">
          <cell r="A164">
            <v>44287</v>
          </cell>
          <cell r="B164" t="str">
            <v>清远北站至七拱</v>
          </cell>
          <cell r="C164">
            <v>1</v>
          </cell>
        </row>
        <row r="165">
          <cell r="A165">
            <v>44287</v>
          </cell>
          <cell r="B165" t="str">
            <v>太平至南冲</v>
          </cell>
          <cell r="C165">
            <v>4</v>
          </cell>
        </row>
        <row r="166">
          <cell r="A166">
            <v>44287</v>
          </cell>
          <cell r="B166" t="str">
            <v>太平至石坎</v>
          </cell>
          <cell r="C166">
            <v>4</v>
          </cell>
        </row>
        <row r="167">
          <cell r="A167">
            <v>44287</v>
          </cell>
          <cell r="B167" t="str">
            <v>清远北站至白湾</v>
          </cell>
          <cell r="C167">
            <v>5</v>
          </cell>
        </row>
        <row r="168">
          <cell r="A168">
            <v>44287</v>
          </cell>
          <cell r="B168" t="str">
            <v>北站至白湾44270</v>
          </cell>
          <cell r="C168">
            <v>1</v>
          </cell>
        </row>
        <row r="169">
          <cell r="A169">
            <v>44287</v>
          </cell>
          <cell r="B169" t="str">
            <v>北站至白湾41308/41329</v>
          </cell>
          <cell r="C169">
            <v>2</v>
          </cell>
        </row>
        <row r="170">
          <cell r="A170">
            <v>44287</v>
          </cell>
          <cell r="B170" t="str">
            <v>三坑太平-罗冲围</v>
          </cell>
          <cell r="C170">
            <v>3</v>
          </cell>
        </row>
        <row r="171">
          <cell r="A171">
            <v>44287</v>
          </cell>
          <cell r="B171" t="str">
            <v>清远城北站至鱼咀</v>
          </cell>
          <cell r="C171">
            <v>2</v>
          </cell>
        </row>
        <row r="172">
          <cell r="A172">
            <v>44287</v>
          </cell>
          <cell r="B172" t="str">
            <v>大坑至白湾</v>
          </cell>
          <cell r="C172">
            <v>1</v>
          </cell>
        </row>
        <row r="173">
          <cell r="A173">
            <v>44287</v>
          </cell>
          <cell r="B173" t="str">
            <v>大树墩至桂湖</v>
          </cell>
          <cell r="C173">
            <v>1</v>
          </cell>
        </row>
        <row r="174">
          <cell r="A174">
            <v>44287</v>
          </cell>
          <cell r="B174" t="str">
            <v>拱水至浸潭</v>
          </cell>
          <cell r="C174">
            <v>1</v>
          </cell>
        </row>
        <row r="175">
          <cell r="A175">
            <v>44287</v>
          </cell>
          <cell r="B175" t="str">
            <v>三村至浸潭</v>
          </cell>
          <cell r="C175">
            <v>2</v>
          </cell>
        </row>
        <row r="176">
          <cell r="A176">
            <v>44287</v>
          </cell>
          <cell r="B176" t="str">
            <v>禾云至罗东</v>
          </cell>
          <cell r="C176">
            <v>1</v>
          </cell>
        </row>
        <row r="177">
          <cell r="A177">
            <v>44287</v>
          </cell>
          <cell r="B177" t="str">
            <v>石潭至省站</v>
          </cell>
          <cell r="C177">
            <v>1</v>
          </cell>
        </row>
        <row r="178">
          <cell r="A178">
            <v>44287</v>
          </cell>
          <cell r="B178" t="str">
            <v>大围至东联</v>
          </cell>
          <cell r="C178">
            <v>1</v>
          </cell>
        </row>
        <row r="179">
          <cell r="A179">
            <v>44287</v>
          </cell>
          <cell r="B179" t="str">
            <v>清远城北站至英德黄花</v>
          </cell>
          <cell r="C179">
            <v>2</v>
          </cell>
        </row>
        <row r="180">
          <cell r="A180">
            <v>44287</v>
          </cell>
          <cell r="B180" t="str">
            <v>西坑至中洲</v>
          </cell>
          <cell r="C180">
            <v>1</v>
          </cell>
        </row>
        <row r="181">
          <cell r="A181">
            <v>44287</v>
          </cell>
          <cell r="B181" t="str">
            <v>禾云-峡溪</v>
          </cell>
          <cell r="C181">
            <v>1</v>
          </cell>
        </row>
        <row r="182">
          <cell r="A182">
            <v>44287</v>
          </cell>
          <cell r="B182" t="str">
            <v>北站至佛山44627</v>
          </cell>
        </row>
        <row r="183">
          <cell r="A183">
            <v>44287</v>
          </cell>
          <cell r="B183" t="str">
            <v>北站至花都（合作）</v>
          </cell>
          <cell r="C183">
            <v>3</v>
          </cell>
        </row>
        <row r="184">
          <cell r="A184">
            <v>44287</v>
          </cell>
          <cell r="B184" t="str">
            <v>石坎-五星</v>
          </cell>
          <cell r="C184">
            <v>1</v>
          </cell>
        </row>
        <row r="185">
          <cell r="A185">
            <v>44287</v>
          </cell>
          <cell r="B185" t="str">
            <v>禾云-义合</v>
          </cell>
          <cell r="C185">
            <v>1</v>
          </cell>
        </row>
        <row r="186">
          <cell r="A186">
            <v>44287</v>
          </cell>
          <cell r="B186" t="str">
            <v>石潭-大岩</v>
          </cell>
        </row>
        <row r="187">
          <cell r="A187">
            <v>44287</v>
          </cell>
          <cell r="B187" t="str">
            <v>石坎至白芒</v>
          </cell>
        </row>
        <row r="188">
          <cell r="A188">
            <v>44287</v>
          </cell>
          <cell r="B188" t="str">
            <v>石潭至禾云</v>
          </cell>
        </row>
        <row r="189">
          <cell r="A189">
            <v>44287</v>
          </cell>
          <cell r="B189" t="str">
            <v>清远北站至桃源</v>
          </cell>
        </row>
        <row r="190">
          <cell r="A190">
            <v>44317</v>
          </cell>
          <cell r="B190" t="str">
            <v>清远城北站至广州省站</v>
          </cell>
          <cell r="C190">
            <v>6</v>
          </cell>
        </row>
        <row r="191">
          <cell r="A191">
            <v>44317</v>
          </cell>
          <cell r="B191" t="str">
            <v>清远城北站至广州罗冲围站</v>
          </cell>
          <cell r="C191">
            <v>4</v>
          </cell>
        </row>
        <row r="192">
          <cell r="A192">
            <v>44317</v>
          </cell>
          <cell r="B192" t="str">
            <v>清远城北站至江门新会站</v>
          </cell>
        </row>
        <row r="193">
          <cell r="A193">
            <v>44317</v>
          </cell>
          <cell r="B193" t="str">
            <v>清远城北站至清远英德西站</v>
          </cell>
        </row>
        <row r="194">
          <cell r="A194">
            <v>44317</v>
          </cell>
          <cell r="B194" t="str">
            <v>机动车</v>
          </cell>
          <cell r="C194">
            <v>11</v>
          </cell>
        </row>
        <row r="195">
          <cell r="A195">
            <v>44317</v>
          </cell>
          <cell r="B195" t="str">
            <v>客运包车</v>
          </cell>
          <cell r="C195">
            <v>10</v>
          </cell>
        </row>
        <row r="196">
          <cell r="A196">
            <v>44317</v>
          </cell>
          <cell r="B196" t="str">
            <v>清远城北站至广州市桥站</v>
          </cell>
          <cell r="C196">
            <v>1</v>
          </cell>
        </row>
        <row r="197">
          <cell r="A197">
            <v>44317</v>
          </cell>
          <cell r="B197" t="str">
            <v>清远城北站至清远新洲站</v>
          </cell>
          <cell r="C197">
            <v>5</v>
          </cell>
        </row>
        <row r="198">
          <cell r="A198">
            <v>44317</v>
          </cell>
          <cell r="B198" t="str">
            <v>清远城北站至佛山市站</v>
          </cell>
          <cell r="C198">
            <v>2</v>
          </cell>
        </row>
        <row r="199">
          <cell r="A199">
            <v>44317</v>
          </cell>
          <cell r="B199" t="str">
            <v>清远城北站至中山市站</v>
          </cell>
          <cell r="C199">
            <v>1</v>
          </cell>
        </row>
        <row r="200">
          <cell r="A200">
            <v>44317</v>
          </cell>
          <cell r="B200" t="str">
            <v>清远城北站至云浮云浮站</v>
          </cell>
          <cell r="C200">
            <v>1</v>
          </cell>
        </row>
        <row r="201">
          <cell r="A201">
            <v>44317</v>
          </cell>
          <cell r="B201" t="str">
            <v>清远城北站至肇庆怀集站</v>
          </cell>
          <cell r="C201">
            <v>1</v>
          </cell>
        </row>
        <row r="202">
          <cell r="A202">
            <v>44317</v>
          </cell>
          <cell r="B202" t="str">
            <v>清远城北站至肇庆总站</v>
          </cell>
          <cell r="C202">
            <v>1</v>
          </cell>
        </row>
        <row r="203">
          <cell r="A203">
            <v>44317</v>
          </cell>
          <cell r="B203" t="str">
            <v>清远城北站至广州天河站</v>
          </cell>
          <cell r="C203">
            <v>2</v>
          </cell>
        </row>
        <row r="204">
          <cell r="A204">
            <v>44317</v>
          </cell>
          <cell r="B204" t="str">
            <v>清远城北站至深圳蛇口站</v>
          </cell>
          <cell r="C204">
            <v>1</v>
          </cell>
        </row>
        <row r="205">
          <cell r="A205">
            <v>44317</v>
          </cell>
          <cell r="B205" t="str">
            <v>清远北站至英德银英</v>
          </cell>
          <cell r="C205">
            <v>3</v>
          </cell>
        </row>
        <row r="206">
          <cell r="A206">
            <v>44317</v>
          </cell>
          <cell r="B206" t="str">
            <v>清远城北站至清远英德大洞站</v>
          </cell>
          <cell r="C206">
            <v>2</v>
          </cell>
        </row>
        <row r="207">
          <cell r="A207">
            <v>44317</v>
          </cell>
          <cell r="B207" t="str">
            <v>清远城北站至南冲</v>
          </cell>
          <cell r="C207">
            <v>3</v>
          </cell>
        </row>
        <row r="208">
          <cell r="A208">
            <v>44317</v>
          </cell>
          <cell r="B208" t="str">
            <v>清远城北站至石坎</v>
          </cell>
          <cell r="C208">
            <v>3</v>
          </cell>
        </row>
        <row r="209">
          <cell r="A209">
            <v>44317</v>
          </cell>
          <cell r="B209" t="str">
            <v>清远北站至石潭</v>
          </cell>
        </row>
        <row r="210">
          <cell r="A210">
            <v>44317</v>
          </cell>
          <cell r="B210" t="str">
            <v>清远城北站至广州罗冲围站</v>
          </cell>
          <cell r="C210">
            <v>2</v>
          </cell>
        </row>
        <row r="211">
          <cell r="A211">
            <v>44317</v>
          </cell>
          <cell r="B211" t="str">
            <v>清远北站至七拱</v>
          </cell>
          <cell r="C211">
            <v>1</v>
          </cell>
        </row>
        <row r="212">
          <cell r="A212">
            <v>44317</v>
          </cell>
          <cell r="B212" t="str">
            <v>太平至南冲</v>
          </cell>
          <cell r="C212">
            <v>4</v>
          </cell>
        </row>
        <row r="213">
          <cell r="A213">
            <v>44317</v>
          </cell>
          <cell r="B213" t="str">
            <v>太平至石坎</v>
          </cell>
          <cell r="C213">
            <v>4</v>
          </cell>
        </row>
        <row r="214">
          <cell r="A214">
            <v>44317</v>
          </cell>
          <cell r="B214" t="str">
            <v>清远北站至白湾</v>
          </cell>
          <cell r="C214">
            <v>5</v>
          </cell>
        </row>
        <row r="215">
          <cell r="A215">
            <v>44317</v>
          </cell>
          <cell r="B215" t="str">
            <v>北站至白湾44270</v>
          </cell>
          <cell r="C215">
            <v>1</v>
          </cell>
        </row>
        <row r="216">
          <cell r="A216">
            <v>44317</v>
          </cell>
          <cell r="B216" t="str">
            <v>北站至白湾41308/41329</v>
          </cell>
          <cell r="C216">
            <v>2</v>
          </cell>
        </row>
        <row r="217">
          <cell r="A217">
            <v>44317</v>
          </cell>
          <cell r="B217" t="str">
            <v>三坑太平-罗冲围</v>
          </cell>
          <cell r="C217">
            <v>3</v>
          </cell>
        </row>
        <row r="218">
          <cell r="A218">
            <v>44317</v>
          </cell>
          <cell r="B218" t="str">
            <v>清远城北站至鱼咀</v>
          </cell>
          <cell r="C218">
            <v>2</v>
          </cell>
        </row>
        <row r="219">
          <cell r="A219">
            <v>44317</v>
          </cell>
          <cell r="B219" t="str">
            <v>大坑至白湾</v>
          </cell>
          <cell r="C219">
            <v>1</v>
          </cell>
        </row>
        <row r="220">
          <cell r="A220">
            <v>44317</v>
          </cell>
          <cell r="B220" t="str">
            <v>大树墩至桂湖</v>
          </cell>
          <cell r="C220">
            <v>1</v>
          </cell>
        </row>
        <row r="221">
          <cell r="A221">
            <v>44317</v>
          </cell>
          <cell r="B221" t="str">
            <v>拱水至浸潭</v>
          </cell>
          <cell r="C221">
            <v>1</v>
          </cell>
        </row>
        <row r="222">
          <cell r="A222">
            <v>44317</v>
          </cell>
          <cell r="B222" t="str">
            <v>三村至浸潭</v>
          </cell>
          <cell r="C222">
            <v>2</v>
          </cell>
        </row>
        <row r="223">
          <cell r="A223">
            <v>44317</v>
          </cell>
          <cell r="B223" t="str">
            <v>禾云至罗东</v>
          </cell>
          <cell r="C223">
            <v>1</v>
          </cell>
        </row>
        <row r="224">
          <cell r="A224">
            <v>44317</v>
          </cell>
          <cell r="B224" t="str">
            <v>石潭至省站</v>
          </cell>
          <cell r="C224">
            <v>1</v>
          </cell>
        </row>
        <row r="225">
          <cell r="A225">
            <v>44317</v>
          </cell>
          <cell r="B225" t="str">
            <v>大围至东联</v>
          </cell>
          <cell r="C225">
            <v>2</v>
          </cell>
        </row>
        <row r="226">
          <cell r="A226">
            <v>44317</v>
          </cell>
          <cell r="B226" t="str">
            <v>清远城北站至英德黄花</v>
          </cell>
          <cell r="C226">
            <v>2</v>
          </cell>
        </row>
        <row r="227">
          <cell r="A227">
            <v>44317</v>
          </cell>
          <cell r="B227" t="str">
            <v>西坑至中洲</v>
          </cell>
          <cell r="C227">
            <v>1</v>
          </cell>
        </row>
        <row r="228">
          <cell r="A228">
            <v>44317</v>
          </cell>
          <cell r="B228" t="str">
            <v>禾云-峡溪</v>
          </cell>
          <cell r="C228">
            <v>1</v>
          </cell>
        </row>
        <row r="229">
          <cell r="A229">
            <v>44317</v>
          </cell>
          <cell r="B229" t="str">
            <v>北站至佛山44627</v>
          </cell>
        </row>
        <row r="230">
          <cell r="A230">
            <v>44317</v>
          </cell>
          <cell r="B230" t="str">
            <v>北站至花都（合作）</v>
          </cell>
          <cell r="C230">
            <v>3</v>
          </cell>
        </row>
        <row r="231">
          <cell r="A231">
            <v>44317</v>
          </cell>
          <cell r="B231" t="str">
            <v>石坎-五星</v>
          </cell>
          <cell r="C231">
            <v>1</v>
          </cell>
        </row>
        <row r="232">
          <cell r="A232">
            <v>44317</v>
          </cell>
          <cell r="B232" t="str">
            <v>禾云-义合</v>
          </cell>
          <cell r="C232">
            <v>1</v>
          </cell>
        </row>
        <row r="233">
          <cell r="A233">
            <v>44317</v>
          </cell>
          <cell r="B233" t="str">
            <v>石潭-大岩</v>
          </cell>
        </row>
        <row r="234">
          <cell r="A234">
            <v>44317</v>
          </cell>
          <cell r="B234" t="str">
            <v>石坎至白芒</v>
          </cell>
        </row>
        <row r="235">
          <cell r="A235">
            <v>44317</v>
          </cell>
          <cell r="B235" t="str">
            <v>石潭至禾云</v>
          </cell>
        </row>
        <row r="236">
          <cell r="A236">
            <v>44317</v>
          </cell>
          <cell r="B236" t="str">
            <v>清远北站至桃源</v>
          </cell>
        </row>
        <row r="237">
          <cell r="A237">
            <v>44348</v>
          </cell>
          <cell r="B237" t="str">
            <v>清远城北站至广州省站</v>
          </cell>
          <cell r="C237">
            <v>6</v>
          </cell>
        </row>
        <row r="238">
          <cell r="A238">
            <v>44348</v>
          </cell>
          <cell r="B238" t="str">
            <v>清远城北站至广州罗冲围站</v>
          </cell>
          <cell r="C238">
            <v>4</v>
          </cell>
        </row>
        <row r="239">
          <cell r="A239">
            <v>44348</v>
          </cell>
          <cell r="B239" t="str">
            <v>清远城北站至江门新会站</v>
          </cell>
        </row>
        <row r="240">
          <cell r="A240">
            <v>44348</v>
          </cell>
          <cell r="B240" t="str">
            <v>清远城北站至清远英德西站</v>
          </cell>
        </row>
        <row r="241">
          <cell r="A241">
            <v>44348</v>
          </cell>
          <cell r="B241" t="str">
            <v>机动车</v>
          </cell>
          <cell r="C241">
            <v>15</v>
          </cell>
        </row>
        <row r="242">
          <cell r="A242">
            <v>44348</v>
          </cell>
          <cell r="B242" t="str">
            <v>客运包车</v>
          </cell>
          <cell r="C242">
            <v>10</v>
          </cell>
        </row>
        <row r="243">
          <cell r="A243">
            <v>44348</v>
          </cell>
          <cell r="B243" t="str">
            <v>清远城北站至广州市桥站</v>
          </cell>
          <cell r="C243">
            <v>1</v>
          </cell>
        </row>
        <row r="244">
          <cell r="A244">
            <v>44348</v>
          </cell>
          <cell r="B244" t="str">
            <v>清远城北站至清远新洲站</v>
          </cell>
          <cell r="C244">
            <v>5</v>
          </cell>
        </row>
        <row r="245">
          <cell r="A245">
            <v>44348</v>
          </cell>
          <cell r="B245" t="str">
            <v>清远城北站至佛山市站</v>
          </cell>
          <cell r="C245">
            <v>2</v>
          </cell>
        </row>
        <row r="246">
          <cell r="A246">
            <v>44348</v>
          </cell>
          <cell r="B246" t="str">
            <v>清远城北站至中山市站</v>
          </cell>
          <cell r="C246">
            <v>1</v>
          </cell>
        </row>
        <row r="247">
          <cell r="A247">
            <v>44348</v>
          </cell>
          <cell r="B247" t="str">
            <v>清远城北站至云浮云浮站</v>
          </cell>
          <cell r="C247">
            <v>1</v>
          </cell>
        </row>
        <row r="248">
          <cell r="A248">
            <v>44348</v>
          </cell>
          <cell r="B248" t="str">
            <v>清远城北站至肇庆怀集站</v>
          </cell>
          <cell r="C248">
            <v>1</v>
          </cell>
        </row>
        <row r="249">
          <cell r="A249">
            <v>44348</v>
          </cell>
          <cell r="B249" t="str">
            <v>清远城北站至肇庆总站</v>
          </cell>
          <cell r="C249">
            <v>1</v>
          </cell>
        </row>
        <row r="250">
          <cell r="A250">
            <v>44348</v>
          </cell>
          <cell r="B250" t="str">
            <v>清远城北站至广州天河站</v>
          </cell>
          <cell r="C250">
            <v>2</v>
          </cell>
        </row>
        <row r="251">
          <cell r="A251">
            <v>44348</v>
          </cell>
          <cell r="B251" t="str">
            <v>清远城北站至深圳蛇口站</v>
          </cell>
          <cell r="C251">
            <v>1</v>
          </cell>
        </row>
        <row r="252">
          <cell r="A252">
            <v>44348</v>
          </cell>
          <cell r="B252" t="str">
            <v>清远北站至英德银英</v>
          </cell>
          <cell r="C252">
            <v>3</v>
          </cell>
        </row>
        <row r="253">
          <cell r="A253">
            <v>44348</v>
          </cell>
          <cell r="B253" t="str">
            <v>清远城北站至清远英德大洞站</v>
          </cell>
          <cell r="C253">
            <v>2</v>
          </cell>
        </row>
        <row r="254">
          <cell r="A254">
            <v>44348</v>
          </cell>
          <cell r="B254" t="str">
            <v>清远城北站至南冲</v>
          </cell>
          <cell r="C254">
            <v>3</v>
          </cell>
        </row>
        <row r="255">
          <cell r="A255">
            <v>44348</v>
          </cell>
          <cell r="B255" t="str">
            <v>清远城北站至石坎</v>
          </cell>
          <cell r="C255">
            <v>3</v>
          </cell>
        </row>
        <row r="256">
          <cell r="A256">
            <v>44348</v>
          </cell>
          <cell r="B256" t="str">
            <v>清远北站至石潭</v>
          </cell>
        </row>
        <row r="257">
          <cell r="A257">
            <v>44348</v>
          </cell>
          <cell r="B257" t="str">
            <v>清远城北站至广州罗冲围站</v>
          </cell>
          <cell r="C257">
            <v>2</v>
          </cell>
        </row>
        <row r="258">
          <cell r="A258">
            <v>44348</v>
          </cell>
          <cell r="B258" t="str">
            <v>清远北站至七拱</v>
          </cell>
          <cell r="C258">
            <v>1</v>
          </cell>
        </row>
        <row r="259">
          <cell r="A259">
            <v>44348</v>
          </cell>
          <cell r="B259" t="str">
            <v>太平至南冲</v>
          </cell>
          <cell r="C259">
            <v>4</v>
          </cell>
        </row>
        <row r="260">
          <cell r="A260">
            <v>44348</v>
          </cell>
          <cell r="B260" t="str">
            <v>太平至石坎</v>
          </cell>
          <cell r="C260">
            <v>4</v>
          </cell>
        </row>
        <row r="261">
          <cell r="A261">
            <v>44348</v>
          </cell>
          <cell r="B261" t="str">
            <v>清远北站至白湾</v>
          </cell>
          <cell r="C261">
            <v>5</v>
          </cell>
        </row>
        <row r="262">
          <cell r="A262">
            <v>44348</v>
          </cell>
          <cell r="B262" t="str">
            <v>北站至白湾44270</v>
          </cell>
          <cell r="C262">
            <v>1</v>
          </cell>
        </row>
        <row r="263">
          <cell r="A263">
            <v>44348</v>
          </cell>
          <cell r="B263" t="str">
            <v>北站至白湾41308/41329</v>
          </cell>
          <cell r="C263">
            <v>2</v>
          </cell>
        </row>
        <row r="264">
          <cell r="A264">
            <v>44348</v>
          </cell>
          <cell r="B264" t="str">
            <v>三坑太平-罗冲围</v>
          </cell>
          <cell r="C264">
            <v>3</v>
          </cell>
        </row>
        <row r="265">
          <cell r="A265">
            <v>44348</v>
          </cell>
          <cell r="B265" t="str">
            <v>清远城北站至鱼咀</v>
          </cell>
          <cell r="C265">
            <v>2</v>
          </cell>
        </row>
        <row r="266">
          <cell r="A266">
            <v>44348</v>
          </cell>
          <cell r="B266" t="str">
            <v>大坑至白湾</v>
          </cell>
          <cell r="C266">
            <v>1</v>
          </cell>
        </row>
        <row r="267">
          <cell r="A267">
            <v>44348</v>
          </cell>
          <cell r="B267" t="str">
            <v>大树墩至桂湖</v>
          </cell>
          <cell r="C267">
            <v>1</v>
          </cell>
        </row>
        <row r="268">
          <cell r="A268">
            <v>44348</v>
          </cell>
          <cell r="B268" t="str">
            <v>拱水至浸潭</v>
          </cell>
          <cell r="C268">
            <v>1</v>
          </cell>
        </row>
        <row r="269">
          <cell r="A269">
            <v>44348</v>
          </cell>
          <cell r="B269" t="str">
            <v>三村至浸潭</v>
          </cell>
          <cell r="C269">
            <v>2</v>
          </cell>
        </row>
        <row r="270">
          <cell r="A270">
            <v>44348</v>
          </cell>
          <cell r="B270" t="str">
            <v>禾云至罗东</v>
          </cell>
          <cell r="C270">
            <v>1</v>
          </cell>
        </row>
        <row r="271">
          <cell r="A271">
            <v>44348</v>
          </cell>
          <cell r="B271" t="str">
            <v>石潭至省站</v>
          </cell>
          <cell r="C271">
            <v>1</v>
          </cell>
        </row>
        <row r="272">
          <cell r="A272">
            <v>44348</v>
          </cell>
          <cell r="B272" t="str">
            <v>大围至东联</v>
          </cell>
          <cell r="C272">
            <v>1</v>
          </cell>
        </row>
        <row r="273">
          <cell r="A273">
            <v>44348</v>
          </cell>
          <cell r="B273" t="str">
            <v>清远城北站至英德黄花</v>
          </cell>
          <cell r="C273">
            <v>2</v>
          </cell>
        </row>
        <row r="274">
          <cell r="A274">
            <v>44348</v>
          </cell>
          <cell r="B274" t="str">
            <v>西坑至中洲</v>
          </cell>
          <cell r="C274">
            <v>1</v>
          </cell>
        </row>
        <row r="275">
          <cell r="A275">
            <v>44348</v>
          </cell>
          <cell r="B275" t="str">
            <v>禾云-峡溪</v>
          </cell>
          <cell r="C275">
            <v>1</v>
          </cell>
        </row>
        <row r="276">
          <cell r="A276">
            <v>44348</v>
          </cell>
          <cell r="B276" t="str">
            <v>北站至佛山44627</v>
          </cell>
        </row>
        <row r="277">
          <cell r="A277">
            <v>44348</v>
          </cell>
          <cell r="B277" t="str">
            <v>北站至花都（合作）</v>
          </cell>
          <cell r="C277">
            <v>3</v>
          </cell>
        </row>
        <row r="278">
          <cell r="A278">
            <v>44348</v>
          </cell>
          <cell r="B278" t="str">
            <v>石坎-五星</v>
          </cell>
          <cell r="C278">
            <v>1</v>
          </cell>
        </row>
        <row r="279">
          <cell r="A279">
            <v>44348</v>
          </cell>
          <cell r="B279" t="str">
            <v>禾云-义合</v>
          </cell>
          <cell r="C279">
            <v>1</v>
          </cell>
        </row>
        <row r="280">
          <cell r="A280">
            <v>44348</v>
          </cell>
          <cell r="B280" t="str">
            <v>石潭-大岩</v>
          </cell>
        </row>
        <row r="281">
          <cell r="A281">
            <v>44348</v>
          </cell>
          <cell r="B281" t="str">
            <v>石坎至白芒</v>
          </cell>
        </row>
        <row r="282">
          <cell r="A282">
            <v>44348</v>
          </cell>
          <cell r="B282" t="str">
            <v>石潭至禾云</v>
          </cell>
        </row>
        <row r="283">
          <cell r="A283">
            <v>44348</v>
          </cell>
          <cell r="B283" t="str">
            <v>清远北站至桃源</v>
          </cell>
        </row>
        <row r="284">
          <cell r="A284">
            <v>44378</v>
          </cell>
          <cell r="B284" t="str">
            <v>清远城北站至广州省站</v>
          </cell>
          <cell r="C284">
            <v>6</v>
          </cell>
        </row>
        <row r="285">
          <cell r="A285">
            <v>44378</v>
          </cell>
          <cell r="B285" t="str">
            <v>清远城北站至广州罗冲围站</v>
          </cell>
          <cell r="C285">
            <v>7</v>
          </cell>
        </row>
        <row r="286">
          <cell r="A286">
            <v>44378</v>
          </cell>
          <cell r="B286" t="str">
            <v>清远城北站至江门新会站</v>
          </cell>
        </row>
        <row r="287">
          <cell r="A287">
            <v>44378</v>
          </cell>
          <cell r="B287" t="str">
            <v>清远城北站至清远英德西站</v>
          </cell>
        </row>
        <row r="288">
          <cell r="A288">
            <v>44378</v>
          </cell>
          <cell r="B288" t="str">
            <v>机动车</v>
          </cell>
          <cell r="C288">
            <v>24</v>
          </cell>
        </row>
        <row r="289">
          <cell r="A289">
            <v>44378</v>
          </cell>
          <cell r="B289" t="str">
            <v>客运包车</v>
          </cell>
          <cell r="C289">
            <v>10</v>
          </cell>
        </row>
        <row r="290">
          <cell r="A290">
            <v>44378</v>
          </cell>
          <cell r="B290" t="str">
            <v>清远城北站至广州市桥站</v>
          </cell>
        </row>
        <row r="291">
          <cell r="A291">
            <v>44378</v>
          </cell>
          <cell r="B291" t="str">
            <v>清远城北站至清远新洲站</v>
          </cell>
          <cell r="C291">
            <v>6</v>
          </cell>
        </row>
        <row r="292">
          <cell r="A292">
            <v>44378</v>
          </cell>
          <cell r="B292" t="str">
            <v>清远城北站至佛山市站</v>
          </cell>
          <cell r="C292">
            <v>2</v>
          </cell>
        </row>
        <row r="293">
          <cell r="A293">
            <v>44378</v>
          </cell>
          <cell r="B293" t="str">
            <v>清远城北站至中山市站</v>
          </cell>
          <cell r="C293">
            <v>1</v>
          </cell>
        </row>
        <row r="294">
          <cell r="A294">
            <v>44378</v>
          </cell>
          <cell r="B294" t="str">
            <v>清远城北站至云浮云浮站</v>
          </cell>
          <cell r="C294">
            <v>1</v>
          </cell>
        </row>
        <row r="295">
          <cell r="A295">
            <v>44378</v>
          </cell>
          <cell r="B295" t="str">
            <v>清远城北站至肇庆怀集站</v>
          </cell>
          <cell r="C295">
            <v>1</v>
          </cell>
        </row>
        <row r="296">
          <cell r="A296">
            <v>44378</v>
          </cell>
          <cell r="B296" t="str">
            <v>清远城北站至肇庆总站</v>
          </cell>
          <cell r="C296">
            <v>1</v>
          </cell>
        </row>
        <row r="297">
          <cell r="A297">
            <v>44378</v>
          </cell>
          <cell r="B297" t="str">
            <v>清远城北站至广州天河站</v>
          </cell>
          <cell r="C297">
            <v>2</v>
          </cell>
        </row>
        <row r="298">
          <cell r="A298">
            <v>44378</v>
          </cell>
          <cell r="B298" t="str">
            <v>清远城北站至深圳蛇口站</v>
          </cell>
          <cell r="C298">
            <v>1</v>
          </cell>
        </row>
        <row r="299">
          <cell r="A299">
            <v>44378</v>
          </cell>
          <cell r="B299" t="str">
            <v>清远北站至英德银英</v>
          </cell>
          <cell r="C299">
            <v>3</v>
          </cell>
        </row>
        <row r="300">
          <cell r="A300">
            <v>44378</v>
          </cell>
          <cell r="B300" t="str">
            <v>清远城北站至清远英德大洞站</v>
          </cell>
          <cell r="C300">
            <v>2</v>
          </cell>
        </row>
        <row r="301">
          <cell r="A301">
            <v>44378</v>
          </cell>
          <cell r="B301" t="str">
            <v>清远城北站至南冲</v>
          </cell>
          <cell r="C301">
            <v>1</v>
          </cell>
        </row>
        <row r="302">
          <cell r="A302">
            <v>44378</v>
          </cell>
          <cell r="B302" t="str">
            <v>清远城北站至石坎</v>
          </cell>
          <cell r="C302">
            <v>1</v>
          </cell>
        </row>
        <row r="303">
          <cell r="A303">
            <v>44378</v>
          </cell>
          <cell r="B303" t="str">
            <v>清远北站至石潭</v>
          </cell>
          <cell r="C303">
            <v>26</v>
          </cell>
        </row>
        <row r="304">
          <cell r="A304">
            <v>44378</v>
          </cell>
          <cell r="B304" t="str">
            <v>清远城北站至广州罗冲围站</v>
          </cell>
          <cell r="C304">
            <v>3</v>
          </cell>
        </row>
        <row r="305">
          <cell r="A305">
            <v>44378</v>
          </cell>
          <cell r="B305" t="str">
            <v>清远北站至七拱</v>
          </cell>
          <cell r="C305">
            <v>1</v>
          </cell>
        </row>
        <row r="306">
          <cell r="A306">
            <v>44378</v>
          </cell>
          <cell r="B306" t="str">
            <v>太平至南冲</v>
          </cell>
          <cell r="C306">
            <v>4</v>
          </cell>
        </row>
        <row r="307">
          <cell r="A307">
            <v>44378</v>
          </cell>
          <cell r="B307" t="str">
            <v>太平至石坎</v>
          </cell>
          <cell r="C307">
            <v>4</v>
          </cell>
        </row>
        <row r="308">
          <cell r="A308">
            <v>44378</v>
          </cell>
          <cell r="B308" t="str">
            <v>清远北站至白湾</v>
          </cell>
          <cell r="C308">
            <v>5</v>
          </cell>
        </row>
        <row r="309">
          <cell r="A309">
            <v>44378</v>
          </cell>
          <cell r="B309" t="str">
            <v>北站至白湾44270</v>
          </cell>
          <cell r="C309">
            <v>1</v>
          </cell>
        </row>
        <row r="310">
          <cell r="A310">
            <v>44378</v>
          </cell>
          <cell r="B310" t="str">
            <v>北站至白湾41308/41329</v>
          </cell>
          <cell r="C310">
            <v>2</v>
          </cell>
        </row>
        <row r="311">
          <cell r="A311">
            <v>44378</v>
          </cell>
          <cell r="B311" t="str">
            <v>三坑太平-罗冲围</v>
          </cell>
          <cell r="C311">
            <v>3</v>
          </cell>
        </row>
        <row r="312">
          <cell r="A312">
            <v>44378</v>
          </cell>
          <cell r="B312" t="str">
            <v>清远城北站至鱼咀</v>
          </cell>
          <cell r="C312">
            <v>1</v>
          </cell>
        </row>
        <row r="313">
          <cell r="A313">
            <v>44378</v>
          </cell>
          <cell r="B313" t="str">
            <v>大坑至白湾</v>
          </cell>
          <cell r="C313">
            <v>2</v>
          </cell>
        </row>
        <row r="314">
          <cell r="A314">
            <v>44378</v>
          </cell>
          <cell r="B314" t="str">
            <v>大树墩至桂湖</v>
          </cell>
          <cell r="C314">
            <v>1</v>
          </cell>
        </row>
        <row r="315">
          <cell r="A315">
            <v>44378</v>
          </cell>
          <cell r="B315" t="str">
            <v>拱水至浸潭</v>
          </cell>
          <cell r="C315">
            <v>1</v>
          </cell>
        </row>
        <row r="316">
          <cell r="A316">
            <v>44378</v>
          </cell>
          <cell r="B316" t="str">
            <v>三村至浸潭</v>
          </cell>
          <cell r="C316">
            <v>2</v>
          </cell>
        </row>
        <row r="317">
          <cell r="A317">
            <v>44378</v>
          </cell>
          <cell r="B317" t="str">
            <v>禾云至罗东</v>
          </cell>
          <cell r="C317">
            <v>1</v>
          </cell>
        </row>
        <row r="318">
          <cell r="A318">
            <v>44378</v>
          </cell>
          <cell r="B318" t="str">
            <v>石潭至省站</v>
          </cell>
          <cell r="C318">
            <v>1</v>
          </cell>
        </row>
        <row r="319">
          <cell r="A319">
            <v>44378</v>
          </cell>
          <cell r="B319" t="str">
            <v>大围至东联</v>
          </cell>
          <cell r="C319">
            <v>1</v>
          </cell>
        </row>
        <row r="320">
          <cell r="A320">
            <v>44378</v>
          </cell>
          <cell r="B320" t="str">
            <v>清远城北站至英德黄花</v>
          </cell>
          <cell r="C320">
            <v>2</v>
          </cell>
        </row>
        <row r="321">
          <cell r="A321">
            <v>44378</v>
          </cell>
          <cell r="B321" t="str">
            <v>西坑至中洲</v>
          </cell>
          <cell r="C321">
            <v>1</v>
          </cell>
        </row>
        <row r="322">
          <cell r="A322">
            <v>44378</v>
          </cell>
          <cell r="B322" t="str">
            <v>禾云-峡溪</v>
          </cell>
          <cell r="C322">
            <v>1</v>
          </cell>
        </row>
        <row r="323">
          <cell r="A323">
            <v>44378</v>
          </cell>
          <cell r="B323" t="str">
            <v>北站至佛山44627</v>
          </cell>
        </row>
        <row r="324">
          <cell r="A324">
            <v>44378</v>
          </cell>
          <cell r="B324" t="str">
            <v>北站至花都（合作）</v>
          </cell>
          <cell r="C324">
            <v>3</v>
          </cell>
        </row>
        <row r="325">
          <cell r="A325">
            <v>44378</v>
          </cell>
          <cell r="B325" t="str">
            <v>石坎-五星</v>
          </cell>
          <cell r="C325">
            <v>1</v>
          </cell>
        </row>
        <row r="326">
          <cell r="A326">
            <v>44378</v>
          </cell>
          <cell r="B326" t="str">
            <v>禾云-义合</v>
          </cell>
          <cell r="C326">
            <v>1</v>
          </cell>
        </row>
        <row r="327">
          <cell r="A327">
            <v>44378</v>
          </cell>
          <cell r="B327" t="str">
            <v>石潭-大岩</v>
          </cell>
          <cell r="C327">
            <v>1</v>
          </cell>
        </row>
        <row r="328">
          <cell r="A328">
            <v>44378</v>
          </cell>
          <cell r="B328" t="str">
            <v>石坎至白芒</v>
          </cell>
          <cell r="C328">
            <v>1</v>
          </cell>
        </row>
        <row r="329">
          <cell r="A329">
            <v>44378</v>
          </cell>
          <cell r="B329" t="str">
            <v>石潭至禾云</v>
          </cell>
          <cell r="C329">
            <v>2</v>
          </cell>
        </row>
        <row r="330">
          <cell r="A330">
            <v>44378</v>
          </cell>
          <cell r="B330" t="str">
            <v>清远北站至桃源</v>
          </cell>
          <cell r="C330">
            <v>1</v>
          </cell>
        </row>
        <row r="331">
          <cell r="A331">
            <v>44409</v>
          </cell>
          <cell r="B331" t="str">
            <v>清远城北站至广州省站</v>
          </cell>
          <cell r="C331">
            <v>8</v>
          </cell>
        </row>
        <row r="332">
          <cell r="A332">
            <v>44409</v>
          </cell>
          <cell r="B332" t="str">
            <v>清远城北站至广州罗冲围站</v>
          </cell>
          <cell r="C332">
            <v>7</v>
          </cell>
        </row>
        <row r="333">
          <cell r="A333">
            <v>44409</v>
          </cell>
          <cell r="B333" t="str">
            <v>清远城北站至江门新会站</v>
          </cell>
        </row>
        <row r="334">
          <cell r="A334">
            <v>44409</v>
          </cell>
          <cell r="B334" t="str">
            <v>清远城北站至清远英德西站</v>
          </cell>
        </row>
        <row r="335">
          <cell r="A335">
            <v>44409</v>
          </cell>
          <cell r="B335" t="str">
            <v>机动车</v>
          </cell>
          <cell r="C335">
            <v>16</v>
          </cell>
        </row>
        <row r="336">
          <cell r="A336">
            <v>44409</v>
          </cell>
          <cell r="B336" t="str">
            <v>客运包车</v>
          </cell>
          <cell r="C336">
            <v>10</v>
          </cell>
        </row>
        <row r="337">
          <cell r="A337">
            <v>44409</v>
          </cell>
          <cell r="B337" t="str">
            <v>清远城北站至广州市桥站</v>
          </cell>
        </row>
        <row r="338">
          <cell r="A338">
            <v>44409</v>
          </cell>
          <cell r="B338" t="str">
            <v>清远城北站至清远新洲站</v>
          </cell>
          <cell r="C338">
            <v>8</v>
          </cell>
        </row>
        <row r="339">
          <cell r="A339">
            <v>44409</v>
          </cell>
          <cell r="B339" t="str">
            <v>清远城北站至佛山市站</v>
          </cell>
          <cell r="C339">
            <v>2</v>
          </cell>
        </row>
        <row r="340">
          <cell r="A340">
            <v>44409</v>
          </cell>
          <cell r="B340" t="str">
            <v>清远城北站至中山市站</v>
          </cell>
          <cell r="C340">
            <v>1</v>
          </cell>
        </row>
        <row r="341">
          <cell r="A341">
            <v>44409</v>
          </cell>
          <cell r="B341" t="str">
            <v>清远城北站至云浮云浮站</v>
          </cell>
          <cell r="C341">
            <v>1</v>
          </cell>
        </row>
        <row r="342">
          <cell r="A342">
            <v>44409</v>
          </cell>
          <cell r="B342" t="str">
            <v>清远城北站至肇庆怀集站</v>
          </cell>
          <cell r="C342">
            <v>1</v>
          </cell>
        </row>
        <row r="343">
          <cell r="A343">
            <v>44409</v>
          </cell>
          <cell r="B343" t="str">
            <v>清远城北站至肇庆总站</v>
          </cell>
          <cell r="C343">
            <v>1</v>
          </cell>
        </row>
        <row r="344">
          <cell r="A344">
            <v>44409</v>
          </cell>
          <cell r="B344" t="str">
            <v>清远城北站至广州天河站</v>
          </cell>
          <cell r="C344">
            <v>2</v>
          </cell>
        </row>
        <row r="345">
          <cell r="A345">
            <v>44409</v>
          </cell>
          <cell r="B345" t="str">
            <v>清远城北站至深圳蛇口站</v>
          </cell>
          <cell r="C345">
            <v>1</v>
          </cell>
        </row>
        <row r="346">
          <cell r="A346">
            <v>44409</v>
          </cell>
          <cell r="B346" t="str">
            <v>清远北站至英德银英</v>
          </cell>
          <cell r="C346">
            <v>4</v>
          </cell>
        </row>
        <row r="347">
          <cell r="A347">
            <v>44409</v>
          </cell>
          <cell r="B347" t="str">
            <v>清远城北站至清远英德大洞站</v>
          </cell>
          <cell r="C347">
            <v>2</v>
          </cell>
        </row>
        <row r="348">
          <cell r="A348">
            <v>44409</v>
          </cell>
          <cell r="B348" t="str">
            <v>清远城北站至南冲</v>
          </cell>
          <cell r="C348">
            <v>2</v>
          </cell>
        </row>
        <row r="349">
          <cell r="A349">
            <v>44409</v>
          </cell>
          <cell r="B349" t="str">
            <v>清远城北站至石坎</v>
          </cell>
          <cell r="C349">
            <v>2</v>
          </cell>
        </row>
        <row r="350">
          <cell r="A350">
            <v>44409</v>
          </cell>
          <cell r="B350" t="str">
            <v>清远北站至石潭</v>
          </cell>
          <cell r="C350">
            <v>29</v>
          </cell>
        </row>
        <row r="351">
          <cell r="A351">
            <v>44409</v>
          </cell>
          <cell r="B351" t="str">
            <v>清远城北站至广州罗冲围站</v>
          </cell>
          <cell r="C351">
            <v>3</v>
          </cell>
        </row>
        <row r="352">
          <cell r="A352">
            <v>44409</v>
          </cell>
          <cell r="B352" t="str">
            <v>清远北站至七拱</v>
          </cell>
          <cell r="C352">
            <v>1</v>
          </cell>
        </row>
        <row r="353">
          <cell r="A353">
            <v>44409</v>
          </cell>
          <cell r="B353" t="str">
            <v>太平至南冲</v>
          </cell>
          <cell r="C353">
            <v>4</v>
          </cell>
        </row>
        <row r="354">
          <cell r="A354">
            <v>44409</v>
          </cell>
          <cell r="B354" t="str">
            <v>太平至石坎</v>
          </cell>
          <cell r="C354">
            <v>4</v>
          </cell>
        </row>
        <row r="355">
          <cell r="A355">
            <v>44409</v>
          </cell>
          <cell r="B355" t="str">
            <v>清远北站至白湾</v>
          </cell>
          <cell r="C355">
            <v>5</v>
          </cell>
        </row>
        <row r="356">
          <cell r="A356">
            <v>44409</v>
          </cell>
          <cell r="B356" t="str">
            <v>北站至白湾44270</v>
          </cell>
          <cell r="C356">
            <v>1</v>
          </cell>
        </row>
        <row r="357">
          <cell r="A357">
            <v>44409</v>
          </cell>
          <cell r="B357" t="str">
            <v>北站至白湾41308/41329</v>
          </cell>
          <cell r="C357">
            <v>2</v>
          </cell>
        </row>
        <row r="358">
          <cell r="A358">
            <v>44409</v>
          </cell>
          <cell r="B358" t="str">
            <v>三坑太平-罗冲围</v>
          </cell>
          <cell r="C358">
            <v>3</v>
          </cell>
        </row>
        <row r="359">
          <cell r="A359">
            <v>44409</v>
          </cell>
          <cell r="B359" t="str">
            <v>清远城北站至鱼咀</v>
          </cell>
          <cell r="C359">
            <v>1</v>
          </cell>
        </row>
        <row r="360">
          <cell r="A360">
            <v>44409</v>
          </cell>
          <cell r="B360" t="str">
            <v>大坑至白湾</v>
          </cell>
          <cell r="C360">
            <v>2</v>
          </cell>
        </row>
        <row r="361">
          <cell r="A361">
            <v>44409</v>
          </cell>
          <cell r="B361" t="str">
            <v>大树墩至桂湖</v>
          </cell>
          <cell r="C361">
            <v>1</v>
          </cell>
        </row>
        <row r="362">
          <cell r="A362">
            <v>44409</v>
          </cell>
          <cell r="B362" t="str">
            <v>拱水至浸潭</v>
          </cell>
          <cell r="C362">
            <v>1</v>
          </cell>
        </row>
        <row r="363">
          <cell r="A363">
            <v>44409</v>
          </cell>
          <cell r="B363" t="str">
            <v>三村至浸潭</v>
          </cell>
          <cell r="C363">
            <v>2</v>
          </cell>
        </row>
        <row r="364">
          <cell r="A364">
            <v>44409</v>
          </cell>
          <cell r="B364" t="str">
            <v>禾云至罗东</v>
          </cell>
          <cell r="C364">
            <v>1</v>
          </cell>
        </row>
        <row r="365">
          <cell r="A365">
            <v>44409</v>
          </cell>
          <cell r="B365" t="str">
            <v>石潭至省站</v>
          </cell>
        </row>
        <row r="366">
          <cell r="A366">
            <v>44409</v>
          </cell>
          <cell r="B366" t="str">
            <v>大围至东联</v>
          </cell>
          <cell r="C366">
            <v>1</v>
          </cell>
        </row>
        <row r="367">
          <cell r="A367">
            <v>44409</v>
          </cell>
          <cell r="B367" t="str">
            <v>清远城北站至英德黄花</v>
          </cell>
          <cell r="C367">
            <v>2</v>
          </cell>
        </row>
        <row r="368">
          <cell r="A368">
            <v>44409</v>
          </cell>
          <cell r="B368" t="str">
            <v>西坑至中洲</v>
          </cell>
          <cell r="C368">
            <v>1</v>
          </cell>
        </row>
        <row r="369">
          <cell r="A369">
            <v>44409</v>
          </cell>
          <cell r="B369" t="str">
            <v>禾云-峡溪</v>
          </cell>
          <cell r="C369">
            <v>1</v>
          </cell>
        </row>
        <row r="370">
          <cell r="A370">
            <v>44409</v>
          </cell>
          <cell r="B370" t="str">
            <v>北站至佛山44627</v>
          </cell>
        </row>
        <row r="371">
          <cell r="A371">
            <v>44409</v>
          </cell>
          <cell r="B371" t="str">
            <v>北站至花都（合作）</v>
          </cell>
          <cell r="C371">
            <v>3</v>
          </cell>
        </row>
        <row r="372">
          <cell r="A372">
            <v>44409</v>
          </cell>
          <cell r="B372" t="str">
            <v>石坎-五星</v>
          </cell>
          <cell r="C372">
            <v>1</v>
          </cell>
        </row>
        <row r="373">
          <cell r="A373">
            <v>44409</v>
          </cell>
          <cell r="B373" t="str">
            <v>禾云-义合</v>
          </cell>
          <cell r="C373">
            <v>1</v>
          </cell>
        </row>
        <row r="374">
          <cell r="A374">
            <v>44409</v>
          </cell>
          <cell r="B374" t="str">
            <v>石潭-大岩</v>
          </cell>
          <cell r="C374">
            <v>1</v>
          </cell>
        </row>
        <row r="375">
          <cell r="A375">
            <v>44409</v>
          </cell>
          <cell r="B375" t="str">
            <v>石坎至白芒</v>
          </cell>
          <cell r="C375">
            <v>1</v>
          </cell>
        </row>
        <row r="376">
          <cell r="A376">
            <v>44409</v>
          </cell>
          <cell r="B376" t="str">
            <v>石潭至禾云</v>
          </cell>
          <cell r="C376">
            <v>2</v>
          </cell>
        </row>
        <row r="377">
          <cell r="A377">
            <v>44409</v>
          </cell>
          <cell r="B377" t="str">
            <v>清远北站至桃源</v>
          </cell>
          <cell r="C377">
            <v>1</v>
          </cell>
        </row>
        <row r="378">
          <cell r="A378">
            <v>44440</v>
          </cell>
          <cell r="B378" t="str">
            <v>清远城北站至广州省站</v>
          </cell>
          <cell r="C378">
            <v>8</v>
          </cell>
        </row>
        <row r="379">
          <cell r="A379">
            <v>44440</v>
          </cell>
          <cell r="B379" t="str">
            <v>清远城北站至广州罗冲围站</v>
          </cell>
          <cell r="C379">
            <v>7</v>
          </cell>
        </row>
        <row r="380">
          <cell r="A380">
            <v>44440</v>
          </cell>
          <cell r="B380" t="str">
            <v>清远城北站至江门新会站</v>
          </cell>
        </row>
        <row r="381">
          <cell r="A381">
            <v>44440</v>
          </cell>
          <cell r="B381" t="str">
            <v>清远城北站至清远英德西站</v>
          </cell>
        </row>
        <row r="382">
          <cell r="A382">
            <v>44440</v>
          </cell>
          <cell r="B382" t="str">
            <v>机动车</v>
          </cell>
          <cell r="C382">
            <v>13</v>
          </cell>
        </row>
        <row r="383">
          <cell r="A383">
            <v>44440</v>
          </cell>
          <cell r="B383" t="str">
            <v>客运包车</v>
          </cell>
          <cell r="C383">
            <v>10</v>
          </cell>
        </row>
        <row r="384">
          <cell r="A384">
            <v>44440</v>
          </cell>
          <cell r="B384" t="str">
            <v>清远城北站至广州市桥站</v>
          </cell>
        </row>
        <row r="385">
          <cell r="A385">
            <v>44440</v>
          </cell>
          <cell r="B385" t="str">
            <v>清远城北站至清远新洲站</v>
          </cell>
          <cell r="C385">
            <v>8</v>
          </cell>
        </row>
        <row r="386">
          <cell r="A386">
            <v>44440</v>
          </cell>
          <cell r="B386" t="str">
            <v>清远城北站至佛山市站</v>
          </cell>
          <cell r="C386">
            <v>2</v>
          </cell>
        </row>
        <row r="387">
          <cell r="A387">
            <v>44440</v>
          </cell>
          <cell r="B387" t="str">
            <v>清远城北站至中山市站</v>
          </cell>
          <cell r="C387">
            <v>1</v>
          </cell>
        </row>
        <row r="388">
          <cell r="A388">
            <v>44440</v>
          </cell>
          <cell r="B388" t="str">
            <v>清远城北站至云浮云浮站</v>
          </cell>
          <cell r="C388">
            <v>1</v>
          </cell>
        </row>
        <row r="389">
          <cell r="A389">
            <v>44440</v>
          </cell>
          <cell r="B389" t="str">
            <v>清远城北站至肇庆怀集站</v>
          </cell>
          <cell r="C389">
            <v>1</v>
          </cell>
        </row>
        <row r="390">
          <cell r="A390">
            <v>44440</v>
          </cell>
          <cell r="B390" t="str">
            <v>清远城北站至肇庆总站</v>
          </cell>
          <cell r="C390">
            <v>1</v>
          </cell>
        </row>
        <row r="391">
          <cell r="A391">
            <v>44440</v>
          </cell>
          <cell r="B391" t="str">
            <v>清远城北站至广州天河站</v>
          </cell>
          <cell r="C391">
            <v>2</v>
          </cell>
        </row>
        <row r="392">
          <cell r="A392">
            <v>44440</v>
          </cell>
          <cell r="B392" t="str">
            <v>清远城北站至深圳蛇口站</v>
          </cell>
          <cell r="C392">
            <v>1</v>
          </cell>
        </row>
        <row r="393">
          <cell r="A393">
            <v>44440</v>
          </cell>
          <cell r="B393" t="str">
            <v>清远北站至英德银英</v>
          </cell>
          <cell r="C393">
            <v>4</v>
          </cell>
        </row>
        <row r="394">
          <cell r="A394">
            <v>44440</v>
          </cell>
          <cell r="B394" t="str">
            <v>清远城北站至清远英德大洞站</v>
          </cell>
          <cell r="C394">
            <v>2</v>
          </cell>
        </row>
        <row r="395">
          <cell r="A395">
            <v>44440</v>
          </cell>
          <cell r="B395" t="str">
            <v>清远城北站至南冲</v>
          </cell>
          <cell r="C395">
            <v>2</v>
          </cell>
        </row>
        <row r="396">
          <cell r="A396">
            <v>44440</v>
          </cell>
          <cell r="B396" t="str">
            <v>清远城北站至石坎</v>
          </cell>
          <cell r="C396">
            <v>1</v>
          </cell>
        </row>
        <row r="397">
          <cell r="A397">
            <v>44440</v>
          </cell>
          <cell r="B397" t="str">
            <v>清远北站至石潭</v>
          </cell>
          <cell r="C397">
            <v>31</v>
          </cell>
        </row>
        <row r="398">
          <cell r="A398">
            <v>44440</v>
          </cell>
          <cell r="B398" t="str">
            <v>清远城北站至广州罗冲围站</v>
          </cell>
          <cell r="C398">
            <v>3</v>
          </cell>
        </row>
        <row r="399">
          <cell r="A399">
            <v>44440</v>
          </cell>
          <cell r="B399" t="str">
            <v>清远北站至七拱</v>
          </cell>
          <cell r="C399">
            <v>1</v>
          </cell>
        </row>
        <row r="400">
          <cell r="A400">
            <v>44440</v>
          </cell>
          <cell r="B400" t="str">
            <v>太平至南冲</v>
          </cell>
          <cell r="C400">
            <v>4</v>
          </cell>
        </row>
        <row r="401">
          <cell r="A401">
            <v>44440</v>
          </cell>
          <cell r="B401" t="str">
            <v>太平至石坎</v>
          </cell>
          <cell r="C401">
            <v>4</v>
          </cell>
        </row>
        <row r="402">
          <cell r="A402">
            <v>44440</v>
          </cell>
          <cell r="B402" t="str">
            <v>清远北站至白湾</v>
          </cell>
          <cell r="C402">
            <v>5</v>
          </cell>
        </row>
        <row r="403">
          <cell r="A403">
            <v>44440</v>
          </cell>
          <cell r="B403" t="str">
            <v>北站至白湾44270</v>
          </cell>
          <cell r="C403">
            <v>1</v>
          </cell>
        </row>
        <row r="404">
          <cell r="A404">
            <v>44440</v>
          </cell>
          <cell r="B404" t="str">
            <v>北站至白湾41308/41329</v>
          </cell>
          <cell r="C404">
            <v>2</v>
          </cell>
        </row>
        <row r="405">
          <cell r="A405">
            <v>44440</v>
          </cell>
          <cell r="B405" t="str">
            <v>三坑太平-罗冲围</v>
          </cell>
          <cell r="C405">
            <v>3</v>
          </cell>
        </row>
        <row r="406">
          <cell r="A406">
            <v>44440</v>
          </cell>
          <cell r="B406" t="str">
            <v>清远城北站至鱼咀</v>
          </cell>
          <cell r="C406">
            <v>1</v>
          </cell>
        </row>
        <row r="407">
          <cell r="A407">
            <v>44440</v>
          </cell>
          <cell r="B407" t="str">
            <v>大坑至白湾</v>
          </cell>
          <cell r="C407">
            <v>2</v>
          </cell>
        </row>
        <row r="408">
          <cell r="A408">
            <v>44440</v>
          </cell>
          <cell r="B408" t="str">
            <v>大树墩至桂湖</v>
          </cell>
          <cell r="C408">
            <v>1</v>
          </cell>
        </row>
        <row r="409">
          <cell r="A409">
            <v>44440</v>
          </cell>
          <cell r="B409" t="str">
            <v>拱水至浸潭</v>
          </cell>
          <cell r="C409">
            <v>1</v>
          </cell>
        </row>
        <row r="410">
          <cell r="A410">
            <v>44440</v>
          </cell>
          <cell r="B410" t="str">
            <v>三村至浸潭</v>
          </cell>
          <cell r="C410">
            <v>2</v>
          </cell>
        </row>
        <row r="411">
          <cell r="A411">
            <v>44440</v>
          </cell>
          <cell r="B411" t="str">
            <v>禾云至罗东</v>
          </cell>
          <cell r="C411">
            <v>1</v>
          </cell>
        </row>
        <row r="412">
          <cell r="A412">
            <v>44440</v>
          </cell>
          <cell r="B412" t="str">
            <v>石潭至省站</v>
          </cell>
        </row>
        <row r="413">
          <cell r="A413">
            <v>44440</v>
          </cell>
          <cell r="B413" t="str">
            <v>大围至东联</v>
          </cell>
          <cell r="C413">
            <v>1</v>
          </cell>
        </row>
        <row r="414">
          <cell r="A414">
            <v>44440</v>
          </cell>
          <cell r="B414" t="str">
            <v>清远城北站至英德黄花</v>
          </cell>
          <cell r="C414">
            <v>2</v>
          </cell>
        </row>
        <row r="415">
          <cell r="A415">
            <v>44440</v>
          </cell>
          <cell r="B415" t="str">
            <v>西坑至中洲</v>
          </cell>
          <cell r="C415">
            <v>1</v>
          </cell>
        </row>
        <row r="416">
          <cell r="A416">
            <v>44440</v>
          </cell>
          <cell r="B416" t="str">
            <v>禾云-峡溪</v>
          </cell>
          <cell r="C416">
            <v>1</v>
          </cell>
        </row>
        <row r="417">
          <cell r="A417">
            <v>44440</v>
          </cell>
          <cell r="B417" t="str">
            <v>北站至佛山44627</v>
          </cell>
        </row>
        <row r="418">
          <cell r="A418">
            <v>44440</v>
          </cell>
          <cell r="B418" t="str">
            <v>北站至花都（合作）</v>
          </cell>
          <cell r="C418">
            <v>3</v>
          </cell>
        </row>
        <row r="419">
          <cell r="A419">
            <v>44440</v>
          </cell>
          <cell r="B419" t="str">
            <v>石坎-五星</v>
          </cell>
          <cell r="C419">
            <v>1</v>
          </cell>
        </row>
        <row r="420">
          <cell r="A420">
            <v>44440</v>
          </cell>
          <cell r="B420" t="str">
            <v>禾云-义合</v>
          </cell>
          <cell r="C420">
            <v>1</v>
          </cell>
        </row>
        <row r="421">
          <cell r="A421">
            <v>44440</v>
          </cell>
          <cell r="B421" t="str">
            <v>石潭-大岩</v>
          </cell>
          <cell r="C421">
            <v>1</v>
          </cell>
        </row>
        <row r="422">
          <cell r="A422">
            <v>44440</v>
          </cell>
          <cell r="B422" t="str">
            <v>石坎至白芒</v>
          </cell>
          <cell r="C422">
            <v>1</v>
          </cell>
        </row>
        <row r="423">
          <cell r="A423">
            <v>44440</v>
          </cell>
          <cell r="B423" t="str">
            <v>石潭至禾云</v>
          </cell>
          <cell r="C423">
            <v>2</v>
          </cell>
        </row>
        <row r="424">
          <cell r="A424">
            <v>44440</v>
          </cell>
          <cell r="B424" t="str">
            <v>清远北站至桃源</v>
          </cell>
          <cell r="C424">
            <v>1</v>
          </cell>
        </row>
      </sheetData>
      <sheetData sheetId="4">
        <row r="1">
          <cell r="A1" t="str">
            <v>月份</v>
          </cell>
          <cell r="B1" t="str">
            <v>项目</v>
          </cell>
          <cell r="C1" t="str">
            <v>发班
班次</v>
          </cell>
        </row>
        <row r="2">
          <cell r="A2">
            <v>44197</v>
          </cell>
          <cell r="B2" t="str">
            <v>清远城北站至广州省站</v>
          </cell>
          <cell r="C2">
            <v>1260</v>
          </cell>
        </row>
        <row r="3">
          <cell r="A3">
            <v>44197</v>
          </cell>
          <cell r="B3" t="str">
            <v>清远城北站至广州罗冲围站</v>
          </cell>
          <cell r="C3">
            <v>512</v>
          </cell>
        </row>
        <row r="4">
          <cell r="A4">
            <v>44197</v>
          </cell>
          <cell r="B4" t="str">
            <v>清远城北站至江门新会站</v>
          </cell>
          <cell r="C4">
            <v>60</v>
          </cell>
        </row>
        <row r="5">
          <cell r="A5">
            <v>44197</v>
          </cell>
          <cell r="B5" t="str">
            <v>清远城北站至清远英德西站</v>
          </cell>
          <cell r="C5">
            <v>64</v>
          </cell>
        </row>
        <row r="6">
          <cell r="A6">
            <v>44197</v>
          </cell>
          <cell r="B6" t="str">
            <v>机动车</v>
          </cell>
          <cell r="C6">
            <v>314</v>
          </cell>
        </row>
        <row r="7">
          <cell r="A7">
            <v>44197</v>
          </cell>
          <cell r="B7" t="str">
            <v>客运包车</v>
          </cell>
          <cell r="C7">
            <v>268</v>
          </cell>
        </row>
        <row r="8">
          <cell r="A8">
            <v>44197</v>
          </cell>
          <cell r="B8" t="str">
            <v>清远城北站至广州市桥站</v>
          </cell>
          <cell r="C8">
            <v>116</v>
          </cell>
        </row>
        <row r="9">
          <cell r="A9">
            <v>44197</v>
          </cell>
          <cell r="B9" t="str">
            <v>清远城北站至清远新洲站</v>
          </cell>
          <cell r="C9">
            <v>758</v>
          </cell>
        </row>
        <row r="10">
          <cell r="A10">
            <v>44197</v>
          </cell>
          <cell r="B10" t="str">
            <v>清远城北站至佛山市站</v>
          </cell>
          <cell r="C10">
            <v>282</v>
          </cell>
        </row>
        <row r="11">
          <cell r="A11">
            <v>44197</v>
          </cell>
          <cell r="B11" t="str">
            <v>清远城北站至中山市站</v>
          </cell>
          <cell r="C11">
            <v>56</v>
          </cell>
        </row>
        <row r="12">
          <cell r="A12">
            <v>44197</v>
          </cell>
          <cell r="B12" t="str">
            <v>清远城北站至云浮云浮站</v>
          </cell>
          <cell r="C12">
            <v>52</v>
          </cell>
        </row>
        <row r="13">
          <cell r="A13">
            <v>44197</v>
          </cell>
          <cell r="B13" t="str">
            <v>清远城北站至肇庆怀集站</v>
          </cell>
          <cell r="C13">
            <v>70</v>
          </cell>
        </row>
        <row r="14">
          <cell r="A14">
            <v>44197</v>
          </cell>
          <cell r="B14" t="str">
            <v>清远城北站至肇庆总站</v>
          </cell>
          <cell r="C14">
            <v>132</v>
          </cell>
        </row>
        <row r="15">
          <cell r="A15">
            <v>44197</v>
          </cell>
          <cell r="B15" t="str">
            <v>清远城北站至广州天河站</v>
          </cell>
          <cell r="C15">
            <v>348</v>
          </cell>
        </row>
        <row r="16">
          <cell r="A16">
            <v>44197</v>
          </cell>
          <cell r="B16" t="str">
            <v>清远城北站至深圳蛇口站</v>
          </cell>
          <cell r="C16">
            <v>78</v>
          </cell>
        </row>
        <row r="17">
          <cell r="A17">
            <v>44197</v>
          </cell>
          <cell r="B17" t="str">
            <v>清远北站至英德银英</v>
          </cell>
          <cell r="C17">
            <v>330</v>
          </cell>
        </row>
        <row r="18">
          <cell r="A18">
            <v>44197</v>
          </cell>
          <cell r="B18" t="str">
            <v>清远城北站至清远英德大洞站</v>
          </cell>
          <cell r="C18">
            <v>224</v>
          </cell>
        </row>
        <row r="19">
          <cell r="A19">
            <v>44197</v>
          </cell>
          <cell r="B19" t="str">
            <v>清远城北站至南冲</v>
          </cell>
          <cell r="C19">
            <v>128</v>
          </cell>
        </row>
        <row r="20">
          <cell r="A20">
            <v>44197</v>
          </cell>
          <cell r="B20" t="str">
            <v>清远城北站至石坎</v>
          </cell>
          <cell r="C20">
            <v>144</v>
          </cell>
        </row>
        <row r="21">
          <cell r="A21">
            <v>44197</v>
          </cell>
          <cell r="B21" t="str">
            <v>清远北站至石潭</v>
          </cell>
          <cell r="C21">
            <v>69</v>
          </cell>
        </row>
        <row r="22">
          <cell r="A22">
            <v>44197</v>
          </cell>
          <cell r="B22" t="str">
            <v>清远城北站至广州罗冲围站</v>
          </cell>
          <cell r="C22">
            <v>162</v>
          </cell>
        </row>
        <row r="23">
          <cell r="A23">
            <v>44197</v>
          </cell>
          <cell r="B23" t="str">
            <v>清远北站至七拱</v>
          </cell>
          <cell r="C23">
            <v>90</v>
          </cell>
        </row>
        <row r="24">
          <cell r="A24">
            <v>44197</v>
          </cell>
          <cell r="B24" t="str">
            <v>太平至南冲</v>
          </cell>
          <cell r="C24">
            <v>685</v>
          </cell>
        </row>
        <row r="25">
          <cell r="A25">
            <v>44197</v>
          </cell>
          <cell r="B25" t="str">
            <v>太平至石坎</v>
          </cell>
          <cell r="C25">
            <v>687</v>
          </cell>
        </row>
        <row r="26">
          <cell r="A26">
            <v>44197</v>
          </cell>
          <cell r="B26" t="str">
            <v>清远北站至白湾</v>
          </cell>
          <cell r="C26">
            <v>486</v>
          </cell>
        </row>
        <row r="27">
          <cell r="A27">
            <v>44197</v>
          </cell>
          <cell r="B27" t="str">
            <v>北站至白湾44270</v>
          </cell>
          <cell r="C27">
            <v>96</v>
          </cell>
        </row>
        <row r="28">
          <cell r="A28">
            <v>44197</v>
          </cell>
          <cell r="B28" t="str">
            <v>北站至白湾41308/41329</v>
          </cell>
          <cell r="C28">
            <v>184</v>
          </cell>
        </row>
        <row r="29">
          <cell r="A29">
            <v>44197</v>
          </cell>
          <cell r="B29" t="str">
            <v>三坑太平-罗冲围</v>
          </cell>
          <cell r="C29">
            <v>572</v>
          </cell>
        </row>
        <row r="30">
          <cell r="A30">
            <v>44197</v>
          </cell>
          <cell r="B30" t="str">
            <v>清远城北站至鱼咀</v>
          </cell>
          <cell r="C30">
            <v>63</v>
          </cell>
        </row>
        <row r="31">
          <cell r="A31">
            <v>44197</v>
          </cell>
          <cell r="B31" t="str">
            <v>大坑至白湾</v>
          </cell>
          <cell r="C31">
            <v>105</v>
          </cell>
        </row>
        <row r="32">
          <cell r="A32">
            <v>44197</v>
          </cell>
          <cell r="B32" t="str">
            <v>大树墩至桂湖</v>
          </cell>
          <cell r="C32">
            <v>169</v>
          </cell>
        </row>
        <row r="33">
          <cell r="A33">
            <v>44197</v>
          </cell>
          <cell r="B33" t="str">
            <v>拱水至浸潭</v>
          </cell>
          <cell r="C33">
            <v>106</v>
          </cell>
        </row>
        <row r="34">
          <cell r="A34">
            <v>44197</v>
          </cell>
          <cell r="B34" t="str">
            <v>三村至浸潭</v>
          </cell>
          <cell r="C34">
            <v>107</v>
          </cell>
        </row>
        <row r="35">
          <cell r="A35">
            <v>44197</v>
          </cell>
          <cell r="B35" t="str">
            <v>禾云至罗东</v>
          </cell>
          <cell r="C35">
            <v>129</v>
          </cell>
        </row>
        <row r="36">
          <cell r="A36">
            <v>44197</v>
          </cell>
          <cell r="B36" t="str">
            <v>石潭至省站</v>
          </cell>
          <cell r="C36">
            <v>208</v>
          </cell>
        </row>
        <row r="37">
          <cell r="A37">
            <v>44197</v>
          </cell>
          <cell r="B37" t="str">
            <v>大围至东联</v>
          </cell>
          <cell r="C37">
            <v>107</v>
          </cell>
        </row>
        <row r="38">
          <cell r="A38">
            <v>44197</v>
          </cell>
          <cell r="B38" t="str">
            <v>清远城北站至英德黄花</v>
          </cell>
          <cell r="C38">
            <v>174</v>
          </cell>
        </row>
        <row r="39">
          <cell r="A39">
            <v>44197</v>
          </cell>
          <cell r="B39" t="str">
            <v>西坑至中洲</v>
          </cell>
          <cell r="C39">
            <v>142</v>
          </cell>
        </row>
        <row r="40">
          <cell r="A40">
            <v>44197</v>
          </cell>
          <cell r="B40" t="str">
            <v>禾云-峡溪</v>
          </cell>
          <cell r="C40">
            <v>106</v>
          </cell>
        </row>
        <row r="41">
          <cell r="A41">
            <v>44197</v>
          </cell>
          <cell r="B41" t="str">
            <v>北站至佛山44627</v>
          </cell>
          <cell r="C41">
            <v>100</v>
          </cell>
        </row>
        <row r="42">
          <cell r="A42">
            <v>44197</v>
          </cell>
          <cell r="B42" t="str">
            <v>北站至花都（合作）</v>
          </cell>
          <cell r="C42">
            <v>678</v>
          </cell>
        </row>
        <row r="43">
          <cell r="A43">
            <v>44197</v>
          </cell>
          <cell r="B43" t="str">
            <v>石坎-五星</v>
          </cell>
          <cell r="C43">
            <v>290</v>
          </cell>
        </row>
        <row r="44">
          <cell r="A44">
            <v>44197</v>
          </cell>
          <cell r="B44" t="str">
            <v>禾云-义合</v>
          </cell>
          <cell r="C44">
            <v>106</v>
          </cell>
        </row>
        <row r="45">
          <cell r="A45">
            <v>44197</v>
          </cell>
          <cell r="B45" t="str">
            <v>石潭-大岩</v>
          </cell>
        </row>
        <row r="46">
          <cell r="A46">
            <v>44197</v>
          </cell>
          <cell r="B46" t="str">
            <v>石坎至白芒</v>
          </cell>
        </row>
        <row r="47">
          <cell r="A47">
            <v>44197</v>
          </cell>
          <cell r="B47" t="str">
            <v>石潭至禾云</v>
          </cell>
        </row>
        <row r="48">
          <cell r="A48">
            <v>44197</v>
          </cell>
          <cell r="B48" t="str">
            <v>清远北站至桃源</v>
          </cell>
        </row>
        <row r="49">
          <cell r="A49">
            <v>44228</v>
          </cell>
          <cell r="B49" t="str">
            <v>清远城北站至广州省站</v>
          </cell>
          <cell r="C49">
            <v>1078</v>
          </cell>
        </row>
        <row r="50">
          <cell r="A50">
            <v>44228</v>
          </cell>
          <cell r="B50" t="str">
            <v>清远城北站至广州罗冲围站</v>
          </cell>
          <cell r="C50">
            <v>699</v>
          </cell>
        </row>
        <row r="51">
          <cell r="A51">
            <v>44228</v>
          </cell>
          <cell r="B51" t="str">
            <v>清远城北站至江门新会站</v>
          </cell>
        </row>
        <row r="52">
          <cell r="A52">
            <v>44228</v>
          </cell>
          <cell r="B52" t="str">
            <v>清远城北站至清远英德西站</v>
          </cell>
          <cell r="C52">
            <v>50</v>
          </cell>
        </row>
        <row r="53">
          <cell r="A53">
            <v>44228</v>
          </cell>
          <cell r="B53" t="str">
            <v>机动车</v>
          </cell>
          <cell r="C53">
            <v>457</v>
          </cell>
        </row>
        <row r="54">
          <cell r="A54">
            <v>44228</v>
          </cell>
          <cell r="B54" t="str">
            <v>客运包车</v>
          </cell>
          <cell r="C54">
            <v>330</v>
          </cell>
        </row>
        <row r="55">
          <cell r="A55">
            <v>44228</v>
          </cell>
          <cell r="B55" t="str">
            <v>清远城北站至广州市桥站</v>
          </cell>
          <cell r="C55">
            <v>108</v>
          </cell>
        </row>
        <row r="56">
          <cell r="A56">
            <v>44228</v>
          </cell>
          <cell r="B56" t="str">
            <v>清远城北站至清远新洲站</v>
          </cell>
          <cell r="C56">
            <v>1229</v>
          </cell>
        </row>
        <row r="57">
          <cell r="A57">
            <v>44228</v>
          </cell>
          <cell r="B57" t="str">
            <v>清远城北站至佛山市站</v>
          </cell>
          <cell r="C57">
            <v>224</v>
          </cell>
        </row>
        <row r="58">
          <cell r="A58">
            <v>44228</v>
          </cell>
          <cell r="B58" t="str">
            <v>清远城北站至中山市站</v>
          </cell>
          <cell r="C58">
            <v>50</v>
          </cell>
        </row>
        <row r="59">
          <cell r="A59">
            <v>44228</v>
          </cell>
          <cell r="B59" t="str">
            <v>清远城北站至云浮云浮站</v>
          </cell>
          <cell r="C59">
            <v>50</v>
          </cell>
        </row>
        <row r="60">
          <cell r="A60">
            <v>44228</v>
          </cell>
          <cell r="B60" t="str">
            <v>清远城北站至肇庆怀集站</v>
          </cell>
          <cell r="C60">
            <v>54</v>
          </cell>
        </row>
        <row r="61">
          <cell r="A61">
            <v>44228</v>
          </cell>
          <cell r="B61" t="str">
            <v>清远城北站至肇庆总站</v>
          </cell>
          <cell r="C61">
            <v>126</v>
          </cell>
        </row>
        <row r="62">
          <cell r="A62">
            <v>44228</v>
          </cell>
          <cell r="B62" t="str">
            <v>清远城北站至广州天河站</v>
          </cell>
          <cell r="C62">
            <v>292</v>
          </cell>
        </row>
        <row r="63">
          <cell r="A63">
            <v>44228</v>
          </cell>
          <cell r="B63" t="str">
            <v>清远城北站至深圳蛇口站</v>
          </cell>
          <cell r="C63">
            <v>18</v>
          </cell>
        </row>
        <row r="64">
          <cell r="A64">
            <v>44228</v>
          </cell>
          <cell r="B64" t="str">
            <v>清远北站至英德银英</v>
          </cell>
          <cell r="C64">
            <v>316</v>
          </cell>
        </row>
        <row r="65">
          <cell r="A65">
            <v>44228</v>
          </cell>
          <cell r="B65" t="str">
            <v>清远城北站至清远英德大洞站</v>
          </cell>
          <cell r="C65">
            <v>208</v>
          </cell>
        </row>
        <row r="66">
          <cell r="A66">
            <v>44228</v>
          </cell>
          <cell r="B66" t="str">
            <v>清远城北站至南冲</v>
          </cell>
          <cell r="C66">
            <v>181</v>
          </cell>
        </row>
        <row r="67">
          <cell r="A67">
            <v>44228</v>
          </cell>
          <cell r="B67" t="str">
            <v>清远城北站至石坎</v>
          </cell>
          <cell r="C67">
            <v>230</v>
          </cell>
        </row>
        <row r="68">
          <cell r="A68">
            <v>44228</v>
          </cell>
          <cell r="B68" t="str">
            <v>清远北站至石潭</v>
          </cell>
          <cell r="C68">
            <v>2386</v>
          </cell>
        </row>
        <row r="69">
          <cell r="A69">
            <v>44228</v>
          </cell>
          <cell r="B69" t="str">
            <v>清远城北站至广州罗冲围站</v>
          </cell>
          <cell r="C69">
            <v>286</v>
          </cell>
        </row>
        <row r="70">
          <cell r="A70">
            <v>44228</v>
          </cell>
          <cell r="B70" t="str">
            <v>清远北站至七拱</v>
          </cell>
          <cell r="C70">
            <v>92</v>
          </cell>
        </row>
        <row r="71">
          <cell r="A71">
            <v>44228</v>
          </cell>
          <cell r="B71" t="str">
            <v>太平至南冲</v>
          </cell>
          <cell r="C71">
            <v>585</v>
          </cell>
        </row>
        <row r="72">
          <cell r="A72">
            <v>44228</v>
          </cell>
          <cell r="B72" t="str">
            <v>太平至石坎</v>
          </cell>
          <cell r="C72">
            <v>1271</v>
          </cell>
        </row>
        <row r="73">
          <cell r="A73">
            <v>44228</v>
          </cell>
          <cell r="B73" t="str">
            <v>清远北站至白湾</v>
          </cell>
          <cell r="C73">
            <v>416</v>
          </cell>
        </row>
        <row r="74">
          <cell r="A74">
            <v>44228</v>
          </cell>
          <cell r="B74" t="str">
            <v>北站至白湾44270</v>
          </cell>
          <cell r="C74">
            <v>90</v>
          </cell>
        </row>
        <row r="75">
          <cell r="A75">
            <v>44228</v>
          </cell>
          <cell r="B75" t="str">
            <v>北站至白湾41308/41329</v>
          </cell>
          <cell r="C75">
            <v>174</v>
          </cell>
        </row>
        <row r="76">
          <cell r="A76">
            <v>44228</v>
          </cell>
          <cell r="B76" t="str">
            <v>三坑太平-罗冲围</v>
          </cell>
          <cell r="C76">
            <v>443</v>
          </cell>
        </row>
        <row r="77">
          <cell r="A77">
            <v>44228</v>
          </cell>
          <cell r="B77" t="str">
            <v>清远城北站至鱼咀</v>
          </cell>
          <cell r="C77">
            <v>100</v>
          </cell>
        </row>
        <row r="78">
          <cell r="A78">
            <v>44228</v>
          </cell>
          <cell r="B78" t="str">
            <v>大坑至白湾</v>
          </cell>
          <cell r="C78">
            <v>160</v>
          </cell>
        </row>
        <row r="79">
          <cell r="A79">
            <v>44228</v>
          </cell>
          <cell r="B79" t="str">
            <v>大树墩至桂湖</v>
          </cell>
          <cell r="C79">
            <v>151</v>
          </cell>
        </row>
        <row r="80">
          <cell r="A80">
            <v>44228</v>
          </cell>
          <cell r="B80" t="str">
            <v>拱水至浸潭</v>
          </cell>
          <cell r="C80">
            <v>162</v>
          </cell>
        </row>
        <row r="81">
          <cell r="A81">
            <v>44228</v>
          </cell>
          <cell r="B81" t="str">
            <v>三村至浸潭</v>
          </cell>
          <cell r="C81">
            <v>128</v>
          </cell>
        </row>
        <row r="82">
          <cell r="A82">
            <v>44228</v>
          </cell>
          <cell r="B82" t="str">
            <v>禾云至罗东</v>
          </cell>
          <cell r="C82">
            <v>138</v>
          </cell>
        </row>
        <row r="83">
          <cell r="A83">
            <v>44228</v>
          </cell>
          <cell r="B83" t="str">
            <v>石潭至省站</v>
          </cell>
          <cell r="C83">
            <v>102</v>
          </cell>
        </row>
        <row r="84">
          <cell r="A84">
            <v>44228</v>
          </cell>
          <cell r="B84" t="str">
            <v>大围至东联</v>
          </cell>
          <cell r="C84">
            <v>158</v>
          </cell>
        </row>
        <row r="85">
          <cell r="A85">
            <v>44228</v>
          </cell>
          <cell r="B85" t="str">
            <v>清远城北站至英德黄花</v>
          </cell>
          <cell r="C85">
            <v>172</v>
          </cell>
        </row>
        <row r="86">
          <cell r="A86">
            <v>44228</v>
          </cell>
          <cell r="B86" t="str">
            <v>西坑至中洲</v>
          </cell>
          <cell r="C86">
            <v>122</v>
          </cell>
        </row>
        <row r="87">
          <cell r="A87">
            <v>44228</v>
          </cell>
          <cell r="B87" t="str">
            <v>禾云-峡溪</v>
          </cell>
          <cell r="C87">
            <v>154</v>
          </cell>
        </row>
        <row r="88">
          <cell r="A88">
            <v>44228</v>
          </cell>
          <cell r="B88" t="str">
            <v>北站至佛山44627</v>
          </cell>
          <cell r="C88">
            <v>102</v>
          </cell>
        </row>
        <row r="89">
          <cell r="A89">
            <v>44228</v>
          </cell>
          <cell r="B89" t="str">
            <v>北站至花都（合作）</v>
          </cell>
          <cell r="C89">
            <v>630</v>
          </cell>
        </row>
        <row r="90">
          <cell r="A90">
            <v>44228</v>
          </cell>
          <cell r="B90" t="str">
            <v>石坎-五星</v>
          </cell>
          <cell r="C90">
            <v>170</v>
          </cell>
        </row>
        <row r="91">
          <cell r="A91">
            <v>44228</v>
          </cell>
          <cell r="B91" t="str">
            <v>禾云-义合</v>
          </cell>
          <cell r="C91">
            <v>72</v>
          </cell>
        </row>
        <row r="92">
          <cell r="A92">
            <v>44228</v>
          </cell>
          <cell r="B92" t="str">
            <v>石潭-大岩</v>
          </cell>
        </row>
        <row r="93">
          <cell r="A93">
            <v>44228</v>
          </cell>
          <cell r="B93" t="str">
            <v>石坎至白芒</v>
          </cell>
        </row>
        <row r="94">
          <cell r="A94">
            <v>44228</v>
          </cell>
          <cell r="B94" t="str">
            <v>石潭至禾云</v>
          </cell>
        </row>
        <row r="95">
          <cell r="A95">
            <v>44228</v>
          </cell>
          <cell r="B95" t="str">
            <v>清远北站至桃源</v>
          </cell>
        </row>
        <row r="96">
          <cell r="A96">
            <v>44256</v>
          </cell>
          <cell r="B96" t="str">
            <v>清远城北站至广州省站</v>
          </cell>
          <cell r="C96">
            <v>1212</v>
          </cell>
        </row>
        <row r="97">
          <cell r="A97">
            <v>44256</v>
          </cell>
          <cell r="B97" t="str">
            <v>清远城北站至广州罗冲围站</v>
          </cell>
          <cell r="C97">
            <v>798</v>
          </cell>
        </row>
        <row r="98">
          <cell r="A98">
            <v>44256</v>
          </cell>
          <cell r="B98" t="str">
            <v>清远城北站至江门新会站</v>
          </cell>
        </row>
        <row r="99">
          <cell r="A99">
            <v>44256</v>
          </cell>
          <cell r="B99" t="str">
            <v>清远城北站至清远英德西站</v>
          </cell>
          <cell r="C99">
            <v>29</v>
          </cell>
        </row>
        <row r="100">
          <cell r="A100">
            <v>44256</v>
          </cell>
          <cell r="B100" t="str">
            <v>机动车</v>
          </cell>
          <cell r="C100">
            <v>370</v>
          </cell>
        </row>
        <row r="101">
          <cell r="A101">
            <v>44256</v>
          </cell>
          <cell r="B101" t="str">
            <v>客运包车</v>
          </cell>
          <cell r="C101">
            <v>424</v>
          </cell>
        </row>
        <row r="102">
          <cell r="A102">
            <v>44256</v>
          </cell>
          <cell r="B102" t="str">
            <v>清远城北站至广州市桥站</v>
          </cell>
          <cell r="C102">
            <v>124</v>
          </cell>
        </row>
        <row r="103">
          <cell r="A103">
            <v>44256</v>
          </cell>
          <cell r="B103" t="str">
            <v>清远城北站至清远新洲站</v>
          </cell>
          <cell r="C103">
            <v>1446</v>
          </cell>
        </row>
        <row r="104">
          <cell r="A104">
            <v>44256</v>
          </cell>
          <cell r="B104" t="str">
            <v>清远城北站至佛山市站</v>
          </cell>
          <cell r="C104">
            <v>156</v>
          </cell>
        </row>
        <row r="105">
          <cell r="A105">
            <v>44256</v>
          </cell>
          <cell r="B105" t="str">
            <v>清远城北站至中山市站</v>
          </cell>
          <cell r="C105">
            <v>62</v>
          </cell>
        </row>
        <row r="106">
          <cell r="A106">
            <v>44256</v>
          </cell>
          <cell r="B106" t="str">
            <v>清远城北站至云浮云浮站</v>
          </cell>
          <cell r="C106">
            <v>62</v>
          </cell>
        </row>
        <row r="107">
          <cell r="A107">
            <v>44256</v>
          </cell>
          <cell r="B107" t="str">
            <v>清远城北站至肇庆怀集站</v>
          </cell>
          <cell r="C107">
            <v>68</v>
          </cell>
        </row>
        <row r="108">
          <cell r="A108">
            <v>44256</v>
          </cell>
          <cell r="B108" t="str">
            <v>清远城北站至肇庆总站</v>
          </cell>
          <cell r="C108">
            <v>150</v>
          </cell>
        </row>
        <row r="109">
          <cell r="A109">
            <v>44256</v>
          </cell>
          <cell r="B109" t="str">
            <v>清远城北站至广州天河站</v>
          </cell>
          <cell r="C109">
            <v>398</v>
          </cell>
        </row>
        <row r="110">
          <cell r="A110">
            <v>44256</v>
          </cell>
          <cell r="B110" t="str">
            <v>清远城北站至深圳蛇口站</v>
          </cell>
          <cell r="C110">
            <v>10</v>
          </cell>
        </row>
        <row r="111">
          <cell r="A111">
            <v>44256</v>
          </cell>
          <cell r="B111" t="str">
            <v>清远北站至英德银英</v>
          </cell>
          <cell r="C111">
            <v>358</v>
          </cell>
        </row>
        <row r="112">
          <cell r="A112">
            <v>44256</v>
          </cell>
          <cell r="B112" t="str">
            <v>清远城北站至清远英德大洞站</v>
          </cell>
          <cell r="C112">
            <v>236</v>
          </cell>
        </row>
        <row r="113">
          <cell r="A113">
            <v>44256</v>
          </cell>
          <cell r="B113" t="str">
            <v>清远城北站至南冲</v>
          </cell>
          <cell r="C113">
            <v>145</v>
          </cell>
        </row>
        <row r="114">
          <cell r="A114">
            <v>44256</v>
          </cell>
          <cell r="B114" t="str">
            <v>清远城北站至石坎</v>
          </cell>
          <cell r="C114">
            <v>140</v>
          </cell>
        </row>
        <row r="115">
          <cell r="A115">
            <v>44256</v>
          </cell>
          <cell r="B115" t="str">
            <v>清远北站至石潭</v>
          </cell>
        </row>
        <row r="116">
          <cell r="A116">
            <v>44256</v>
          </cell>
          <cell r="B116" t="str">
            <v>清远城北站至广州罗冲围站</v>
          </cell>
          <cell r="C116">
            <v>364</v>
          </cell>
        </row>
        <row r="117">
          <cell r="A117">
            <v>44256</v>
          </cell>
          <cell r="B117" t="str">
            <v>清远北站至七拱</v>
          </cell>
          <cell r="C117">
            <v>124</v>
          </cell>
        </row>
        <row r="118">
          <cell r="A118">
            <v>44256</v>
          </cell>
          <cell r="B118" t="str">
            <v>太平至南冲</v>
          </cell>
          <cell r="C118">
            <v>676</v>
          </cell>
        </row>
        <row r="119">
          <cell r="A119">
            <v>44256</v>
          </cell>
          <cell r="B119" t="str">
            <v>太平至石坎</v>
          </cell>
          <cell r="C119">
            <v>736</v>
          </cell>
        </row>
        <row r="120">
          <cell r="A120">
            <v>44256</v>
          </cell>
          <cell r="B120" t="str">
            <v>清远北站至白湾</v>
          </cell>
          <cell r="C120">
            <v>508</v>
          </cell>
        </row>
        <row r="121">
          <cell r="A121">
            <v>44256</v>
          </cell>
          <cell r="B121" t="str">
            <v>北站至白湾44270</v>
          </cell>
          <cell r="C121">
            <v>96</v>
          </cell>
        </row>
        <row r="122">
          <cell r="A122">
            <v>44256</v>
          </cell>
          <cell r="B122" t="str">
            <v>北站至白湾41308/41329</v>
          </cell>
          <cell r="C122">
            <v>202</v>
          </cell>
        </row>
        <row r="123">
          <cell r="A123">
            <v>44256</v>
          </cell>
          <cell r="B123" t="str">
            <v>三坑太平-罗冲围</v>
          </cell>
          <cell r="C123">
            <v>461</v>
          </cell>
        </row>
        <row r="124">
          <cell r="A124">
            <v>44256</v>
          </cell>
          <cell r="B124" t="str">
            <v>清远城北站至鱼咀</v>
          </cell>
          <cell r="C124">
            <v>126</v>
          </cell>
        </row>
        <row r="125">
          <cell r="A125">
            <v>44256</v>
          </cell>
          <cell r="B125" t="str">
            <v>大坑至白湾</v>
          </cell>
          <cell r="C125">
            <v>186</v>
          </cell>
        </row>
        <row r="126">
          <cell r="A126">
            <v>44256</v>
          </cell>
          <cell r="B126" t="str">
            <v>大树墩至桂湖</v>
          </cell>
          <cell r="C126">
            <v>186</v>
          </cell>
        </row>
        <row r="127">
          <cell r="A127">
            <v>44256</v>
          </cell>
          <cell r="B127" t="str">
            <v>拱水至浸潭</v>
          </cell>
          <cell r="C127">
            <v>168</v>
          </cell>
        </row>
        <row r="128">
          <cell r="A128">
            <v>44256</v>
          </cell>
          <cell r="B128" t="str">
            <v>三村至浸潭</v>
          </cell>
          <cell r="C128">
            <v>170</v>
          </cell>
        </row>
        <row r="129">
          <cell r="A129">
            <v>44256</v>
          </cell>
          <cell r="B129" t="str">
            <v>禾云至罗东</v>
          </cell>
          <cell r="C129">
            <v>162</v>
          </cell>
        </row>
        <row r="130">
          <cell r="A130">
            <v>44256</v>
          </cell>
          <cell r="B130" t="str">
            <v>石潭至省站</v>
          </cell>
          <cell r="C130">
            <v>120</v>
          </cell>
        </row>
        <row r="131">
          <cell r="A131">
            <v>44256</v>
          </cell>
          <cell r="B131" t="str">
            <v>大围至东联</v>
          </cell>
          <cell r="C131">
            <v>156</v>
          </cell>
        </row>
        <row r="132">
          <cell r="A132">
            <v>44256</v>
          </cell>
          <cell r="B132" t="str">
            <v>清远城北站至英德黄花</v>
          </cell>
          <cell r="C132">
            <v>188</v>
          </cell>
        </row>
        <row r="133">
          <cell r="A133">
            <v>44256</v>
          </cell>
          <cell r="B133" t="str">
            <v>西坑至中洲</v>
          </cell>
          <cell r="C133">
            <v>186</v>
          </cell>
        </row>
        <row r="134">
          <cell r="A134">
            <v>44256</v>
          </cell>
          <cell r="B134" t="str">
            <v>禾云-峡溪</v>
          </cell>
          <cell r="C134">
            <v>186</v>
          </cell>
        </row>
        <row r="135">
          <cell r="A135">
            <v>44256</v>
          </cell>
          <cell r="B135" t="str">
            <v>北站至佛山44627</v>
          </cell>
          <cell r="C135">
            <v>52</v>
          </cell>
        </row>
        <row r="136">
          <cell r="A136">
            <v>44256</v>
          </cell>
          <cell r="B136" t="str">
            <v>北站至花都（合作）</v>
          </cell>
          <cell r="C136">
            <v>740</v>
          </cell>
        </row>
        <row r="137">
          <cell r="A137">
            <v>44256</v>
          </cell>
          <cell r="B137" t="str">
            <v>石坎-五星</v>
          </cell>
          <cell r="C137">
            <v>0</v>
          </cell>
        </row>
        <row r="138">
          <cell r="A138">
            <v>44256</v>
          </cell>
          <cell r="B138" t="str">
            <v>禾云-义合</v>
          </cell>
          <cell r="C138">
            <v>0</v>
          </cell>
        </row>
        <row r="139">
          <cell r="A139">
            <v>44256</v>
          </cell>
          <cell r="B139" t="str">
            <v>石潭-大岩</v>
          </cell>
        </row>
        <row r="140">
          <cell r="A140">
            <v>44256</v>
          </cell>
          <cell r="B140" t="str">
            <v>石坎至白芒</v>
          </cell>
        </row>
        <row r="141">
          <cell r="A141">
            <v>44256</v>
          </cell>
          <cell r="B141" t="str">
            <v>石潭至禾云</v>
          </cell>
        </row>
        <row r="142">
          <cell r="A142">
            <v>44256</v>
          </cell>
          <cell r="B142" t="str">
            <v>清远北站至桃源</v>
          </cell>
        </row>
        <row r="143">
          <cell r="A143">
            <v>44287</v>
          </cell>
          <cell r="B143" t="str">
            <v>清远城北站至广州省站</v>
          </cell>
          <cell r="C143">
            <v>1058</v>
          </cell>
        </row>
        <row r="144">
          <cell r="A144">
            <v>44287</v>
          </cell>
          <cell r="B144" t="str">
            <v>清远城北站至广州罗冲围站</v>
          </cell>
          <cell r="C144">
            <v>454</v>
          </cell>
        </row>
        <row r="145">
          <cell r="A145">
            <v>44287</v>
          </cell>
          <cell r="B145" t="str">
            <v>清远城北站至江门新会站</v>
          </cell>
        </row>
        <row r="146">
          <cell r="A146">
            <v>44287</v>
          </cell>
          <cell r="B146" t="str">
            <v>清远城北站至清远英德西站</v>
          </cell>
        </row>
        <row r="147">
          <cell r="A147">
            <v>44287</v>
          </cell>
          <cell r="B147" t="str">
            <v>机动车</v>
          </cell>
          <cell r="C147">
            <v>421</v>
          </cell>
        </row>
        <row r="148">
          <cell r="A148">
            <v>44287</v>
          </cell>
          <cell r="B148" t="str">
            <v>客运包车</v>
          </cell>
          <cell r="C148">
            <v>324</v>
          </cell>
        </row>
        <row r="149">
          <cell r="A149">
            <v>44287</v>
          </cell>
          <cell r="B149" t="str">
            <v>清远城北站至广州市桥站</v>
          </cell>
          <cell r="C149">
            <v>92</v>
          </cell>
        </row>
        <row r="150">
          <cell r="A150">
            <v>44287</v>
          </cell>
          <cell r="B150" t="str">
            <v>清远城北站至清远新洲站</v>
          </cell>
          <cell r="C150">
            <v>605</v>
          </cell>
        </row>
        <row r="151">
          <cell r="A151">
            <v>44287</v>
          </cell>
          <cell r="B151" t="str">
            <v>清远城北站至佛山市站</v>
          </cell>
          <cell r="C151">
            <v>270</v>
          </cell>
        </row>
        <row r="152">
          <cell r="A152">
            <v>44287</v>
          </cell>
          <cell r="B152" t="str">
            <v>清远城北站至中山市站</v>
          </cell>
          <cell r="C152">
            <v>54</v>
          </cell>
        </row>
        <row r="153">
          <cell r="A153">
            <v>44287</v>
          </cell>
          <cell r="B153" t="str">
            <v>清远城北站至云浮云浮站</v>
          </cell>
          <cell r="C153">
            <v>60</v>
          </cell>
        </row>
        <row r="154">
          <cell r="A154">
            <v>44287</v>
          </cell>
          <cell r="B154" t="str">
            <v>清远城北站至肇庆怀集站</v>
          </cell>
          <cell r="C154">
            <v>72</v>
          </cell>
        </row>
        <row r="155">
          <cell r="A155">
            <v>44287</v>
          </cell>
          <cell r="B155" t="str">
            <v>清远城北站至肇庆总站</v>
          </cell>
          <cell r="C155">
            <v>108</v>
          </cell>
        </row>
        <row r="156">
          <cell r="A156">
            <v>44287</v>
          </cell>
          <cell r="B156" t="str">
            <v>清远城北站至广州天河站</v>
          </cell>
          <cell r="C156">
            <v>288</v>
          </cell>
        </row>
        <row r="157">
          <cell r="A157">
            <v>44287</v>
          </cell>
          <cell r="B157" t="str">
            <v>清远城北站至深圳蛇口站</v>
          </cell>
          <cell r="C157">
            <v>36</v>
          </cell>
        </row>
        <row r="158">
          <cell r="A158">
            <v>44287</v>
          </cell>
          <cell r="B158" t="str">
            <v>清远北站至英德银英</v>
          </cell>
          <cell r="C158">
            <v>332</v>
          </cell>
        </row>
        <row r="159">
          <cell r="A159">
            <v>44287</v>
          </cell>
          <cell r="B159" t="str">
            <v>清远城北站至清远英德大洞站</v>
          </cell>
          <cell r="C159">
            <v>216</v>
          </cell>
        </row>
        <row r="160">
          <cell r="A160">
            <v>44287</v>
          </cell>
          <cell r="B160" t="str">
            <v>清远城北站至南冲</v>
          </cell>
          <cell r="C160">
            <v>135</v>
          </cell>
        </row>
        <row r="161">
          <cell r="A161">
            <v>44287</v>
          </cell>
          <cell r="B161" t="str">
            <v>清远城北站至石坎</v>
          </cell>
          <cell r="C161">
            <v>144</v>
          </cell>
        </row>
        <row r="162">
          <cell r="A162">
            <v>44287</v>
          </cell>
          <cell r="B162" t="str">
            <v>清远北站至石潭</v>
          </cell>
        </row>
        <row r="163">
          <cell r="A163">
            <v>44287</v>
          </cell>
          <cell r="B163" t="str">
            <v>清远城北站至广州罗冲围站</v>
          </cell>
          <cell r="C163">
            <v>222</v>
          </cell>
        </row>
        <row r="164">
          <cell r="A164">
            <v>44287</v>
          </cell>
          <cell r="B164" t="str">
            <v>清远北站至七拱</v>
          </cell>
          <cell r="C164">
            <v>104</v>
          </cell>
        </row>
        <row r="165">
          <cell r="A165">
            <v>44287</v>
          </cell>
          <cell r="B165" t="str">
            <v>太平至南冲</v>
          </cell>
          <cell r="C165">
            <v>668</v>
          </cell>
        </row>
        <row r="166">
          <cell r="A166">
            <v>44287</v>
          </cell>
          <cell r="B166" t="str">
            <v>太平至石坎</v>
          </cell>
          <cell r="C166">
            <v>687</v>
          </cell>
        </row>
        <row r="167">
          <cell r="A167">
            <v>44287</v>
          </cell>
          <cell r="B167" t="str">
            <v>清远北站至白湾</v>
          </cell>
          <cell r="C167">
            <v>484</v>
          </cell>
        </row>
        <row r="168">
          <cell r="A168">
            <v>44287</v>
          </cell>
          <cell r="B168" t="str">
            <v>北站至白湾44270</v>
          </cell>
          <cell r="C168">
            <v>92</v>
          </cell>
        </row>
        <row r="169">
          <cell r="A169">
            <v>44287</v>
          </cell>
          <cell r="B169" t="str">
            <v>北站至白湾41308/41329</v>
          </cell>
          <cell r="C169">
            <v>202</v>
          </cell>
        </row>
        <row r="170">
          <cell r="A170">
            <v>44287</v>
          </cell>
          <cell r="B170" t="str">
            <v>三坑太平-罗冲围</v>
          </cell>
          <cell r="C170">
            <v>346</v>
          </cell>
        </row>
        <row r="171">
          <cell r="A171">
            <v>44287</v>
          </cell>
          <cell r="B171" t="str">
            <v>清远城北站至鱼咀</v>
          </cell>
          <cell r="C171">
            <v>75</v>
          </cell>
        </row>
        <row r="172">
          <cell r="A172">
            <v>44287</v>
          </cell>
          <cell r="B172" t="str">
            <v>大坑至白湾</v>
          </cell>
          <cell r="C172">
            <v>180</v>
          </cell>
        </row>
        <row r="173">
          <cell r="A173">
            <v>44287</v>
          </cell>
          <cell r="B173" t="str">
            <v>大树墩至桂湖</v>
          </cell>
          <cell r="C173">
            <v>174</v>
          </cell>
        </row>
        <row r="174">
          <cell r="A174">
            <v>44287</v>
          </cell>
          <cell r="B174" t="str">
            <v>拱水至浸潭</v>
          </cell>
          <cell r="C174">
            <v>172</v>
          </cell>
        </row>
        <row r="175">
          <cell r="A175">
            <v>44287</v>
          </cell>
          <cell r="B175" t="str">
            <v>三村至浸潭</v>
          </cell>
          <cell r="C175">
            <v>220</v>
          </cell>
        </row>
        <row r="176">
          <cell r="A176">
            <v>44287</v>
          </cell>
          <cell r="B176" t="str">
            <v>禾云至罗东</v>
          </cell>
          <cell r="C176">
            <v>165</v>
          </cell>
        </row>
        <row r="177">
          <cell r="A177">
            <v>44287</v>
          </cell>
          <cell r="B177" t="str">
            <v>石潭至省站</v>
          </cell>
          <cell r="C177">
            <v>110</v>
          </cell>
        </row>
        <row r="178">
          <cell r="A178">
            <v>44287</v>
          </cell>
          <cell r="B178" t="str">
            <v>大围至东联</v>
          </cell>
          <cell r="C178">
            <v>180</v>
          </cell>
        </row>
        <row r="179">
          <cell r="A179">
            <v>44287</v>
          </cell>
          <cell r="B179" t="str">
            <v>清远城北站至英德黄花</v>
          </cell>
          <cell r="C179">
            <v>182</v>
          </cell>
        </row>
        <row r="180">
          <cell r="A180">
            <v>44287</v>
          </cell>
          <cell r="B180" t="str">
            <v>西坑至中洲</v>
          </cell>
          <cell r="C180">
            <v>146</v>
          </cell>
        </row>
        <row r="181">
          <cell r="A181">
            <v>44287</v>
          </cell>
          <cell r="B181" t="str">
            <v>禾云-峡溪</v>
          </cell>
          <cell r="C181">
            <v>151</v>
          </cell>
        </row>
        <row r="182">
          <cell r="A182">
            <v>44287</v>
          </cell>
          <cell r="B182" t="str">
            <v>北站至佛山44627</v>
          </cell>
        </row>
        <row r="183">
          <cell r="A183">
            <v>44287</v>
          </cell>
          <cell r="B183" t="str">
            <v>北站至花都（合作）</v>
          </cell>
          <cell r="C183">
            <v>714</v>
          </cell>
        </row>
        <row r="184">
          <cell r="A184">
            <v>44287</v>
          </cell>
          <cell r="B184" t="str">
            <v>石坎-五星</v>
          </cell>
          <cell r="C184">
            <v>300</v>
          </cell>
        </row>
        <row r="185">
          <cell r="A185">
            <v>44287</v>
          </cell>
          <cell r="B185" t="str">
            <v>禾云-义合</v>
          </cell>
          <cell r="C185">
            <v>180</v>
          </cell>
        </row>
        <row r="186">
          <cell r="A186">
            <v>44287</v>
          </cell>
          <cell r="B186" t="str">
            <v>石潭-大岩</v>
          </cell>
        </row>
        <row r="187">
          <cell r="A187">
            <v>44287</v>
          </cell>
          <cell r="B187" t="str">
            <v>石坎至白芒</v>
          </cell>
        </row>
        <row r="188">
          <cell r="A188">
            <v>44287</v>
          </cell>
          <cell r="B188" t="str">
            <v>石潭至禾云</v>
          </cell>
        </row>
        <row r="189">
          <cell r="A189">
            <v>44287</v>
          </cell>
          <cell r="B189" t="str">
            <v>清远北站至桃源</v>
          </cell>
        </row>
        <row r="190">
          <cell r="A190">
            <v>44317</v>
          </cell>
          <cell r="B190" t="str">
            <v>清远城北站至广州省站</v>
          </cell>
          <cell r="C190">
            <v>1108</v>
          </cell>
        </row>
        <row r="191">
          <cell r="A191">
            <v>44317</v>
          </cell>
          <cell r="B191" t="str">
            <v>清远城北站至广州罗冲围站</v>
          </cell>
          <cell r="C191">
            <v>488</v>
          </cell>
        </row>
        <row r="192">
          <cell r="A192">
            <v>44317</v>
          </cell>
          <cell r="B192" t="str">
            <v>清远城北站至江门新会站</v>
          </cell>
        </row>
        <row r="193">
          <cell r="A193">
            <v>44317</v>
          </cell>
          <cell r="B193" t="str">
            <v>清远城北站至清远英德西站</v>
          </cell>
        </row>
        <row r="194">
          <cell r="A194">
            <v>44317</v>
          </cell>
          <cell r="B194" t="str">
            <v>机动车</v>
          </cell>
          <cell r="C194">
            <v>402</v>
          </cell>
        </row>
        <row r="195">
          <cell r="A195">
            <v>44317</v>
          </cell>
          <cell r="B195" t="str">
            <v>客运包车</v>
          </cell>
          <cell r="C195">
            <v>226</v>
          </cell>
        </row>
        <row r="196">
          <cell r="A196">
            <v>44317</v>
          </cell>
          <cell r="B196" t="str">
            <v>清远城北站至广州市桥站</v>
          </cell>
          <cell r="C196">
            <v>116</v>
          </cell>
        </row>
        <row r="197">
          <cell r="A197">
            <v>44317</v>
          </cell>
          <cell r="B197" t="str">
            <v>清远城北站至清远新洲站</v>
          </cell>
          <cell r="C197">
            <v>552</v>
          </cell>
        </row>
        <row r="198">
          <cell r="A198">
            <v>44317</v>
          </cell>
          <cell r="B198" t="str">
            <v>清远城北站至佛山市站</v>
          </cell>
          <cell r="C198">
            <v>288</v>
          </cell>
        </row>
        <row r="199">
          <cell r="A199">
            <v>44317</v>
          </cell>
          <cell r="B199" t="str">
            <v>清远城北站至中山市站</v>
          </cell>
          <cell r="C199">
            <v>62</v>
          </cell>
        </row>
        <row r="200">
          <cell r="A200">
            <v>44317</v>
          </cell>
          <cell r="B200" t="str">
            <v>清远城北站至云浮云浮站</v>
          </cell>
          <cell r="C200">
            <v>64</v>
          </cell>
        </row>
        <row r="201">
          <cell r="A201">
            <v>44317</v>
          </cell>
          <cell r="B201" t="str">
            <v>清远城北站至肇庆怀集站</v>
          </cell>
          <cell r="C201">
            <v>72</v>
          </cell>
        </row>
        <row r="202">
          <cell r="A202">
            <v>44317</v>
          </cell>
          <cell r="B202" t="str">
            <v>清远城北站至肇庆总站</v>
          </cell>
          <cell r="C202">
            <v>108</v>
          </cell>
        </row>
        <row r="203">
          <cell r="A203">
            <v>44317</v>
          </cell>
          <cell r="B203" t="str">
            <v>清远城北站至广州天河站</v>
          </cell>
          <cell r="C203">
            <v>320</v>
          </cell>
        </row>
        <row r="204">
          <cell r="A204">
            <v>44317</v>
          </cell>
          <cell r="B204" t="str">
            <v>清远城北站至深圳蛇口站</v>
          </cell>
          <cell r="C204">
            <v>56</v>
          </cell>
        </row>
        <row r="205">
          <cell r="A205">
            <v>44317</v>
          </cell>
          <cell r="B205" t="str">
            <v>清远北站至英德银英</v>
          </cell>
          <cell r="C205">
            <v>344</v>
          </cell>
        </row>
        <row r="206">
          <cell r="A206">
            <v>44317</v>
          </cell>
          <cell r="B206" t="str">
            <v>清远城北站至清远英德大洞站</v>
          </cell>
          <cell r="C206">
            <v>226</v>
          </cell>
        </row>
        <row r="207">
          <cell r="A207">
            <v>44317</v>
          </cell>
          <cell r="B207" t="str">
            <v>清远城北站至南冲</v>
          </cell>
          <cell r="C207">
            <v>189</v>
          </cell>
        </row>
        <row r="208">
          <cell r="A208">
            <v>44317</v>
          </cell>
          <cell r="B208" t="str">
            <v>清远城北站至石坎</v>
          </cell>
          <cell r="C208">
            <v>129</v>
          </cell>
        </row>
        <row r="209">
          <cell r="A209">
            <v>44317</v>
          </cell>
          <cell r="B209" t="str">
            <v>清远北站至石潭</v>
          </cell>
        </row>
        <row r="210">
          <cell r="A210">
            <v>44317</v>
          </cell>
          <cell r="B210" t="str">
            <v>清远城北站至广州罗冲围站</v>
          </cell>
          <cell r="C210">
            <v>286</v>
          </cell>
        </row>
        <row r="211">
          <cell r="A211">
            <v>44317</v>
          </cell>
          <cell r="B211" t="str">
            <v>清远北站至七拱</v>
          </cell>
          <cell r="C211">
            <v>124</v>
          </cell>
        </row>
        <row r="212">
          <cell r="A212">
            <v>44317</v>
          </cell>
          <cell r="B212" t="str">
            <v>太平至南冲</v>
          </cell>
          <cell r="C212">
            <v>633</v>
          </cell>
        </row>
        <row r="213">
          <cell r="A213">
            <v>44317</v>
          </cell>
          <cell r="B213" t="str">
            <v>太平至石坎</v>
          </cell>
          <cell r="C213">
            <v>718</v>
          </cell>
        </row>
        <row r="214">
          <cell r="A214">
            <v>44317</v>
          </cell>
          <cell r="B214" t="str">
            <v>清远北站至白湾</v>
          </cell>
          <cell r="C214">
            <v>518</v>
          </cell>
        </row>
        <row r="215">
          <cell r="A215">
            <v>44317</v>
          </cell>
          <cell r="B215" t="str">
            <v>北站至白湾44270</v>
          </cell>
          <cell r="C215">
            <v>100</v>
          </cell>
        </row>
        <row r="216">
          <cell r="A216">
            <v>44317</v>
          </cell>
          <cell r="B216" t="str">
            <v>北站至白湾41308/41329</v>
          </cell>
          <cell r="C216">
            <v>200</v>
          </cell>
        </row>
        <row r="217">
          <cell r="A217">
            <v>44317</v>
          </cell>
          <cell r="B217" t="str">
            <v>三坑太平-罗冲围</v>
          </cell>
          <cell r="C217">
            <v>292</v>
          </cell>
        </row>
        <row r="218">
          <cell r="A218">
            <v>44317</v>
          </cell>
          <cell r="B218" t="str">
            <v>清远城北站至鱼咀</v>
          </cell>
          <cell r="C218">
            <v>82</v>
          </cell>
        </row>
        <row r="219">
          <cell r="A219">
            <v>44317</v>
          </cell>
          <cell r="B219" t="str">
            <v>大坑至白湾</v>
          </cell>
          <cell r="C219">
            <v>184</v>
          </cell>
        </row>
        <row r="220">
          <cell r="A220">
            <v>44317</v>
          </cell>
          <cell r="B220" t="str">
            <v>大树墩至桂湖</v>
          </cell>
          <cell r="C220">
            <v>180</v>
          </cell>
        </row>
        <row r="221">
          <cell r="A221">
            <v>44317</v>
          </cell>
          <cell r="B221" t="str">
            <v>拱水至浸潭</v>
          </cell>
          <cell r="C221">
            <v>168</v>
          </cell>
        </row>
        <row r="222">
          <cell r="A222">
            <v>44317</v>
          </cell>
          <cell r="B222" t="str">
            <v>三村至浸潭</v>
          </cell>
          <cell r="C222">
            <v>196</v>
          </cell>
        </row>
        <row r="223">
          <cell r="A223">
            <v>44317</v>
          </cell>
          <cell r="B223" t="str">
            <v>禾云至罗东</v>
          </cell>
          <cell r="C223">
            <v>165</v>
          </cell>
        </row>
        <row r="224">
          <cell r="A224">
            <v>44317</v>
          </cell>
          <cell r="B224" t="str">
            <v>石潭至省站</v>
          </cell>
          <cell r="C224">
            <v>120</v>
          </cell>
        </row>
        <row r="225">
          <cell r="A225">
            <v>44317</v>
          </cell>
          <cell r="B225" t="str">
            <v>大围至东联</v>
          </cell>
          <cell r="C225">
            <v>232</v>
          </cell>
        </row>
        <row r="226">
          <cell r="A226">
            <v>44317</v>
          </cell>
          <cell r="B226" t="str">
            <v>清远城北站至英德黄花</v>
          </cell>
          <cell r="C226">
            <v>194</v>
          </cell>
        </row>
        <row r="227">
          <cell r="A227">
            <v>44317</v>
          </cell>
          <cell r="B227" t="str">
            <v>西坑至中洲</v>
          </cell>
          <cell r="C227">
            <v>132</v>
          </cell>
        </row>
        <row r="228">
          <cell r="A228">
            <v>44317</v>
          </cell>
          <cell r="B228" t="str">
            <v>禾云-峡溪</v>
          </cell>
          <cell r="C228">
            <v>156</v>
          </cell>
        </row>
        <row r="229">
          <cell r="A229">
            <v>44317</v>
          </cell>
          <cell r="B229" t="str">
            <v>北站至佛山44627</v>
          </cell>
        </row>
        <row r="230">
          <cell r="A230">
            <v>44317</v>
          </cell>
          <cell r="B230" t="str">
            <v>北站至花都（合作）</v>
          </cell>
          <cell r="C230">
            <v>688</v>
          </cell>
        </row>
        <row r="231">
          <cell r="A231">
            <v>44317</v>
          </cell>
          <cell r="B231" t="str">
            <v>石坎-五星</v>
          </cell>
          <cell r="C231">
            <v>310</v>
          </cell>
        </row>
        <row r="232">
          <cell r="A232">
            <v>44317</v>
          </cell>
          <cell r="B232" t="str">
            <v>禾云-义合</v>
          </cell>
          <cell r="C232">
            <v>184</v>
          </cell>
        </row>
        <row r="233">
          <cell r="A233">
            <v>44317</v>
          </cell>
          <cell r="B233" t="str">
            <v>石潭-大岩</v>
          </cell>
        </row>
        <row r="234">
          <cell r="A234">
            <v>44317</v>
          </cell>
          <cell r="B234" t="str">
            <v>石坎至白芒</v>
          </cell>
        </row>
        <row r="235">
          <cell r="A235">
            <v>44317</v>
          </cell>
          <cell r="B235" t="str">
            <v>石潭至禾云</v>
          </cell>
        </row>
        <row r="236">
          <cell r="A236">
            <v>44317</v>
          </cell>
          <cell r="B236" t="str">
            <v>清远北站至桃源</v>
          </cell>
        </row>
        <row r="237">
          <cell r="A237">
            <v>44348</v>
          </cell>
          <cell r="B237" t="str">
            <v>清远城北站至广州省站</v>
          </cell>
          <cell r="C237">
            <v>428</v>
          </cell>
        </row>
        <row r="238">
          <cell r="A238">
            <v>44348</v>
          </cell>
          <cell r="B238" t="str">
            <v>清远城北站至广州罗冲围站</v>
          </cell>
          <cell r="C238">
            <v>82</v>
          </cell>
        </row>
        <row r="239">
          <cell r="A239">
            <v>44348</v>
          </cell>
          <cell r="B239" t="str">
            <v>清远城北站至江门新会站</v>
          </cell>
        </row>
        <row r="240">
          <cell r="A240">
            <v>44348</v>
          </cell>
          <cell r="B240" t="str">
            <v>清远城北站至清远英德西站</v>
          </cell>
        </row>
        <row r="241">
          <cell r="A241">
            <v>44348</v>
          </cell>
          <cell r="B241" t="str">
            <v>机动车</v>
          </cell>
          <cell r="C241">
            <v>401</v>
          </cell>
        </row>
        <row r="242">
          <cell r="A242">
            <v>44348</v>
          </cell>
          <cell r="B242" t="str">
            <v>客运包车</v>
          </cell>
          <cell r="C242">
            <v>138</v>
          </cell>
        </row>
        <row r="243">
          <cell r="A243">
            <v>44348</v>
          </cell>
          <cell r="B243" t="str">
            <v>清远城北站至广州市桥站</v>
          </cell>
        </row>
        <row r="244">
          <cell r="A244">
            <v>44348</v>
          </cell>
          <cell r="B244" t="str">
            <v>清远城北站至清远新洲站</v>
          </cell>
          <cell r="C244">
            <v>125</v>
          </cell>
        </row>
        <row r="245">
          <cell r="A245">
            <v>44348</v>
          </cell>
          <cell r="B245" t="str">
            <v>清远城北站至佛山市站</v>
          </cell>
          <cell r="C245">
            <v>48</v>
          </cell>
        </row>
        <row r="246">
          <cell r="A246">
            <v>44348</v>
          </cell>
          <cell r="B246" t="str">
            <v>清远城北站至中山市站</v>
          </cell>
          <cell r="C246">
            <v>62</v>
          </cell>
        </row>
        <row r="247">
          <cell r="A247">
            <v>44348</v>
          </cell>
          <cell r="B247" t="str">
            <v>清远城北站至云浮云浮站</v>
          </cell>
          <cell r="C247">
            <v>64</v>
          </cell>
        </row>
        <row r="248">
          <cell r="A248">
            <v>44348</v>
          </cell>
          <cell r="B248" t="str">
            <v>清远城北站至肇庆怀集站</v>
          </cell>
          <cell r="C248">
            <v>54</v>
          </cell>
        </row>
        <row r="249">
          <cell r="A249">
            <v>44348</v>
          </cell>
          <cell r="B249" t="str">
            <v>清远城北站至肇庆总站</v>
          </cell>
          <cell r="C249">
            <v>78</v>
          </cell>
        </row>
        <row r="250">
          <cell r="A250">
            <v>44348</v>
          </cell>
          <cell r="B250" t="str">
            <v>清远城北站至广州天河站</v>
          </cell>
          <cell r="C250">
            <v>40</v>
          </cell>
        </row>
        <row r="251">
          <cell r="A251">
            <v>44348</v>
          </cell>
          <cell r="B251" t="str">
            <v>清远城北站至深圳蛇口站</v>
          </cell>
          <cell r="C251">
            <v>6</v>
          </cell>
        </row>
        <row r="252">
          <cell r="A252">
            <v>44348</v>
          </cell>
          <cell r="B252" t="str">
            <v>清远北站至英德银英</v>
          </cell>
          <cell r="C252">
            <v>280</v>
          </cell>
        </row>
        <row r="253">
          <cell r="A253">
            <v>44348</v>
          </cell>
          <cell r="B253" t="str">
            <v>清远城北站至清远英德大洞站</v>
          </cell>
          <cell r="C253">
            <v>354</v>
          </cell>
        </row>
        <row r="254">
          <cell r="A254">
            <v>44348</v>
          </cell>
          <cell r="B254" t="str">
            <v>清远城北站至南冲</v>
          </cell>
          <cell r="C254">
            <v>166</v>
          </cell>
        </row>
        <row r="255">
          <cell r="A255">
            <v>44348</v>
          </cell>
          <cell r="B255" t="str">
            <v>清远城北站至石坎</v>
          </cell>
          <cell r="C255">
            <v>71</v>
          </cell>
        </row>
        <row r="256">
          <cell r="A256">
            <v>44348</v>
          </cell>
          <cell r="B256" t="str">
            <v>清远北站至石潭</v>
          </cell>
        </row>
        <row r="257">
          <cell r="A257">
            <v>44348</v>
          </cell>
          <cell r="B257" t="str">
            <v>清远城北站至广州罗冲围站</v>
          </cell>
          <cell r="C257">
            <v>34</v>
          </cell>
        </row>
        <row r="258">
          <cell r="A258">
            <v>44348</v>
          </cell>
          <cell r="B258" t="str">
            <v>清远北站至七拱</v>
          </cell>
          <cell r="C258">
            <v>128</v>
          </cell>
        </row>
        <row r="259">
          <cell r="A259">
            <v>44348</v>
          </cell>
          <cell r="B259" t="str">
            <v>太平至南冲</v>
          </cell>
          <cell r="C259">
            <v>566</v>
          </cell>
        </row>
        <row r="260">
          <cell r="A260">
            <v>44348</v>
          </cell>
          <cell r="B260" t="str">
            <v>太平至石坎</v>
          </cell>
          <cell r="C260">
            <v>652</v>
          </cell>
        </row>
        <row r="261">
          <cell r="A261">
            <v>44348</v>
          </cell>
          <cell r="B261" t="str">
            <v>清远北站至白湾</v>
          </cell>
          <cell r="C261">
            <v>570</v>
          </cell>
        </row>
        <row r="262">
          <cell r="A262">
            <v>44348</v>
          </cell>
          <cell r="B262" t="str">
            <v>北站至白湾44270</v>
          </cell>
          <cell r="C262">
            <v>32</v>
          </cell>
        </row>
        <row r="263">
          <cell r="A263">
            <v>44348</v>
          </cell>
          <cell r="B263" t="str">
            <v>北站至白湾41308/41329</v>
          </cell>
          <cell r="C263">
            <v>44</v>
          </cell>
        </row>
        <row r="264">
          <cell r="A264">
            <v>44348</v>
          </cell>
          <cell r="B264" t="str">
            <v>三坑太平-罗冲围</v>
          </cell>
          <cell r="C264">
            <v>34</v>
          </cell>
        </row>
        <row r="265">
          <cell r="A265">
            <v>44348</v>
          </cell>
          <cell r="B265" t="str">
            <v>清远城北站至鱼咀</v>
          </cell>
          <cell r="C265">
            <v>114</v>
          </cell>
        </row>
        <row r="266">
          <cell r="A266">
            <v>44348</v>
          </cell>
          <cell r="B266" t="str">
            <v>大坑至白湾</v>
          </cell>
          <cell r="C266">
            <v>114</v>
          </cell>
        </row>
        <row r="267">
          <cell r="A267">
            <v>44348</v>
          </cell>
          <cell r="B267" t="str">
            <v>大树墩至桂湖</v>
          </cell>
          <cell r="C267">
            <v>122</v>
          </cell>
        </row>
        <row r="268">
          <cell r="A268">
            <v>44348</v>
          </cell>
          <cell r="B268" t="str">
            <v>拱水至浸潭</v>
          </cell>
          <cell r="C268">
            <v>139</v>
          </cell>
        </row>
        <row r="269">
          <cell r="A269">
            <v>44348</v>
          </cell>
          <cell r="B269" t="str">
            <v>三村至浸潭</v>
          </cell>
          <cell r="C269">
            <v>209</v>
          </cell>
        </row>
        <row r="270">
          <cell r="A270">
            <v>44348</v>
          </cell>
          <cell r="B270" t="str">
            <v>禾云至罗东</v>
          </cell>
          <cell r="C270">
            <v>138</v>
          </cell>
        </row>
        <row r="271">
          <cell r="A271">
            <v>44348</v>
          </cell>
          <cell r="B271" t="str">
            <v>石潭至省站</v>
          </cell>
          <cell r="C271">
            <v>12</v>
          </cell>
        </row>
        <row r="272">
          <cell r="A272">
            <v>44348</v>
          </cell>
          <cell r="B272" t="str">
            <v>大围至东联</v>
          </cell>
          <cell r="C272">
            <v>114</v>
          </cell>
        </row>
        <row r="273">
          <cell r="A273">
            <v>44348</v>
          </cell>
          <cell r="B273" t="str">
            <v>清远城北站至英德黄花</v>
          </cell>
          <cell r="C273">
            <v>38</v>
          </cell>
        </row>
        <row r="274">
          <cell r="A274">
            <v>44348</v>
          </cell>
          <cell r="B274" t="str">
            <v>西坑至中洲</v>
          </cell>
          <cell r="C274">
            <v>150</v>
          </cell>
        </row>
        <row r="275">
          <cell r="A275">
            <v>44348</v>
          </cell>
          <cell r="B275" t="str">
            <v>禾云-峡溪</v>
          </cell>
          <cell r="C275">
            <v>145</v>
          </cell>
        </row>
        <row r="276">
          <cell r="A276">
            <v>44348</v>
          </cell>
          <cell r="B276" t="str">
            <v>北站至佛山44627</v>
          </cell>
        </row>
        <row r="277">
          <cell r="A277">
            <v>44348</v>
          </cell>
          <cell r="B277" t="str">
            <v>北站至花都（合作）</v>
          </cell>
          <cell r="C277">
            <v>44</v>
          </cell>
        </row>
        <row r="278">
          <cell r="A278">
            <v>44348</v>
          </cell>
          <cell r="B278" t="str">
            <v>石坎-五星</v>
          </cell>
          <cell r="C278">
            <v>300</v>
          </cell>
        </row>
        <row r="279">
          <cell r="A279">
            <v>44348</v>
          </cell>
          <cell r="B279" t="str">
            <v>禾云-义合</v>
          </cell>
          <cell r="C279">
            <v>116</v>
          </cell>
        </row>
        <row r="280">
          <cell r="A280">
            <v>44348</v>
          </cell>
          <cell r="B280" t="str">
            <v>石潭-大岩</v>
          </cell>
        </row>
        <row r="281">
          <cell r="A281">
            <v>44348</v>
          </cell>
          <cell r="B281" t="str">
            <v>石坎至白芒</v>
          </cell>
        </row>
        <row r="282">
          <cell r="A282">
            <v>44348</v>
          </cell>
          <cell r="B282" t="str">
            <v>石潭至禾云</v>
          </cell>
        </row>
        <row r="283">
          <cell r="A283">
            <v>44348</v>
          </cell>
          <cell r="B283" t="str">
            <v>清远北站至桃源</v>
          </cell>
        </row>
        <row r="284">
          <cell r="A284">
            <v>44378</v>
          </cell>
          <cell r="B284" t="str">
            <v>清远城北站至广州省站</v>
          </cell>
          <cell r="C284">
            <v>756</v>
          </cell>
        </row>
        <row r="285">
          <cell r="A285">
            <v>44378</v>
          </cell>
          <cell r="B285" t="str">
            <v>清远城北站至广州罗冲围站</v>
          </cell>
          <cell r="C285">
            <v>405</v>
          </cell>
        </row>
        <row r="286">
          <cell r="A286">
            <v>44378</v>
          </cell>
          <cell r="B286" t="str">
            <v>清远城北站至江门新会站</v>
          </cell>
        </row>
        <row r="287">
          <cell r="A287">
            <v>44378</v>
          </cell>
          <cell r="B287" t="str">
            <v>清远城北站至清远英德西站</v>
          </cell>
        </row>
        <row r="288">
          <cell r="A288">
            <v>44378</v>
          </cell>
          <cell r="B288" t="str">
            <v>机动车</v>
          </cell>
          <cell r="C288">
            <v>680</v>
          </cell>
        </row>
        <row r="289">
          <cell r="A289">
            <v>44378</v>
          </cell>
          <cell r="B289" t="str">
            <v>客运包车</v>
          </cell>
          <cell r="C289">
            <v>292</v>
          </cell>
        </row>
        <row r="290">
          <cell r="A290">
            <v>44378</v>
          </cell>
          <cell r="B290" t="str">
            <v>清远城北站至广州市桥站</v>
          </cell>
        </row>
        <row r="291">
          <cell r="A291">
            <v>44378</v>
          </cell>
          <cell r="B291" t="str">
            <v>清远城北站至清远新洲站</v>
          </cell>
          <cell r="C291">
            <v>756</v>
          </cell>
        </row>
        <row r="292">
          <cell r="A292">
            <v>44378</v>
          </cell>
          <cell r="B292" t="str">
            <v>清远城北站至佛山市站</v>
          </cell>
          <cell r="C292">
            <v>111</v>
          </cell>
        </row>
        <row r="293">
          <cell r="A293">
            <v>44378</v>
          </cell>
          <cell r="B293" t="str">
            <v>清远城北站至中山市站</v>
          </cell>
          <cell r="C293">
            <v>58</v>
          </cell>
        </row>
        <row r="294">
          <cell r="A294">
            <v>44378</v>
          </cell>
          <cell r="B294" t="str">
            <v>清远城北站至云浮云浮站</v>
          </cell>
          <cell r="C294">
            <v>62</v>
          </cell>
        </row>
        <row r="295">
          <cell r="A295">
            <v>44378</v>
          </cell>
          <cell r="B295" t="str">
            <v>清远城北站至肇庆怀集站</v>
          </cell>
          <cell r="C295">
            <v>44</v>
          </cell>
        </row>
        <row r="296">
          <cell r="A296">
            <v>44378</v>
          </cell>
          <cell r="B296" t="str">
            <v>清远城北站至肇庆总站</v>
          </cell>
          <cell r="C296">
            <v>62</v>
          </cell>
        </row>
        <row r="297">
          <cell r="A297">
            <v>44378</v>
          </cell>
          <cell r="B297" t="str">
            <v>清远城北站至广州天河站</v>
          </cell>
          <cell r="C297">
            <v>216</v>
          </cell>
        </row>
        <row r="298">
          <cell r="A298">
            <v>44378</v>
          </cell>
          <cell r="B298" t="str">
            <v>清远城北站至深圳蛇口站</v>
          </cell>
          <cell r="C298">
            <v>6</v>
          </cell>
        </row>
        <row r="299">
          <cell r="A299">
            <v>44378</v>
          </cell>
          <cell r="B299" t="str">
            <v>清远北站至英德银英</v>
          </cell>
          <cell r="C299">
            <v>363</v>
          </cell>
        </row>
        <row r="300">
          <cell r="A300">
            <v>44378</v>
          </cell>
          <cell r="B300" t="str">
            <v>清远城北站至清远英德大洞站</v>
          </cell>
          <cell r="C300">
            <v>460</v>
          </cell>
        </row>
        <row r="301">
          <cell r="A301">
            <v>44378</v>
          </cell>
          <cell r="B301" t="str">
            <v>清远城北站至南冲</v>
          </cell>
          <cell r="C301">
            <v>29</v>
          </cell>
        </row>
        <row r="302">
          <cell r="A302">
            <v>44378</v>
          </cell>
          <cell r="B302" t="str">
            <v>清远城北站至石坎</v>
          </cell>
          <cell r="C302">
            <v>41</v>
          </cell>
        </row>
        <row r="303">
          <cell r="A303">
            <v>44378</v>
          </cell>
          <cell r="B303" t="str">
            <v>清远北站至石潭</v>
          </cell>
          <cell r="C303">
            <v>2504</v>
          </cell>
        </row>
        <row r="304">
          <cell r="A304">
            <v>44378</v>
          </cell>
          <cell r="B304" t="str">
            <v>清远城北站至广州罗冲围站</v>
          </cell>
          <cell r="C304">
            <v>408</v>
          </cell>
        </row>
        <row r="305">
          <cell r="A305">
            <v>44378</v>
          </cell>
          <cell r="B305" t="str">
            <v>清远北站至七拱</v>
          </cell>
          <cell r="C305">
            <v>114</v>
          </cell>
        </row>
        <row r="306">
          <cell r="A306">
            <v>44378</v>
          </cell>
          <cell r="B306" t="str">
            <v>太平至南冲</v>
          </cell>
          <cell r="C306">
            <v>708</v>
          </cell>
        </row>
        <row r="307">
          <cell r="A307">
            <v>44378</v>
          </cell>
          <cell r="B307" t="str">
            <v>太平至石坎</v>
          </cell>
          <cell r="C307">
            <v>709</v>
          </cell>
        </row>
        <row r="308">
          <cell r="A308">
            <v>44378</v>
          </cell>
          <cell r="B308" t="str">
            <v>清远北站至白湾</v>
          </cell>
          <cell r="C308">
            <v>586</v>
          </cell>
        </row>
        <row r="309">
          <cell r="A309">
            <v>44378</v>
          </cell>
          <cell r="B309" t="str">
            <v>北站至白湾44270</v>
          </cell>
          <cell r="C309">
            <v>30</v>
          </cell>
        </row>
        <row r="310">
          <cell r="A310">
            <v>44378</v>
          </cell>
          <cell r="B310" t="str">
            <v>北站至白湾41308/41329</v>
          </cell>
        </row>
        <row r="311">
          <cell r="A311">
            <v>44378</v>
          </cell>
          <cell r="B311" t="str">
            <v>三坑太平-罗冲围</v>
          </cell>
          <cell r="C311">
            <v>235</v>
          </cell>
        </row>
        <row r="312">
          <cell r="A312">
            <v>44378</v>
          </cell>
          <cell r="B312" t="str">
            <v>清远城北站至鱼咀</v>
          </cell>
          <cell r="C312">
            <v>77</v>
          </cell>
        </row>
        <row r="313">
          <cell r="A313">
            <v>44378</v>
          </cell>
          <cell r="B313" t="str">
            <v>大坑至白湾</v>
          </cell>
          <cell r="C313">
            <v>126</v>
          </cell>
        </row>
        <row r="314">
          <cell r="A314">
            <v>44378</v>
          </cell>
          <cell r="B314" t="str">
            <v>大树墩至桂湖</v>
          </cell>
          <cell r="C314">
            <v>126</v>
          </cell>
        </row>
        <row r="315">
          <cell r="A315">
            <v>44378</v>
          </cell>
          <cell r="B315" t="str">
            <v>拱水至浸潭</v>
          </cell>
          <cell r="C315">
            <v>128</v>
          </cell>
        </row>
        <row r="316">
          <cell r="A316">
            <v>44378</v>
          </cell>
          <cell r="B316" t="str">
            <v>三村至浸潭</v>
          </cell>
          <cell r="C316">
            <v>126</v>
          </cell>
        </row>
        <row r="317">
          <cell r="A317">
            <v>44378</v>
          </cell>
          <cell r="B317" t="str">
            <v>禾云至罗东</v>
          </cell>
          <cell r="C317">
            <v>138</v>
          </cell>
        </row>
        <row r="318">
          <cell r="A318">
            <v>44378</v>
          </cell>
          <cell r="B318" t="str">
            <v>石潭至省站</v>
          </cell>
          <cell r="C318">
            <v>12</v>
          </cell>
        </row>
        <row r="319">
          <cell r="A319">
            <v>44378</v>
          </cell>
          <cell r="B319" t="str">
            <v>大围至东联</v>
          </cell>
          <cell r="C319">
            <v>126</v>
          </cell>
        </row>
        <row r="320">
          <cell r="A320">
            <v>44378</v>
          </cell>
          <cell r="B320" t="str">
            <v>清远城北站至英德黄花</v>
          </cell>
          <cell r="C320">
            <v>2</v>
          </cell>
        </row>
        <row r="321">
          <cell r="A321">
            <v>44378</v>
          </cell>
          <cell r="B321" t="str">
            <v>西坑至中洲</v>
          </cell>
          <cell r="C321">
            <v>180</v>
          </cell>
        </row>
        <row r="322">
          <cell r="A322">
            <v>44378</v>
          </cell>
          <cell r="B322" t="str">
            <v>禾云-峡溪</v>
          </cell>
          <cell r="C322">
            <v>178</v>
          </cell>
        </row>
        <row r="323">
          <cell r="A323">
            <v>44378</v>
          </cell>
          <cell r="B323" t="str">
            <v>北站至佛山44627</v>
          </cell>
        </row>
        <row r="324">
          <cell r="A324">
            <v>44378</v>
          </cell>
          <cell r="B324" t="str">
            <v>北站至花都（合作）</v>
          </cell>
          <cell r="C324">
            <v>254</v>
          </cell>
        </row>
        <row r="325">
          <cell r="A325">
            <v>44378</v>
          </cell>
          <cell r="B325" t="str">
            <v>石坎-五星</v>
          </cell>
          <cell r="C325">
            <v>279</v>
          </cell>
        </row>
        <row r="326">
          <cell r="A326">
            <v>44378</v>
          </cell>
          <cell r="B326" t="str">
            <v>禾云-义合</v>
          </cell>
          <cell r="C326">
            <v>175</v>
          </cell>
        </row>
        <row r="327">
          <cell r="A327">
            <v>44378</v>
          </cell>
          <cell r="B327" t="str">
            <v>石潭-大岩</v>
          </cell>
          <cell r="C327">
            <v>209</v>
          </cell>
        </row>
        <row r="328">
          <cell r="A328">
            <v>44378</v>
          </cell>
          <cell r="B328" t="str">
            <v>石坎至白芒</v>
          </cell>
          <cell r="C328">
            <v>123</v>
          </cell>
        </row>
        <row r="329">
          <cell r="A329">
            <v>44378</v>
          </cell>
          <cell r="B329" t="str">
            <v>石潭至禾云</v>
          </cell>
          <cell r="C329">
            <v>258</v>
          </cell>
        </row>
        <row r="330">
          <cell r="A330">
            <v>44378</v>
          </cell>
          <cell r="B330" t="str">
            <v>清远北站至桃源</v>
          </cell>
          <cell r="C330">
            <v>36</v>
          </cell>
        </row>
        <row r="331">
          <cell r="A331">
            <v>44409</v>
          </cell>
          <cell r="B331" t="str">
            <v>清远城北站至广州省站</v>
          </cell>
          <cell r="C331">
            <v>1145</v>
          </cell>
        </row>
        <row r="332">
          <cell r="A332">
            <v>44409</v>
          </cell>
          <cell r="B332" t="str">
            <v>清远城北站至广州罗冲围站</v>
          </cell>
          <cell r="C332">
            <v>604</v>
          </cell>
        </row>
        <row r="333">
          <cell r="A333">
            <v>44409</v>
          </cell>
          <cell r="B333" t="str">
            <v>清远城北站至江门新会站</v>
          </cell>
        </row>
        <row r="334">
          <cell r="A334">
            <v>44409</v>
          </cell>
          <cell r="B334" t="str">
            <v>清远城北站至清远英德西站</v>
          </cell>
        </row>
        <row r="335">
          <cell r="A335">
            <v>44409</v>
          </cell>
          <cell r="B335" t="str">
            <v>机动车</v>
          </cell>
          <cell r="C335">
            <v>522</v>
          </cell>
        </row>
        <row r="336">
          <cell r="A336">
            <v>44409</v>
          </cell>
          <cell r="B336" t="str">
            <v>客运包车</v>
          </cell>
          <cell r="C336">
            <v>217</v>
          </cell>
        </row>
        <row r="337">
          <cell r="A337">
            <v>44409</v>
          </cell>
          <cell r="B337" t="str">
            <v>清远城北站至广州市桥站</v>
          </cell>
        </row>
        <row r="338">
          <cell r="A338">
            <v>44409</v>
          </cell>
          <cell r="B338" t="str">
            <v>清远城北站至清远新洲站</v>
          </cell>
          <cell r="C338">
            <v>1097</v>
          </cell>
        </row>
        <row r="339">
          <cell r="A339">
            <v>44409</v>
          </cell>
          <cell r="B339" t="str">
            <v>清远城北站至佛山市站</v>
          </cell>
          <cell r="C339">
            <v>186</v>
          </cell>
        </row>
        <row r="340">
          <cell r="A340">
            <v>44409</v>
          </cell>
          <cell r="B340" t="str">
            <v>清远城北站至中山市站</v>
          </cell>
          <cell r="C340">
            <v>62</v>
          </cell>
        </row>
        <row r="341">
          <cell r="A341">
            <v>44409</v>
          </cell>
          <cell r="B341" t="str">
            <v>清远城北站至云浮云浮站</v>
          </cell>
          <cell r="C341">
            <v>62</v>
          </cell>
        </row>
        <row r="342">
          <cell r="A342">
            <v>44409</v>
          </cell>
          <cell r="B342" t="str">
            <v>清远城北站至肇庆怀集站</v>
          </cell>
          <cell r="C342">
            <v>62</v>
          </cell>
        </row>
        <row r="343">
          <cell r="A343">
            <v>44409</v>
          </cell>
          <cell r="B343" t="str">
            <v>清远城北站至肇庆总站</v>
          </cell>
          <cell r="C343">
            <v>123</v>
          </cell>
        </row>
        <row r="344">
          <cell r="A344">
            <v>44409</v>
          </cell>
          <cell r="B344" t="str">
            <v>清远城北站至广州天河站</v>
          </cell>
          <cell r="C344">
            <v>218</v>
          </cell>
        </row>
        <row r="345">
          <cell r="A345">
            <v>44409</v>
          </cell>
          <cell r="B345" t="str">
            <v>清远城北站至深圳蛇口站</v>
          </cell>
          <cell r="C345">
            <v>60</v>
          </cell>
        </row>
        <row r="346">
          <cell r="A346">
            <v>44409</v>
          </cell>
          <cell r="B346" t="str">
            <v>清远北站至英德银英</v>
          </cell>
          <cell r="C346">
            <v>364</v>
          </cell>
        </row>
        <row r="347">
          <cell r="A347">
            <v>44409</v>
          </cell>
          <cell r="B347" t="str">
            <v>清远城北站至清远英德大洞站</v>
          </cell>
          <cell r="C347">
            <v>309</v>
          </cell>
        </row>
        <row r="348">
          <cell r="A348">
            <v>44409</v>
          </cell>
          <cell r="B348" t="str">
            <v>清远城北站至南冲</v>
          </cell>
          <cell r="C348">
            <v>29</v>
          </cell>
        </row>
        <row r="349">
          <cell r="A349">
            <v>44409</v>
          </cell>
          <cell r="B349" t="str">
            <v>清远城北站至石坎</v>
          </cell>
          <cell r="C349">
            <v>41</v>
          </cell>
        </row>
        <row r="350">
          <cell r="A350">
            <v>44409</v>
          </cell>
          <cell r="B350" t="str">
            <v>清远北站至石潭</v>
          </cell>
          <cell r="C350">
            <v>2534</v>
          </cell>
        </row>
        <row r="351">
          <cell r="A351">
            <v>44409</v>
          </cell>
          <cell r="B351" t="str">
            <v>清远城北站至广州罗冲围站</v>
          </cell>
          <cell r="C351">
            <v>310</v>
          </cell>
        </row>
        <row r="352">
          <cell r="A352">
            <v>44409</v>
          </cell>
          <cell r="B352" t="str">
            <v>清远北站至七拱</v>
          </cell>
          <cell r="C352">
            <v>122</v>
          </cell>
        </row>
        <row r="353">
          <cell r="A353">
            <v>44409</v>
          </cell>
          <cell r="B353" t="str">
            <v>太平至南冲</v>
          </cell>
          <cell r="C353">
            <v>734</v>
          </cell>
        </row>
        <row r="354">
          <cell r="A354">
            <v>44409</v>
          </cell>
          <cell r="B354" t="str">
            <v>太平至石坎</v>
          </cell>
          <cell r="C354">
            <v>738</v>
          </cell>
        </row>
        <row r="355">
          <cell r="A355">
            <v>44409</v>
          </cell>
          <cell r="B355" t="str">
            <v>清远北站至白湾</v>
          </cell>
          <cell r="C355">
            <v>620</v>
          </cell>
        </row>
        <row r="356">
          <cell r="A356">
            <v>44409</v>
          </cell>
          <cell r="B356" t="str">
            <v>北站至白湾44270</v>
          </cell>
        </row>
        <row r="357">
          <cell r="A357">
            <v>44409</v>
          </cell>
          <cell r="B357" t="str">
            <v>北站至白湾41308/41329</v>
          </cell>
        </row>
        <row r="358">
          <cell r="A358">
            <v>44409</v>
          </cell>
          <cell r="B358" t="str">
            <v>三坑太平-罗冲围</v>
          </cell>
          <cell r="C358">
            <v>272</v>
          </cell>
        </row>
        <row r="359">
          <cell r="A359">
            <v>44409</v>
          </cell>
          <cell r="B359" t="str">
            <v>清远城北站至鱼咀</v>
          </cell>
          <cell r="C359">
            <v>119</v>
          </cell>
        </row>
        <row r="360">
          <cell r="A360">
            <v>44409</v>
          </cell>
          <cell r="B360" t="str">
            <v>大坑至白湾</v>
          </cell>
          <cell r="C360">
            <v>135</v>
          </cell>
        </row>
        <row r="361">
          <cell r="A361">
            <v>44409</v>
          </cell>
          <cell r="B361" t="str">
            <v>大树墩至桂湖</v>
          </cell>
          <cell r="C361">
            <v>120</v>
          </cell>
        </row>
        <row r="362">
          <cell r="A362">
            <v>44409</v>
          </cell>
          <cell r="B362" t="str">
            <v>拱水至浸潭</v>
          </cell>
          <cell r="C362">
            <v>74</v>
          </cell>
        </row>
        <row r="363">
          <cell r="A363">
            <v>44409</v>
          </cell>
          <cell r="B363" t="str">
            <v>三村至浸潭</v>
          </cell>
          <cell r="C363">
            <v>137</v>
          </cell>
        </row>
        <row r="364">
          <cell r="A364">
            <v>44409</v>
          </cell>
          <cell r="B364" t="str">
            <v>禾云至罗东</v>
          </cell>
          <cell r="C364">
            <v>74</v>
          </cell>
        </row>
        <row r="365">
          <cell r="A365">
            <v>44409</v>
          </cell>
          <cell r="B365" t="str">
            <v>石潭至省站</v>
          </cell>
        </row>
        <row r="366">
          <cell r="A366">
            <v>44409</v>
          </cell>
          <cell r="B366" t="str">
            <v>大围至东联</v>
          </cell>
          <cell r="C366">
            <v>74</v>
          </cell>
        </row>
        <row r="367">
          <cell r="A367">
            <v>44409</v>
          </cell>
          <cell r="B367" t="str">
            <v>清远城北站至英德黄花</v>
          </cell>
        </row>
        <row r="368">
          <cell r="A368">
            <v>44409</v>
          </cell>
          <cell r="B368" t="str">
            <v>西坑至中洲</v>
          </cell>
          <cell r="C368">
            <v>72</v>
          </cell>
        </row>
        <row r="369">
          <cell r="A369">
            <v>44409</v>
          </cell>
          <cell r="B369" t="str">
            <v>禾云-峡溪</v>
          </cell>
          <cell r="C369">
            <v>74</v>
          </cell>
        </row>
        <row r="370">
          <cell r="A370">
            <v>44409</v>
          </cell>
          <cell r="B370" t="str">
            <v>北站至佛山44627</v>
          </cell>
        </row>
        <row r="371">
          <cell r="A371">
            <v>44409</v>
          </cell>
          <cell r="B371" t="str">
            <v>北站至花都（合作）</v>
          </cell>
          <cell r="C371">
            <v>482</v>
          </cell>
        </row>
        <row r="372">
          <cell r="A372">
            <v>44409</v>
          </cell>
          <cell r="B372" t="str">
            <v>石坎-五星</v>
          </cell>
          <cell r="C372">
            <v>209</v>
          </cell>
        </row>
        <row r="373">
          <cell r="A373">
            <v>44409</v>
          </cell>
          <cell r="B373" t="str">
            <v>禾云-义合</v>
          </cell>
          <cell r="C373">
            <v>163</v>
          </cell>
        </row>
        <row r="374">
          <cell r="A374">
            <v>44409</v>
          </cell>
          <cell r="B374" t="str">
            <v>石潭-大岩</v>
          </cell>
          <cell r="C374">
            <v>146</v>
          </cell>
        </row>
        <row r="375">
          <cell r="A375">
            <v>44409</v>
          </cell>
          <cell r="B375" t="str">
            <v>石坎至白芒</v>
          </cell>
          <cell r="C375">
            <v>82</v>
          </cell>
        </row>
        <row r="376">
          <cell r="A376">
            <v>44409</v>
          </cell>
          <cell r="B376" t="str">
            <v>石潭至禾云</v>
          </cell>
          <cell r="C376">
            <v>198</v>
          </cell>
        </row>
        <row r="377">
          <cell r="A377">
            <v>44409</v>
          </cell>
          <cell r="B377" t="str">
            <v>清远北站至桃源</v>
          </cell>
          <cell r="C377">
            <v>124</v>
          </cell>
        </row>
        <row r="378">
          <cell r="A378">
            <v>44440</v>
          </cell>
          <cell r="B378" t="str">
            <v>清远城北站至广州省站</v>
          </cell>
          <cell r="C378">
            <v>861</v>
          </cell>
        </row>
        <row r="379">
          <cell r="A379">
            <v>44440</v>
          </cell>
          <cell r="B379" t="str">
            <v>清远城北站至广州罗冲围站</v>
          </cell>
          <cell r="C379">
            <v>557</v>
          </cell>
        </row>
        <row r="380">
          <cell r="A380">
            <v>44440</v>
          </cell>
          <cell r="B380" t="str">
            <v>清远城北站至江门新会站</v>
          </cell>
        </row>
        <row r="381">
          <cell r="A381">
            <v>44440</v>
          </cell>
          <cell r="B381" t="str">
            <v>清远城北站至清远英德西站</v>
          </cell>
        </row>
        <row r="382">
          <cell r="A382">
            <v>44440</v>
          </cell>
          <cell r="B382" t="str">
            <v>机动车</v>
          </cell>
          <cell r="C382">
            <v>872</v>
          </cell>
        </row>
        <row r="383">
          <cell r="A383">
            <v>44440</v>
          </cell>
          <cell r="B383" t="str">
            <v>客运包车</v>
          </cell>
          <cell r="C383">
            <v>332</v>
          </cell>
        </row>
        <row r="384">
          <cell r="A384">
            <v>44440</v>
          </cell>
          <cell r="B384" t="str">
            <v>清远城北站至广州市桥站</v>
          </cell>
        </row>
        <row r="385">
          <cell r="A385">
            <v>44440</v>
          </cell>
          <cell r="B385" t="str">
            <v>清远城北站至清远新洲站</v>
          </cell>
          <cell r="C385">
            <v>876</v>
          </cell>
        </row>
        <row r="386">
          <cell r="A386">
            <v>44440</v>
          </cell>
          <cell r="B386" t="str">
            <v>清远城北站至佛山市站</v>
          </cell>
          <cell r="C386">
            <v>212</v>
          </cell>
        </row>
        <row r="387">
          <cell r="A387">
            <v>44440</v>
          </cell>
          <cell r="B387" t="str">
            <v>清远城北站至中山市站</v>
          </cell>
          <cell r="C387">
            <v>60</v>
          </cell>
        </row>
        <row r="388">
          <cell r="A388">
            <v>44440</v>
          </cell>
          <cell r="B388" t="str">
            <v>清远城北站至云浮云浮站</v>
          </cell>
          <cell r="C388">
            <v>60</v>
          </cell>
        </row>
        <row r="389">
          <cell r="A389">
            <v>44440</v>
          </cell>
          <cell r="B389" t="str">
            <v>清远城北站至肇庆怀集站</v>
          </cell>
          <cell r="C389">
            <v>62</v>
          </cell>
        </row>
        <row r="390">
          <cell r="A390">
            <v>44440</v>
          </cell>
          <cell r="B390" t="str">
            <v>清远城北站至肇庆总站</v>
          </cell>
          <cell r="C390">
            <v>108</v>
          </cell>
        </row>
        <row r="391">
          <cell r="A391">
            <v>44440</v>
          </cell>
          <cell r="B391" t="str">
            <v>清远城北站至广州天河站</v>
          </cell>
          <cell r="C391">
            <v>250</v>
          </cell>
        </row>
        <row r="392">
          <cell r="A392">
            <v>44440</v>
          </cell>
          <cell r="B392" t="str">
            <v>清远城北站至深圳蛇口站</v>
          </cell>
          <cell r="C392">
            <v>52</v>
          </cell>
        </row>
        <row r="393">
          <cell r="A393">
            <v>44440</v>
          </cell>
          <cell r="B393" t="str">
            <v>清远北站至英德银英</v>
          </cell>
          <cell r="C393">
            <v>362</v>
          </cell>
        </row>
        <row r="394">
          <cell r="A394">
            <v>44440</v>
          </cell>
          <cell r="B394" t="str">
            <v>清远城北站至清远英德大洞站</v>
          </cell>
          <cell r="C394">
            <v>300</v>
          </cell>
        </row>
        <row r="395">
          <cell r="A395">
            <v>44440</v>
          </cell>
          <cell r="B395" t="str">
            <v>清远城北站至南冲</v>
          </cell>
          <cell r="C395">
            <v>60</v>
          </cell>
        </row>
        <row r="396">
          <cell r="A396">
            <v>44440</v>
          </cell>
          <cell r="B396" t="str">
            <v>清远城北站至石坎</v>
          </cell>
          <cell r="C396">
            <v>39</v>
          </cell>
        </row>
        <row r="397">
          <cell r="A397">
            <v>44440</v>
          </cell>
          <cell r="B397" t="str">
            <v>清远北站至石潭</v>
          </cell>
          <cell r="C397">
            <v>3025</v>
          </cell>
        </row>
        <row r="398">
          <cell r="A398">
            <v>44440</v>
          </cell>
          <cell r="B398" t="str">
            <v>清远城北站至广州罗冲围站</v>
          </cell>
          <cell r="C398">
            <v>423</v>
          </cell>
        </row>
        <row r="399">
          <cell r="A399">
            <v>44440</v>
          </cell>
          <cell r="B399" t="str">
            <v>清远北站至七拱</v>
          </cell>
          <cell r="C399">
            <v>108</v>
          </cell>
        </row>
        <row r="400">
          <cell r="A400">
            <v>44440</v>
          </cell>
          <cell r="B400" t="str">
            <v>太平至南冲</v>
          </cell>
          <cell r="C400">
            <v>605</v>
          </cell>
        </row>
        <row r="401">
          <cell r="A401">
            <v>44440</v>
          </cell>
          <cell r="B401" t="str">
            <v>太平至石坎</v>
          </cell>
          <cell r="C401">
            <v>673</v>
          </cell>
        </row>
        <row r="402">
          <cell r="A402">
            <v>44440</v>
          </cell>
          <cell r="B402" t="str">
            <v>清远北站至白湾</v>
          </cell>
          <cell r="C402">
            <v>600</v>
          </cell>
        </row>
        <row r="403">
          <cell r="A403">
            <v>44440</v>
          </cell>
          <cell r="B403" t="str">
            <v>北站至白湾44270</v>
          </cell>
        </row>
        <row r="404">
          <cell r="A404">
            <v>44440</v>
          </cell>
          <cell r="B404" t="str">
            <v>北站至白湾41308/41329</v>
          </cell>
        </row>
        <row r="405">
          <cell r="A405">
            <v>44440</v>
          </cell>
          <cell r="B405" t="str">
            <v>三坑太平-罗冲围</v>
          </cell>
          <cell r="C405">
            <v>285</v>
          </cell>
        </row>
        <row r="406">
          <cell r="A406">
            <v>44440</v>
          </cell>
          <cell r="B406" t="str">
            <v>清远城北站至鱼咀</v>
          </cell>
          <cell r="C406">
            <v>234</v>
          </cell>
        </row>
        <row r="407">
          <cell r="A407">
            <v>44440</v>
          </cell>
          <cell r="B407" t="str">
            <v>大坑至白湾</v>
          </cell>
          <cell r="C407">
            <v>105</v>
          </cell>
        </row>
        <row r="408">
          <cell r="A408">
            <v>44440</v>
          </cell>
          <cell r="B408" t="str">
            <v>大树墩至桂湖</v>
          </cell>
          <cell r="C408">
            <v>124</v>
          </cell>
        </row>
        <row r="409">
          <cell r="A409">
            <v>44440</v>
          </cell>
          <cell r="B409" t="str">
            <v>拱水至浸潭</v>
          </cell>
          <cell r="C409">
            <v>55</v>
          </cell>
        </row>
        <row r="410">
          <cell r="A410">
            <v>44440</v>
          </cell>
          <cell r="B410" t="str">
            <v>三村至浸潭</v>
          </cell>
          <cell r="C410">
            <v>119</v>
          </cell>
        </row>
        <row r="411">
          <cell r="A411">
            <v>44440</v>
          </cell>
          <cell r="B411" t="str">
            <v>禾云至罗东</v>
          </cell>
          <cell r="C411">
            <v>80</v>
          </cell>
        </row>
        <row r="412">
          <cell r="A412">
            <v>44440</v>
          </cell>
          <cell r="B412" t="str">
            <v>石潭至省站</v>
          </cell>
        </row>
        <row r="413">
          <cell r="A413">
            <v>44440</v>
          </cell>
          <cell r="B413" t="str">
            <v>大围至东联</v>
          </cell>
          <cell r="C413">
            <v>56</v>
          </cell>
        </row>
        <row r="414">
          <cell r="A414">
            <v>44440</v>
          </cell>
          <cell r="B414" t="str">
            <v>清远城北站至英德黄花</v>
          </cell>
        </row>
        <row r="415">
          <cell r="A415">
            <v>44440</v>
          </cell>
          <cell r="B415" t="str">
            <v>西坑至中洲</v>
          </cell>
          <cell r="C415">
            <v>52</v>
          </cell>
        </row>
        <row r="416">
          <cell r="A416">
            <v>44440</v>
          </cell>
          <cell r="B416" t="str">
            <v>禾云-峡溪</v>
          </cell>
          <cell r="C416">
            <v>109</v>
          </cell>
        </row>
        <row r="417">
          <cell r="A417">
            <v>44440</v>
          </cell>
          <cell r="B417" t="str">
            <v>北站至佛山44627</v>
          </cell>
        </row>
        <row r="418">
          <cell r="A418">
            <v>44440</v>
          </cell>
          <cell r="B418" t="str">
            <v>北站至花都（合作）</v>
          </cell>
          <cell r="C418">
            <v>468</v>
          </cell>
        </row>
        <row r="419">
          <cell r="A419">
            <v>44440</v>
          </cell>
          <cell r="B419" t="str">
            <v>石坎-五星</v>
          </cell>
          <cell r="C419">
            <v>51</v>
          </cell>
        </row>
        <row r="420">
          <cell r="A420">
            <v>44440</v>
          </cell>
          <cell r="B420" t="str">
            <v>禾云-义合</v>
          </cell>
          <cell r="C420">
            <v>181</v>
          </cell>
        </row>
        <row r="421">
          <cell r="A421">
            <v>44440</v>
          </cell>
          <cell r="B421" t="str">
            <v>石潭-大岩</v>
          </cell>
          <cell r="C421">
            <v>144</v>
          </cell>
        </row>
        <row r="422">
          <cell r="A422">
            <v>44440</v>
          </cell>
          <cell r="B422" t="str">
            <v>石坎至白芒</v>
          </cell>
          <cell r="C422">
            <v>37</v>
          </cell>
        </row>
        <row r="423">
          <cell r="A423">
            <v>44440</v>
          </cell>
          <cell r="B423" t="str">
            <v>石潭至禾云</v>
          </cell>
          <cell r="C423">
            <v>143</v>
          </cell>
        </row>
        <row r="424">
          <cell r="A424">
            <v>44440</v>
          </cell>
          <cell r="B424" t="str">
            <v>清远北站至桃源</v>
          </cell>
          <cell r="C424">
            <v>56</v>
          </cell>
        </row>
      </sheetData>
      <sheetData sheetId="5">
        <row r="1">
          <cell r="A1" t="str">
            <v>月份</v>
          </cell>
          <cell r="B1" t="str">
            <v>项目</v>
          </cell>
          <cell r="C1" t="str">
            <v>运营
里程</v>
          </cell>
        </row>
        <row r="2">
          <cell r="A2">
            <v>44197</v>
          </cell>
          <cell r="B2" t="str">
            <v>清远城北站至广州省站</v>
          </cell>
          <cell r="C2">
            <v>102648</v>
          </cell>
        </row>
        <row r="3">
          <cell r="A3">
            <v>44197</v>
          </cell>
          <cell r="B3" t="str">
            <v>清远城北站至广州罗冲围站</v>
          </cell>
          <cell r="C3">
            <v>59627</v>
          </cell>
        </row>
        <row r="4">
          <cell r="A4">
            <v>44197</v>
          </cell>
          <cell r="B4" t="str">
            <v>清远城北站至江门新会站</v>
          </cell>
          <cell r="C4">
            <v>12916</v>
          </cell>
        </row>
        <row r="5">
          <cell r="A5">
            <v>44197</v>
          </cell>
          <cell r="B5" t="str">
            <v>清远城北站至清远英德西站</v>
          </cell>
          <cell r="C5">
            <v>7798</v>
          </cell>
        </row>
        <row r="6">
          <cell r="A6">
            <v>44197</v>
          </cell>
          <cell r="B6" t="str">
            <v>机动车</v>
          </cell>
          <cell r="C6">
            <v>41156</v>
          </cell>
        </row>
        <row r="7">
          <cell r="A7">
            <v>44197</v>
          </cell>
          <cell r="B7" t="str">
            <v>客运包车</v>
          </cell>
          <cell r="C7">
            <v>25615</v>
          </cell>
        </row>
        <row r="8">
          <cell r="A8">
            <v>44197</v>
          </cell>
          <cell r="B8" t="str">
            <v>清远城北站至广州市桥站</v>
          </cell>
          <cell r="C8">
            <v>14384</v>
          </cell>
        </row>
        <row r="9">
          <cell r="A9">
            <v>44197</v>
          </cell>
          <cell r="B9" t="str">
            <v>清远城北站至清远新洲站</v>
          </cell>
          <cell r="C9">
            <v>43282</v>
          </cell>
        </row>
        <row r="10">
          <cell r="A10">
            <v>44197</v>
          </cell>
          <cell r="B10" t="str">
            <v>清远城北站至佛山市站</v>
          </cell>
          <cell r="C10">
            <v>33360</v>
          </cell>
        </row>
        <row r="11">
          <cell r="A11">
            <v>44197</v>
          </cell>
          <cell r="B11" t="str">
            <v>清远城北站至中山市站</v>
          </cell>
          <cell r="C11">
            <v>11480</v>
          </cell>
        </row>
        <row r="12">
          <cell r="A12">
            <v>44197</v>
          </cell>
          <cell r="B12" t="str">
            <v>清远城北站至云浮云浮站</v>
          </cell>
          <cell r="C12">
            <v>10244</v>
          </cell>
        </row>
        <row r="13">
          <cell r="A13">
            <v>44197</v>
          </cell>
          <cell r="B13" t="str">
            <v>清远城北站至肇庆怀集站</v>
          </cell>
          <cell r="C13">
            <v>11873</v>
          </cell>
        </row>
        <row r="14">
          <cell r="A14">
            <v>44197</v>
          </cell>
          <cell r="B14" t="str">
            <v>清远城北站至肇庆总站</v>
          </cell>
          <cell r="C14">
            <v>16554</v>
          </cell>
        </row>
        <row r="15">
          <cell r="A15">
            <v>44197</v>
          </cell>
          <cell r="B15" t="str">
            <v>清远城北站至广州天河站</v>
          </cell>
          <cell r="C15">
            <v>32916</v>
          </cell>
        </row>
        <row r="16">
          <cell r="A16">
            <v>44197</v>
          </cell>
          <cell r="B16" t="str">
            <v>清远城北站至深圳蛇口站</v>
          </cell>
          <cell r="C16">
            <v>13978</v>
          </cell>
        </row>
        <row r="17">
          <cell r="A17">
            <v>44197</v>
          </cell>
          <cell r="B17" t="str">
            <v>清远北站至英德银英</v>
          </cell>
          <cell r="C17">
            <v>7136</v>
          </cell>
        </row>
        <row r="18">
          <cell r="A18">
            <v>44197</v>
          </cell>
          <cell r="B18" t="str">
            <v>清远城北站至清远英德大洞站</v>
          </cell>
          <cell r="C18">
            <v>19193</v>
          </cell>
        </row>
        <row r="19">
          <cell r="A19">
            <v>44197</v>
          </cell>
          <cell r="B19" t="str">
            <v>清远城北站至南冲</v>
          </cell>
          <cell r="C19">
            <v>17086</v>
          </cell>
        </row>
        <row r="20">
          <cell r="A20">
            <v>44197</v>
          </cell>
          <cell r="B20" t="str">
            <v>清远城北站至石坎</v>
          </cell>
          <cell r="C20">
            <v>5266</v>
          </cell>
        </row>
        <row r="21">
          <cell r="A21">
            <v>44197</v>
          </cell>
          <cell r="B21" t="str">
            <v>清远北站至石潭</v>
          </cell>
          <cell r="C21">
            <v>4649</v>
          </cell>
        </row>
        <row r="22">
          <cell r="A22">
            <v>44197</v>
          </cell>
          <cell r="B22" t="str">
            <v>清远城北站至广州罗冲围站</v>
          </cell>
          <cell r="C22">
            <v>2188</v>
          </cell>
        </row>
        <row r="23">
          <cell r="A23">
            <v>44197</v>
          </cell>
          <cell r="B23" t="str">
            <v>清远北站至七拱</v>
          </cell>
          <cell r="C23">
            <v>10580</v>
          </cell>
        </row>
        <row r="24">
          <cell r="A24">
            <v>44197</v>
          </cell>
          <cell r="B24" t="str">
            <v>太平至南冲</v>
          </cell>
          <cell r="C24">
            <v>35541</v>
          </cell>
        </row>
        <row r="25">
          <cell r="A25">
            <v>44197</v>
          </cell>
          <cell r="B25" t="str">
            <v>太平至石坎</v>
          </cell>
          <cell r="C25">
            <v>32311.7</v>
          </cell>
        </row>
        <row r="26">
          <cell r="A26">
            <v>44197</v>
          </cell>
          <cell r="B26" t="str">
            <v>清远北站至白湾</v>
          </cell>
          <cell r="C26">
            <v>46746</v>
          </cell>
        </row>
        <row r="27">
          <cell r="A27">
            <v>44197</v>
          </cell>
          <cell r="B27" t="str">
            <v>北站至白湾44270</v>
          </cell>
          <cell r="C27">
            <v>8526</v>
          </cell>
        </row>
        <row r="28">
          <cell r="A28">
            <v>44197</v>
          </cell>
          <cell r="B28" t="str">
            <v>北站至白湾41308/41329</v>
          </cell>
          <cell r="C28">
            <v>16072</v>
          </cell>
        </row>
        <row r="29">
          <cell r="A29">
            <v>44197</v>
          </cell>
          <cell r="B29" t="str">
            <v>三坑太平-罗冲围</v>
          </cell>
          <cell r="C29">
            <v>67761</v>
          </cell>
        </row>
        <row r="30">
          <cell r="A30">
            <v>44197</v>
          </cell>
          <cell r="B30" t="str">
            <v>清远城北站至鱼咀</v>
          </cell>
          <cell r="C30">
            <v>4536</v>
          </cell>
        </row>
        <row r="31">
          <cell r="A31">
            <v>44197</v>
          </cell>
          <cell r="B31" t="str">
            <v>大坑至白湾</v>
          </cell>
          <cell r="C31">
            <v>3328.7</v>
          </cell>
        </row>
        <row r="32">
          <cell r="A32">
            <v>44197</v>
          </cell>
          <cell r="B32" t="str">
            <v>大树墩至桂湖</v>
          </cell>
          <cell r="C32">
            <v>5699.8</v>
          </cell>
        </row>
        <row r="33">
          <cell r="A33">
            <v>44197</v>
          </cell>
          <cell r="B33" t="str">
            <v>拱水至浸潭</v>
          </cell>
          <cell r="C33">
            <v>4184.8</v>
          </cell>
        </row>
        <row r="34">
          <cell r="A34">
            <v>44197</v>
          </cell>
          <cell r="B34" t="str">
            <v>三村至浸潭</v>
          </cell>
          <cell r="C34">
            <v>4852.3</v>
          </cell>
        </row>
        <row r="35">
          <cell r="A35">
            <v>44197</v>
          </cell>
          <cell r="B35" t="str">
            <v>禾云至罗东</v>
          </cell>
          <cell r="C35">
            <v>4153.9</v>
          </cell>
        </row>
        <row r="36">
          <cell r="A36">
            <v>44197</v>
          </cell>
          <cell r="B36" t="str">
            <v>石潭至省站</v>
          </cell>
          <cell r="C36">
            <v>17264</v>
          </cell>
        </row>
        <row r="37">
          <cell r="A37">
            <v>44197</v>
          </cell>
          <cell r="B37" t="str">
            <v>大围至东联</v>
          </cell>
          <cell r="C37">
            <v>1702.2</v>
          </cell>
        </row>
        <row r="38">
          <cell r="A38">
            <v>44197</v>
          </cell>
          <cell r="B38" t="str">
            <v>清远城北站至英德黄花</v>
          </cell>
          <cell r="C38">
            <v>15222</v>
          </cell>
        </row>
        <row r="39">
          <cell r="A39">
            <v>44197</v>
          </cell>
          <cell r="B39" t="str">
            <v>西坑至中洲</v>
          </cell>
          <cell r="C39">
            <v>2417.1</v>
          </cell>
        </row>
        <row r="40">
          <cell r="A40">
            <v>44197</v>
          </cell>
          <cell r="B40" t="str">
            <v>禾云-峡溪</v>
          </cell>
          <cell r="C40">
            <v>3846.6</v>
          </cell>
        </row>
        <row r="41">
          <cell r="A41">
            <v>44197</v>
          </cell>
          <cell r="B41" t="str">
            <v>北站至佛山44627</v>
          </cell>
          <cell r="C41">
            <v>11920</v>
          </cell>
        </row>
        <row r="42">
          <cell r="A42">
            <v>44197</v>
          </cell>
          <cell r="B42" t="str">
            <v>北站至花都（合作）</v>
          </cell>
          <cell r="C42">
            <v>34840</v>
          </cell>
        </row>
        <row r="43">
          <cell r="A43">
            <v>44197</v>
          </cell>
          <cell r="B43" t="str">
            <v>石坎-五星</v>
          </cell>
          <cell r="C43">
            <v>1313.4</v>
          </cell>
        </row>
        <row r="44">
          <cell r="A44">
            <v>44197</v>
          </cell>
          <cell r="B44" t="str">
            <v>禾云-义合</v>
          </cell>
          <cell r="C44">
            <v>3265.1</v>
          </cell>
        </row>
        <row r="45">
          <cell r="A45">
            <v>44197</v>
          </cell>
          <cell r="B45" t="str">
            <v>石潭-大岩</v>
          </cell>
        </row>
        <row r="46">
          <cell r="A46">
            <v>44197</v>
          </cell>
          <cell r="B46" t="str">
            <v>石坎至白芒</v>
          </cell>
        </row>
        <row r="47">
          <cell r="A47">
            <v>44197</v>
          </cell>
          <cell r="B47" t="str">
            <v>石潭至禾云</v>
          </cell>
        </row>
        <row r="48">
          <cell r="A48">
            <v>44197</v>
          </cell>
          <cell r="B48" t="str">
            <v>清远北站至桃源</v>
          </cell>
        </row>
        <row r="49">
          <cell r="A49">
            <v>44228</v>
          </cell>
          <cell r="B49" t="str">
            <v>清远城北站至广州省站</v>
          </cell>
          <cell r="C49">
            <v>81078</v>
          </cell>
        </row>
        <row r="50">
          <cell r="A50">
            <v>44228</v>
          </cell>
          <cell r="B50" t="str">
            <v>清远城北站至广州罗冲围站</v>
          </cell>
          <cell r="C50">
            <v>28191</v>
          </cell>
        </row>
        <row r="51">
          <cell r="A51">
            <v>44228</v>
          </cell>
          <cell r="B51" t="str">
            <v>清远城北站至江门新会站</v>
          </cell>
        </row>
        <row r="52">
          <cell r="A52">
            <v>44228</v>
          </cell>
          <cell r="B52" t="str">
            <v>清远城北站至清远英德西站</v>
          </cell>
          <cell r="C52">
            <v>7000</v>
          </cell>
        </row>
        <row r="53">
          <cell r="A53">
            <v>44228</v>
          </cell>
          <cell r="B53" t="str">
            <v>机动车</v>
          </cell>
          <cell r="C53">
            <v>20529</v>
          </cell>
        </row>
        <row r="54">
          <cell r="A54">
            <v>44228</v>
          </cell>
          <cell r="B54" t="str">
            <v>客运包车</v>
          </cell>
          <cell r="C54">
            <v>32917</v>
          </cell>
        </row>
        <row r="55">
          <cell r="A55">
            <v>44228</v>
          </cell>
          <cell r="B55" t="str">
            <v>清远城北站至广州市桥站</v>
          </cell>
          <cell r="C55">
            <v>12648</v>
          </cell>
        </row>
        <row r="56">
          <cell r="A56">
            <v>44228</v>
          </cell>
          <cell r="B56" t="str">
            <v>清远城北站至清远新洲站</v>
          </cell>
          <cell r="C56">
            <v>31856</v>
          </cell>
        </row>
        <row r="57">
          <cell r="A57">
            <v>44228</v>
          </cell>
          <cell r="B57" t="str">
            <v>清远城北站至佛山市站</v>
          </cell>
          <cell r="C57">
            <v>26504</v>
          </cell>
        </row>
        <row r="58">
          <cell r="A58">
            <v>44228</v>
          </cell>
          <cell r="B58" t="str">
            <v>清远城北站至中山市站</v>
          </cell>
          <cell r="C58">
            <v>9471</v>
          </cell>
        </row>
        <row r="59">
          <cell r="A59">
            <v>44228</v>
          </cell>
          <cell r="B59" t="str">
            <v>清远城北站至云浮云浮站</v>
          </cell>
          <cell r="C59">
            <v>4862</v>
          </cell>
        </row>
        <row r="60">
          <cell r="A60">
            <v>44228</v>
          </cell>
          <cell r="B60" t="str">
            <v>清远城北站至肇庆怀集站</v>
          </cell>
          <cell r="C60">
            <v>9954</v>
          </cell>
        </row>
        <row r="61">
          <cell r="A61">
            <v>44228</v>
          </cell>
          <cell r="B61" t="str">
            <v>清远城北站至肇庆总站</v>
          </cell>
          <cell r="C61">
            <v>15636</v>
          </cell>
        </row>
        <row r="62">
          <cell r="A62">
            <v>44228</v>
          </cell>
          <cell r="B62" t="str">
            <v>清远城北站至广州天河站</v>
          </cell>
          <cell r="C62">
            <v>25524</v>
          </cell>
        </row>
        <row r="63">
          <cell r="A63">
            <v>44228</v>
          </cell>
          <cell r="B63" t="str">
            <v>清远城北站至深圳蛇口站</v>
          </cell>
          <cell r="C63">
            <v>4338</v>
          </cell>
        </row>
        <row r="64">
          <cell r="A64">
            <v>44228</v>
          </cell>
          <cell r="B64" t="str">
            <v>清远北站至英德银英</v>
          </cell>
          <cell r="C64">
            <v>34344</v>
          </cell>
        </row>
        <row r="65">
          <cell r="A65">
            <v>44228</v>
          </cell>
          <cell r="B65" t="str">
            <v>清远城北站至清远英德大洞站</v>
          </cell>
          <cell r="C65">
            <v>16871</v>
          </cell>
        </row>
        <row r="66">
          <cell r="A66">
            <v>44228</v>
          </cell>
          <cell r="B66" t="str">
            <v>清远城北站至南冲</v>
          </cell>
          <cell r="C66">
            <v>9651</v>
          </cell>
        </row>
        <row r="67">
          <cell r="A67">
            <v>44228</v>
          </cell>
          <cell r="B67" t="str">
            <v>清远城北站至石坎</v>
          </cell>
          <cell r="C67">
            <v>10232</v>
          </cell>
        </row>
        <row r="68">
          <cell r="A68">
            <v>44228</v>
          </cell>
          <cell r="B68" t="str">
            <v>清远北站至石潭</v>
          </cell>
          <cell r="C68">
            <v>1065</v>
          </cell>
        </row>
        <row r="69">
          <cell r="A69">
            <v>44228</v>
          </cell>
          <cell r="B69" t="str">
            <v>清远城北站至广州罗冲围站</v>
          </cell>
          <cell r="C69">
            <v>12640</v>
          </cell>
        </row>
        <row r="70">
          <cell r="A70">
            <v>44228</v>
          </cell>
          <cell r="B70" t="str">
            <v>清远北站至七拱</v>
          </cell>
          <cell r="C70">
            <v>10120</v>
          </cell>
        </row>
        <row r="71">
          <cell r="A71">
            <v>44228</v>
          </cell>
          <cell r="B71" t="str">
            <v>太平至南冲</v>
          </cell>
          <cell r="C71">
            <v>27665</v>
          </cell>
        </row>
        <row r="72">
          <cell r="A72">
            <v>44228</v>
          </cell>
          <cell r="B72" t="str">
            <v>太平至石坎</v>
          </cell>
          <cell r="C72">
            <v>25404</v>
          </cell>
        </row>
        <row r="73">
          <cell r="A73">
            <v>44228</v>
          </cell>
          <cell r="B73" t="str">
            <v>清远北站至白湾</v>
          </cell>
          <cell r="C73">
            <v>40964</v>
          </cell>
        </row>
        <row r="74">
          <cell r="A74">
            <v>44228</v>
          </cell>
          <cell r="B74" t="str">
            <v>北站至白湾44270</v>
          </cell>
          <cell r="C74">
            <v>8624</v>
          </cell>
        </row>
        <row r="75">
          <cell r="A75">
            <v>44228</v>
          </cell>
          <cell r="B75" t="str">
            <v>北站至白湾41308/41329</v>
          </cell>
          <cell r="C75">
            <v>16464</v>
          </cell>
        </row>
        <row r="76">
          <cell r="A76">
            <v>44228</v>
          </cell>
          <cell r="B76" t="str">
            <v>三坑太平-罗冲围</v>
          </cell>
          <cell r="C76">
            <v>58412</v>
          </cell>
        </row>
        <row r="77">
          <cell r="A77">
            <v>44228</v>
          </cell>
          <cell r="B77" t="str">
            <v>清远城北站至鱼咀</v>
          </cell>
          <cell r="C77">
            <v>5720</v>
          </cell>
        </row>
        <row r="78">
          <cell r="A78">
            <v>44228</v>
          </cell>
          <cell r="B78" t="str">
            <v>大坑至白湾</v>
          </cell>
          <cell r="C78">
            <v>4750</v>
          </cell>
        </row>
        <row r="79">
          <cell r="A79">
            <v>44228</v>
          </cell>
          <cell r="B79" t="str">
            <v>大树墩至桂湖</v>
          </cell>
          <cell r="C79">
            <v>5381</v>
          </cell>
        </row>
        <row r="80">
          <cell r="A80">
            <v>44228</v>
          </cell>
          <cell r="B80" t="str">
            <v>拱水至浸潭</v>
          </cell>
          <cell r="C80">
            <v>5800</v>
          </cell>
        </row>
        <row r="81">
          <cell r="A81">
            <v>44228</v>
          </cell>
          <cell r="B81" t="str">
            <v>三村至浸潭</v>
          </cell>
          <cell r="C81">
            <v>6105</v>
          </cell>
        </row>
        <row r="82">
          <cell r="A82">
            <v>44228</v>
          </cell>
          <cell r="B82" t="str">
            <v>禾云至罗东</v>
          </cell>
          <cell r="C82">
            <v>5007</v>
          </cell>
        </row>
        <row r="83">
          <cell r="A83">
            <v>44228</v>
          </cell>
          <cell r="B83" t="str">
            <v>石潭至省站</v>
          </cell>
          <cell r="C83">
            <v>15167</v>
          </cell>
        </row>
        <row r="84">
          <cell r="A84">
            <v>44228</v>
          </cell>
          <cell r="B84" t="str">
            <v>大围至东联</v>
          </cell>
          <cell r="C84">
            <v>2360</v>
          </cell>
        </row>
        <row r="85">
          <cell r="A85">
            <v>44228</v>
          </cell>
          <cell r="B85" t="str">
            <v>清远城北站至英德黄花</v>
          </cell>
          <cell r="C85">
            <v>14624</v>
          </cell>
        </row>
        <row r="86">
          <cell r="A86">
            <v>44228</v>
          </cell>
          <cell r="B86" t="str">
            <v>西坑至中洲</v>
          </cell>
          <cell r="C86">
            <v>2672</v>
          </cell>
        </row>
        <row r="87">
          <cell r="A87">
            <v>44228</v>
          </cell>
          <cell r="B87" t="str">
            <v>禾云-峡溪</v>
          </cell>
          <cell r="C87">
            <v>4579</v>
          </cell>
        </row>
        <row r="88">
          <cell r="A88">
            <v>44228</v>
          </cell>
          <cell r="B88" t="str">
            <v>北站至佛山44627</v>
          </cell>
          <cell r="C88">
            <v>12240</v>
          </cell>
        </row>
        <row r="89">
          <cell r="A89">
            <v>44228</v>
          </cell>
          <cell r="B89" t="str">
            <v>北站至花都（合作）</v>
          </cell>
          <cell r="C89">
            <v>32168</v>
          </cell>
        </row>
        <row r="90">
          <cell r="A90">
            <v>44228</v>
          </cell>
          <cell r="B90" t="str">
            <v>石坎-五星</v>
          </cell>
          <cell r="C90">
            <v>2705</v>
          </cell>
        </row>
        <row r="91">
          <cell r="A91">
            <v>44228</v>
          </cell>
          <cell r="B91" t="str">
            <v>禾云-义合</v>
          </cell>
          <cell r="C91">
            <v>1949</v>
          </cell>
        </row>
        <row r="92">
          <cell r="A92">
            <v>44228</v>
          </cell>
          <cell r="B92" t="str">
            <v>石潭-大岩</v>
          </cell>
        </row>
        <row r="93">
          <cell r="A93">
            <v>44228</v>
          </cell>
          <cell r="B93" t="str">
            <v>石坎至白芒</v>
          </cell>
        </row>
        <row r="94">
          <cell r="A94">
            <v>44228</v>
          </cell>
          <cell r="B94" t="str">
            <v>石潭至禾云</v>
          </cell>
        </row>
        <row r="95">
          <cell r="A95">
            <v>44228</v>
          </cell>
          <cell r="B95" t="str">
            <v>清远北站至桃源</v>
          </cell>
        </row>
        <row r="96">
          <cell r="A96">
            <v>44256</v>
          </cell>
          <cell r="B96" t="str">
            <v>清远城北站至广州省站</v>
          </cell>
          <cell r="C96">
            <v>98660</v>
          </cell>
        </row>
        <row r="97">
          <cell r="A97">
            <v>44256</v>
          </cell>
          <cell r="B97" t="str">
            <v>清远城北站至广州罗冲围站</v>
          </cell>
          <cell r="C97">
            <v>28519</v>
          </cell>
        </row>
        <row r="98">
          <cell r="A98">
            <v>44256</v>
          </cell>
          <cell r="B98" t="str">
            <v>清远城北站至江门新会站</v>
          </cell>
        </row>
        <row r="99">
          <cell r="A99">
            <v>44256</v>
          </cell>
          <cell r="B99" t="str">
            <v>清远城北站至清远英德西站</v>
          </cell>
          <cell r="C99">
            <v>2168</v>
          </cell>
        </row>
        <row r="100">
          <cell r="A100">
            <v>44256</v>
          </cell>
          <cell r="B100" t="str">
            <v>机动车</v>
          </cell>
          <cell r="C100">
            <v>21220</v>
          </cell>
        </row>
        <row r="101">
          <cell r="A101">
            <v>44256</v>
          </cell>
          <cell r="B101" t="str">
            <v>客运包车</v>
          </cell>
          <cell r="C101">
            <v>48447</v>
          </cell>
        </row>
        <row r="102">
          <cell r="A102">
            <v>44256</v>
          </cell>
          <cell r="B102" t="str">
            <v>清远城北站至广州市桥站</v>
          </cell>
          <cell r="C102">
            <v>15376</v>
          </cell>
        </row>
        <row r="103">
          <cell r="A103">
            <v>44256</v>
          </cell>
          <cell r="B103" t="str">
            <v>清远城北站至清远新洲站</v>
          </cell>
          <cell r="C103">
            <v>41664</v>
          </cell>
        </row>
        <row r="104">
          <cell r="A104">
            <v>44256</v>
          </cell>
          <cell r="B104" t="str">
            <v>清远城北站至佛山市站</v>
          </cell>
          <cell r="C104">
            <v>47604</v>
          </cell>
        </row>
        <row r="105">
          <cell r="A105">
            <v>44256</v>
          </cell>
          <cell r="B105" t="str">
            <v>清远城北站至中山市站</v>
          </cell>
          <cell r="C105">
            <v>12710</v>
          </cell>
        </row>
        <row r="106">
          <cell r="A106">
            <v>44256</v>
          </cell>
          <cell r="B106" t="str">
            <v>清远城北站至云浮云浮站</v>
          </cell>
          <cell r="C106">
            <v>12214</v>
          </cell>
        </row>
        <row r="107">
          <cell r="A107">
            <v>44256</v>
          </cell>
          <cell r="B107" t="str">
            <v>清远城北站至肇庆怀集站</v>
          </cell>
          <cell r="C107">
            <v>12353</v>
          </cell>
        </row>
        <row r="108">
          <cell r="A108">
            <v>44256</v>
          </cell>
          <cell r="B108" t="str">
            <v>清远城北站至肇庆总站</v>
          </cell>
          <cell r="C108">
            <v>18888</v>
          </cell>
        </row>
        <row r="109">
          <cell r="A109">
            <v>44256</v>
          </cell>
          <cell r="B109" t="str">
            <v>清远城北站至广州天河站</v>
          </cell>
          <cell r="C109">
            <v>12040</v>
          </cell>
        </row>
        <row r="110">
          <cell r="A110">
            <v>44256</v>
          </cell>
          <cell r="B110" t="str">
            <v>清远城北站至深圳蛇口站</v>
          </cell>
          <cell r="C110">
            <v>1928</v>
          </cell>
        </row>
        <row r="111">
          <cell r="A111">
            <v>44256</v>
          </cell>
          <cell r="B111" t="str">
            <v>清远北站至英德银英</v>
          </cell>
          <cell r="C111">
            <v>38664</v>
          </cell>
        </row>
        <row r="112">
          <cell r="A112">
            <v>44256</v>
          </cell>
          <cell r="B112" t="str">
            <v>清远城北站至清远英德大洞站</v>
          </cell>
          <cell r="C112">
            <v>20136</v>
          </cell>
        </row>
        <row r="113">
          <cell r="A113">
            <v>44256</v>
          </cell>
          <cell r="B113" t="str">
            <v>清远城北站至南冲</v>
          </cell>
          <cell r="C113">
            <v>5756</v>
          </cell>
        </row>
        <row r="114">
          <cell r="A114">
            <v>44256</v>
          </cell>
          <cell r="B114" t="str">
            <v>清远城北站至石坎</v>
          </cell>
          <cell r="C114">
            <v>9611</v>
          </cell>
        </row>
        <row r="115">
          <cell r="A115">
            <v>44256</v>
          </cell>
          <cell r="B115" t="str">
            <v>清远北站至石潭</v>
          </cell>
          <cell r="C115">
            <v>4044</v>
          </cell>
        </row>
        <row r="116">
          <cell r="A116">
            <v>44256</v>
          </cell>
          <cell r="B116" t="str">
            <v>清远城北站至广州罗冲围站</v>
          </cell>
          <cell r="C116">
            <v>34419</v>
          </cell>
        </row>
        <row r="117">
          <cell r="A117">
            <v>44256</v>
          </cell>
          <cell r="B117" t="str">
            <v>清远北站至七拱</v>
          </cell>
          <cell r="C117">
            <v>14260</v>
          </cell>
        </row>
        <row r="118">
          <cell r="A118">
            <v>44256</v>
          </cell>
          <cell r="B118" t="str">
            <v>太平至南冲</v>
          </cell>
          <cell r="C118">
            <v>37433</v>
          </cell>
        </row>
        <row r="119">
          <cell r="A119">
            <v>44256</v>
          </cell>
          <cell r="B119" t="str">
            <v>太平至石坎</v>
          </cell>
          <cell r="C119">
            <v>36620</v>
          </cell>
        </row>
        <row r="120">
          <cell r="A120">
            <v>44256</v>
          </cell>
          <cell r="B120" t="str">
            <v>清远北站至白湾</v>
          </cell>
          <cell r="C120">
            <v>48510</v>
          </cell>
        </row>
        <row r="121">
          <cell r="A121">
            <v>44256</v>
          </cell>
          <cell r="B121" t="str">
            <v>北站至白湾44270</v>
          </cell>
          <cell r="C121">
            <v>10192</v>
          </cell>
        </row>
        <row r="122">
          <cell r="A122">
            <v>44256</v>
          </cell>
          <cell r="B122" t="str">
            <v>北站至白湾41308/41329</v>
          </cell>
          <cell r="C122">
            <v>18424</v>
          </cell>
        </row>
        <row r="123">
          <cell r="A123">
            <v>44256</v>
          </cell>
          <cell r="B123" t="str">
            <v>三坑太平-罗冲围</v>
          </cell>
          <cell r="C123">
            <v>47630</v>
          </cell>
        </row>
        <row r="124">
          <cell r="A124">
            <v>44256</v>
          </cell>
          <cell r="B124" t="str">
            <v>清远城北站至鱼咀</v>
          </cell>
          <cell r="C124">
            <v>8798</v>
          </cell>
        </row>
        <row r="125">
          <cell r="A125">
            <v>44256</v>
          </cell>
          <cell r="B125" t="str">
            <v>大坑至白湾</v>
          </cell>
          <cell r="C125">
            <v>5515.8</v>
          </cell>
        </row>
        <row r="126">
          <cell r="A126">
            <v>44256</v>
          </cell>
          <cell r="B126" t="str">
            <v>大树墩至桂湖</v>
          </cell>
          <cell r="C126">
            <v>6164.7</v>
          </cell>
        </row>
        <row r="127">
          <cell r="A127">
            <v>44256</v>
          </cell>
          <cell r="B127" t="str">
            <v>拱水至浸潭</v>
          </cell>
          <cell r="C127">
            <v>6366.2</v>
          </cell>
        </row>
        <row r="128">
          <cell r="A128">
            <v>44256</v>
          </cell>
          <cell r="B128" t="str">
            <v>三村至浸潭</v>
          </cell>
          <cell r="C128">
            <v>6648.1</v>
          </cell>
        </row>
        <row r="129">
          <cell r="A129">
            <v>44256</v>
          </cell>
          <cell r="B129" t="str">
            <v>禾云至罗东</v>
          </cell>
          <cell r="C129">
            <v>7510.2</v>
          </cell>
        </row>
        <row r="130">
          <cell r="A130">
            <v>44256</v>
          </cell>
          <cell r="B130" t="str">
            <v>石潭至省站</v>
          </cell>
          <cell r="C130">
            <v>18480</v>
          </cell>
        </row>
        <row r="131">
          <cell r="A131">
            <v>44256</v>
          </cell>
          <cell r="B131" t="str">
            <v>大围至东联</v>
          </cell>
          <cell r="C131">
            <v>2143.9</v>
          </cell>
        </row>
        <row r="132">
          <cell r="A132">
            <v>44256</v>
          </cell>
          <cell r="B132" t="str">
            <v>清远城北站至英德黄花</v>
          </cell>
          <cell r="C132">
            <v>15480</v>
          </cell>
        </row>
        <row r="133">
          <cell r="A133">
            <v>44256</v>
          </cell>
          <cell r="B133" t="str">
            <v>西坑至中洲</v>
          </cell>
          <cell r="C133">
            <v>8046.7</v>
          </cell>
        </row>
        <row r="134">
          <cell r="A134">
            <v>44256</v>
          </cell>
          <cell r="B134" t="str">
            <v>禾云-峡溪</v>
          </cell>
          <cell r="C134">
            <v>6407</v>
          </cell>
        </row>
        <row r="135">
          <cell r="A135">
            <v>44256</v>
          </cell>
          <cell r="B135" t="str">
            <v>北站至佛山44627</v>
          </cell>
          <cell r="C135">
            <v>6240</v>
          </cell>
        </row>
        <row r="136">
          <cell r="A136">
            <v>44256</v>
          </cell>
          <cell r="B136" t="str">
            <v>北站至花都（合作）</v>
          </cell>
          <cell r="C136">
            <v>38272</v>
          </cell>
        </row>
        <row r="137">
          <cell r="A137">
            <v>44256</v>
          </cell>
          <cell r="B137" t="str">
            <v>石坎-五星</v>
          </cell>
          <cell r="C137">
            <v>0</v>
          </cell>
        </row>
        <row r="138">
          <cell r="A138">
            <v>44256</v>
          </cell>
          <cell r="B138" t="str">
            <v>禾云-义合</v>
          </cell>
          <cell r="C138">
            <v>0</v>
          </cell>
        </row>
        <row r="139">
          <cell r="A139">
            <v>44256</v>
          </cell>
          <cell r="B139" t="str">
            <v>石潭-大岩</v>
          </cell>
        </row>
        <row r="140">
          <cell r="A140">
            <v>44256</v>
          </cell>
          <cell r="B140" t="str">
            <v>石坎至白芒</v>
          </cell>
        </row>
        <row r="141">
          <cell r="A141">
            <v>44256</v>
          </cell>
          <cell r="B141" t="str">
            <v>石潭至禾云</v>
          </cell>
        </row>
        <row r="142">
          <cell r="A142">
            <v>44256</v>
          </cell>
          <cell r="B142" t="str">
            <v>清远北站至桃源</v>
          </cell>
        </row>
        <row r="143">
          <cell r="A143">
            <v>44287</v>
          </cell>
          <cell r="B143" t="str">
            <v>清远城北站至广州省站</v>
          </cell>
          <cell r="C143">
            <v>95374</v>
          </cell>
        </row>
        <row r="144">
          <cell r="A144">
            <v>44287</v>
          </cell>
          <cell r="B144" t="str">
            <v>清远城北站至广州罗冲围站</v>
          </cell>
          <cell r="C144">
            <v>33375</v>
          </cell>
        </row>
        <row r="145">
          <cell r="A145">
            <v>44287</v>
          </cell>
          <cell r="B145" t="str">
            <v>清远城北站至江门新会站</v>
          </cell>
        </row>
        <row r="146">
          <cell r="A146">
            <v>44287</v>
          </cell>
          <cell r="B146" t="str">
            <v>清远城北站至清远英德西站</v>
          </cell>
        </row>
        <row r="147">
          <cell r="A147">
            <v>44287</v>
          </cell>
          <cell r="B147" t="str">
            <v>机动车</v>
          </cell>
          <cell r="C147">
            <v>28782</v>
          </cell>
        </row>
        <row r="148">
          <cell r="A148">
            <v>44287</v>
          </cell>
          <cell r="B148" t="str">
            <v>客运包车</v>
          </cell>
          <cell r="C148">
            <v>47399</v>
          </cell>
        </row>
        <row r="149">
          <cell r="A149">
            <v>44287</v>
          </cell>
          <cell r="B149" t="str">
            <v>清远城北站至广州市桥站</v>
          </cell>
          <cell r="C149">
            <v>11904</v>
          </cell>
        </row>
        <row r="150">
          <cell r="A150">
            <v>44287</v>
          </cell>
          <cell r="B150" t="str">
            <v>清远城北站至清远新洲站</v>
          </cell>
          <cell r="C150">
            <v>31425</v>
          </cell>
        </row>
        <row r="151">
          <cell r="A151">
            <v>44287</v>
          </cell>
          <cell r="B151" t="str">
            <v>清远城北站至佛山市站</v>
          </cell>
          <cell r="C151">
            <v>34726</v>
          </cell>
        </row>
        <row r="152">
          <cell r="A152">
            <v>44287</v>
          </cell>
          <cell r="B152" t="str">
            <v>清远城北站至中山市站</v>
          </cell>
          <cell r="C152">
            <v>12119</v>
          </cell>
        </row>
        <row r="153">
          <cell r="A153">
            <v>44287</v>
          </cell>
          <cell r="B153" t="str">
            <v>清远城北站至云浮云浮站</v>
          </cell>
          <cell r="C153">
            <v>28876</v>
          </cell>
        </row>
        <row r="154">
          <cell r="A154">
            <v>44287</v>
          </cell>
          <cell r="B154" t="str">
            <v>清远城北站至肇庆怀集站</v>
          </cell>
          <cell r="C154">
            <v>12297</v>
          </cell>
        </row>
        <row r="155">
          <cell r="A155">
            <v>44287</v>
          </cell>
          <cell r="B155" t="str">
            <v>清远城北站至肇庆总站</v>
          </cell>
          <cell r="C155">
            <v>12794</v>
          </cell>
        </row>
        <row r="156">
          <cell r="A156">
            <v>44287</v>
          </cell>
          <cell r="B156" t="str">
            <v>清远城北站至广州天河站</v>
          </cell>
          <cell r="C156">
            <v>28764</v>
          </cell>
        </row>
        <row r="157">
          <cell r="A157">
            <v>44287</v>
          </cell>
          <cell r="B157" t="str">
            <v>清远城北站至深圳蛇口站</v>
          </cell>
          <cell r="C157">
            <v>9158</v>
          </cell>
        </row>
        <row r="158">
          <cell r="A158">
            <v>44287</v>
          </cell>
          <cell r="B158" t="str">
            <v>清远北站至英德银英</v>
          </cell>
          <cell r="C158">
            <v>37726</v>
          </cell>
        </row>
        <row r="159">
          <cell r="A159">
            <v>44287</v>
          </cell>
          <cell r="B159" t="str">
            <v>清远城北站至清远英德大洞站</v>
          </cell>
          <cell r="C159">
            <v>19804</v>
          </cell>
        </row>
        <row r="160">
          <cell r="A160">
            <v>44287</v>
          </cell>
          <cell r="B160" t="str">
            <v>清远城北站至南冲</v>
          </cell>
          <cell r="C160">
            <v>9055</v>
          </cell>
        </row>
        <row r="161">
          <cell r="A161">
            <v>44287</v>
          </cell>
          <cell r="B161" t="str">
            <v>清远城北站至石坎</v>
          </cell>
          <cell r="C161">
            <v>8821</v>
          </cell>
        </row>
        <row r="162">
          <cell r="A162">
            <v>44287</v>
          </cell>
          <cell r="B162" t="str">
            <v>清远北站至石潭</v>
          </cell>
        </row>
        <row r="163">
          <cell r="A163">
            <v>44287</v>
          </cell>
          <cell r="B163" t="str">
            <v>清远城北站至广州罗冲围站</v>
          </cell>
          <cell r="C163">
            <v>23869</v>
          </cell>
        </row>
        <row r="164">
          <cell r="A164">
            <v>44287</v>
          </cell>
          <cell r="B164" t="str">
            <v>清远北站至七拱</v>
          </cell>
          <cell r="C164">
            <v>15936</v>
          </cell>
        </row>
        <row r="165">
          <cell r="A165">
            <v>44287</v>
          </cell>
          <cell r="B165" t="str">
            <v>太平至南冲</v>
          </cell>
          <cell r="C165">
            <v>35070.9</v>
          </cell>
        </row>
        <row r="166">
          <cell r="A166">
            <v>44287</v>
          </cell>
          <cell r="B166" t="str">
            <v>太平至石坎</v>
          </cell>
          <cell r="C166">
            <v>303664</v>
          </cell>
        </row>
        <row r="167">
          <cell r="A167">
            <v>44287</v>
          </cell>
          <cell r="B167" t="str">
            <v>清远北站至白湾</v>
          </cell>
          <cell r="C167">
            <v>47432</v>
          </cell>
        </row>
        <row r="168">
          <cell r="A168">
            <v>44287</v>
          </cell>
          <cell r="B168" t="str">
            <v>北站至白湾44270</v>
          </cell>
          <cell r="C168">
            <v>18816</v>
          </cell>
        </row>
        <row r="169">
          <cell r="A169">
            <v>44287</v>
          </cell>
          <cell r="B169" t="str">
            <v>北站至白湾41308/41329</v>
          </cell>
          <cell r="C169">
            <v>9898</v>
          </cell>
        </row>
        <row r="170">
          <cell r="A170">
            <v>44287</v>
          </cell>
          <cell r="B170" t="str">
            <v>三坑太平-罗冲围</v>
          </cell>
          <cell r="C170">
            <v>38276</v>
          </cell>
        </row>
        <row r="171">
          <cell r="A171">
            <v>44287</v>
          </cell>
          <cell r="B171" t="str">
            <v>清远城北站至鱼咀</v>
          </cell>
          <cell r="C171">
            <v>4708</v>
          </cell>
        </row>
        <row r="172">
          <cell r="A172">
            <v>44287</v>
          </cell>
          <cell r="B172" t="str">
            <v>大坑至白湾</v>
          </cell>
          <cell r="C172">
            <v>5033.1</v>
          </cell>
        </row>
        <row r="173">
          <cell r="A173">
            <v>44287</v>
          </cell>
          <cell r="B173" t="str">
            <v>大树墩至桂湖</v>
          </cell>
          <cell r="C173">
            <v>5627.1</v>
          </cell>
        </row>
        <row r="174">
          <cell r="A174">
            <v>44287</v>
          </cell>
          <cell r="B174" t="str">
            <v>拱水至浸潭</v>
          </cell>
          <cell r="C174">
            <v>6670.1</v>
          </cell>
        </row>
        <row r="175">
          <cell r="A175">
            <v>44287</v>
          </cell>
          <cell r="B175" t="str">
            <v>三村至浸潭</v>
          </cell>
          <cell r="C175">
            <v>10948.8</v>
          </cell>
        </row>
        <row r="176">
          <cell r="A176">
            <v>44287</v>
          </cell>
          <cell r="B176" t="str">
            <v>禾云至罗东</v>
          </cell>
          <cell r="C176">
            <v>6589.7</v>
          </cell>
        </row>
        <row r="177">
          <cell r="A177">
            <v>44287</v>
          </cell>
          <cell r="B177" t="str">
            <v>石潭至省站</v>
          </cell>
          <cell r="C177">
            <v>15608</v>
          </cell>
        </row>
        <row r="178">
          <cell r="A178">
            <v>44287</v>
          </cell>
          <cell r="B178" t="str">
            <v>大围至东联</v>
          </cell>
          <cell r="C178">
            <v>2476.1</v>
          </cell>
        </row>
        <row r="179">
          <cell r="A179">
            <v>44287</v>
          </cell>
          <cell r="B179" t="str">
            <v>清远城北站至英德黄花</v>
          </cell>
          <cell r="C179">
            <v>8600</v>
          </cell>
        </row>
        <row r="180">
          <cell r="A180">
            <v>44287</v>
          </cell>
          <cell r="B180" t="str">
            <v>西坑至中洲</v>
          </cell>
          <cell r="C180">
            <v>6201.7</v>
          </cell>
        </row>
        <row r="181">
          <cell r="A181">
            <v>44287</v>
          </cell>
          <cell r="B181" t="str">
            <v>禾云-峡溪</v>
          </cell>
          <cell r="C181">
            <v>5321.3</v>
          </cell>
        </row>
        <row r="182">
          <cell r="A182">
            <v>44287</v>
          </cell>
          <cell r="B182" t="str">
            <v>北站至佛山44627</v>
          </cell>
        </row>
        <row r="183">
          <cell r="A183">
            <v>44287</v>
          </cell>
          <cell r="B183" t="str">
            <v>北站至花都（合作）</v>
          </cell>
          <cell r="C183">
            <v>37232</v>
          </cell>
        </row>
        <row r="184">
          <cell r="A184">
            <v>44287</v>
          </cell>
          <cell r="B184" t="str">
            <v>石坎-五星</v>
          </cell>
          <cell r="C184">
            <v>1712.6</v>
          </cell>
        </row>
        <row r="185">
          <cell r="A185">
            <v>44287</v>
          </cell>
          <cell r="B185" t="str">
            <v>禾云-义合</v>
          </cell>
          <cell r="C185">
            <v>4943.5</v>
          </cell>
        </row>
        <row r="186">
          <cell r="A186">
            <v>44287</v>
          </cell>
          <cell r="B186" t="str">
            <v>石潭-大岩</v>
          </cell>
        </row>
        <row r="187">
          <cell r="A187">
            <v>44287</v>
          </cell>
          <cell r="B187" t="str">
            <v>石坎至白芒</v>
          </cell>
        </row>
        <row r="188">
          <cell r="A188">
            <v>44287</v>
          </cell>
          <cell r="B188" t="str">
            <v>石潭至禾云</v>
          </cell>
        </row>
        <row r="189">
          <cell r="A189">
            <v>44287</v>
          </cell>
          <cell r="B189" t="str">
            <v>清远北站至桃源</v>
          </cell>
        </row>
        <row r="190">
          <cell r="A190">
            <v>44317</v>
          </cell>
          <cell r="B190" t="str">
            <v>清远城北站至广州省站</v>
          </cell>
          <cell r="C190">
            <v>92536</v>
          </cell>
        </row>
        <row r="191">
          <cell r="A191">
            <v>44317</v>
          </cell>
          <cell r="B191" t="str">
            <v>清远城北站至广州罗冲围站</v>
          </cell>
          <cell r="C191">
            <v>32454</v>
          </cell>
        </row>
        <row r="192">
          <cell r="A192">
            <v>44317</v>
          </cell>
          <cell r="B192" t="str">
            <v>清远城北站至江门新会站</v>
          </cell>
        </row>
        <row r="193">
          <cell r="A193">
            <v>44317</v>
          </cell>
          <cell r="B193" t="str">
            <v>清远城北站至清远英德西站</v>
          </cell>
        </row>
        <row r="194">
          <cell r="A194">
            <v>44317</v>
          </cell>
          <cell r="B194" t="str">
            <v>机动车</v>
          </cell>
          <cell r="C194">
            <v>22804</v>
          </cell>
        </row>
        <row r="195">
          <cell r="A195">
            <v>44317</v>
          </cell>
          <cell r="B195" t="str">
            <v>客运包车</v>
          </cell>
          <cell r="C195">
            <v>27115</v>
          </cell>
        </row>
        <row r="196">
          <cell r="A196">
            <v>44317</v>
          </cell>
          <cell r="B196" t="str">
            <v>清远城北站至广州市桥站</v>
          </cell>
          <cell r="C196">
            <v>15600</v>
          </cell>
        </row>
        <row r="197">
          <cell r="A197">
            <v>44317</v>
          </cell>
          <cell r="B197" t="str">
            <v>清远城北站至清远新洲站</v>
          </cell>
          <cell r="C197">
            <v>30138</v>
          </cell>
        </row>
        <row r="198">
          <cell r="A198">
            <v>44317</v>
          </cell>
          <cell r="B198" t="str">
            <v>清远城北站至佛山市站</v>
          </cell>
          <cell r="C198">
            <v>29400</v>
          </cell>
        </row>
        <row r="199">
          <cell r="A199">
            <v>44317</v>
          </cell>
          <cell r="B199" t="str">
            <v>清远城北站至中山市站</v>
          </cell>
          <cell r="C199">
            <v>10071</v>
          </cell>
        </row>
        <row r="200">
          <cell r="A200">
            <v>44317</v>
          </cell>
          <cell r="B200" t="str">
            <v>清远城北站至云浮云浮站</v>
          </cell>
          <cell r="C200">
            <v>11780</v>
          </cell>
        </row>
        <row r="201">
          <cell r="A201">
            <v>44317</v>
          </cell>
          <cell r="B201" t="str">
            <v>清远城北站至肇庆怀集站</v>
          </cell>
          <cell r="C201">
            <v>9290</v>
          </cell>
        </row>
        <row r="202">
          <cell r="A202">
            <v>44317</v>
          </cell>
          <cell r="B202" t="str">
            <v>清远城北站至肇庆总站</v>
          </cell>
          <cell r="C202">
            <v>14560</v>
          </cell>
        </row>
        <row r="203">
          <cell r="A203">
            <v>44317</v>
          </cell>
          <cell r="B203" t="str">
            <v>清远城北站至广州天河站</v>
          </cell>
          <cell r="C203">
            <v>29892</v>
          </cell>
        </row>
        <row r="204">
          <cell r="A204">
            <v>44317</v>
          </cell>
          <cell r="B204" t="str">
            <v>清远城北站至深圳蛇口站</v>
          </cell>
          <cell r="C204">
            <v>12600</v>
          </cell>
        </row>
        <row r="205">
          <cell r="A205">
            <v>44317</v>
          </cell>
          <cell r="B205" t="str">
            <v>清远北站至英德银英</v>
          </cell>
          <cell r="C205">
            <v>35336</v>
          </cell>
        </row>
        <row r="206">
          <cell r="A206">
            <v>44317</v>
          </cell>
          <cell r="B206" t="str">
            <v>清远城北站至清远英德大洞站</v>
          </cell>
          <cell r="C206">
            <v>17414</v>
          </cell>
        </row>
        <row r="207">
          <cell r="A207">
            <v>44317</v>
          </cell>
          <cell r="B207" t="str">
            <v>清远城北站至南冲</v>
          </cell>
          <cell r="C207">
            <v>10150</v>
          </cell>
        </row>
        <row r="208">
          <cell r="A208">
            <v>44317</v>
          </cell>
          <cell r="B208" t="str">
            <v>清远城北站至石坎</v>
          </cell>
          <cell r="C208">
            <v>6779</v>
          </cell>
        </row>
        <row r="209">
          <cell r="A209">
            <v>44317</v>
          </cell>
          <cell r="B209" t="str">
            <v>清远北站至石潭</v>
          </cell>
        </row>
        <row r="210">
          <cell r="A210">
            <v>44317</v>
          </cell>
          <cell r="B210" t="str">
            <v>清远城北站至广州罗冲围站</v>
          </cell>
          <cell r="C210">
            <v>36778</v>
          </cell>
        </row>
        <row r="211">
          <cell r="A211">
            <v>44317</v>
          </cell>
          <cell r="B211" t="str">
            <v>清远北站至七拱</v>
          </cell>
          <cell r="C211">
            <v>13800</v>
          </cell>
        </row>
        <row r="212">
          <cell r="A212">
            <v>44317</v>
          </cell>
          <cell r="B212" t="str">
            <v>太平至南冲</v>
          </cell>
          <cell r="C212">
            <v>30888.4</v>
          </cell>
        </row>
        <row r="213">
          <cell r="A213">
            <v>44317</v>
          </cell>
          <cell r="B213" t="str">
            <v>太平至石坎</v>
          </cell>
          <cell r="C213">
            <v>34158.9</v>
          </cell>
        </row>
        <row r="214">
          <cell r="A214">
            <v>44317</v>
          </cell>
          <cell r="B214" t="str">
            <v>清远北站至白湾</v>
          </cell>
          <cell r="C214">
            <v>47244</v>
          </cell>
        </row>
        <row r="215">
          <cell r="A215">
            <v>44317</v>
          </cell>
          <cell r="B215" t="str">
            <v>北站至白湾44270</v>
          </cell>
          <cell r="C215">
            <v>8742</v>
          </cell>
        </row>
        <row r="216">
          <cell r="A216">
            <v>44317</v>
          </cell>
          <cell r="B216" t="str">
            <v>北站至白湾41308/41329</v>
          </cell>
          <cell r="C216">
            <v>17730</v>
          </cell>
        </row>
        <row r="217">
          <cell r="A217">
            <v>44317</v>
          </cell>
          <cell r="B217" t="str">
            <v>三坑太平-罗冲围</v>
          </cell>
          <cell r="C217">
            <v>39845</v>
          </cell>
        </row>
        <row r="218">
          <cell r="A218">
            <v>44317</v>
          </cell>
          <cell r="B218" t="str">
            <v>清远城北站至鱼咀</v>
          </cell>
          <cell r="C218">
            <v>7628</v>
          </cell>
        </row>
        <row r="219">
          <cell r="A219">
            <v>44317</v>
          </cell>
          <cell r="B219" t="str">
            <v>大坑至白湾</v>
          </cell>
          <cell r="C219">
            <v>6274.3</v>
          </cell>
        </row>
        <row r="220">
          <cell r="A220">
            <v>44317</v>
          </cell>
          <cell r="B220" t="str">
            <v>大树墩至桂湖</v>
          </cell>
          <cell r="C220">
            <v>6336.4</v>
          </cell>
        </row>
        <row r="221">
          <cell r="A221">
            <v>44317</v>
          </cell>
          <cell r="B221" t="str">
            <v>拱水至浸潭</v>
          </cell>
          <cell r="C221">
            <v>6744.8</v>
          </cell>
        </row>
        <row r="222">
          <cell r="A222">
            <v>44317</v>
          </cell>
          <cell r="B222" t="str">
            <v>三村至浸潭</v>
          </cell>
          <cell r="C222">
            <v>7983.7</v>
          </cell>
        </row>
        <row r="223">
          <cell r="A223">
            <v>44317</v>
          </cell>
          <cell r="B223" t="str">
            <v>禾云至罗东</v>
          </cell>
          <cell r="C223">
            <v>6589.7</v>
          </cell>
        </row>
        <row r="224">
          <cell r="A224">
            <v>44317</v>
          </cell>
          <cell r="B224" t="str">
            <v>石潭至省站</v>
          </cell>
          <cell r="C224">
            <v>18255</v>
          </cell>
        </row>
        <row r="225">
          <cell r="A225">
            <v>44317</v>
          </cell>
          <cell r="B225" t="str">
            <v>大围至东联</v>
          </cell>
          <cell r="C225">
            <v>6040.4</v>
          </cell>
        </row>
        <row r="226">
          <cell r="A226">
            <v>44317</v>
          </cell>
          <cell r="B226" t="str">
            <v>清远城北站至英德黄花</v>
          </cell>
          <cell r="C226">
            <v>16161</v>
          </cell>
        </row>
        <row r="227">
          <cell r="A227">
            <v>44317</v>
          </cell>
          <cell r="B227" t="str">
            <v>西坑至中洲</v>
          </cell>
          <cell r="C227">
            <v>3076.7</v>
          </cell>
        </row>
        <row r="228">
          <cell r="A228">
            <v>44317</v>
          </cell>
          <cell r="B228" t="str">
            <v>禾云-峡溪</v>
          </cell>
          <cell r="C228">
            <v>5552.1</v>
          </cell>
        </row>
        <row r="229">
          <cell r="A229">
            <v>44317</v>
          </cell>
          <cell r="B229" t="str">
            <v>北站至佛山44627</v>
          </cell>
        </row>
        <row r="230">
          <cell r="A230">
            <v>44317</v>
          </cell>
          <cell r="B230" t="str">
            <v>北站至花都（合作）</v>
          </cell>
          <cell r="C230">
            <v>34112</v>
          </cell>
        </row>
        <row r="231">
          <cell r="A231">
            <v>44317</v>
          </cell>
          <cell r="B231" t="str">
            <v>石坎-五星</v>
          </cell>
          <cell r="C231">
            <v>1621.8</v>
          </cell>
        </row>
        <row r="232">
          <cell r="A232">
            <v>44317</v>
          </cell>
          <cell r="B232" t="str">
            <v>禾云-义合</v>
          </cell>
          <cell r="C232">
            <v>5156.8</v>
          </cell>
        </row>
        <row r="233">
          <cell r="A233">
            <v>44317</v>
          </cell>
          <cell r="B233" t="str">
            <v>石潭-大岩</v>
          </cell>
        </row>
        <row r="234">
          <cell r="A234">
            <v>44317</v>
          </cell>
          <cell r="B234" t="str">
            <v>石坎至白芒</v>
          </cell>
        </row>
        <row r="235">
          <cell r="A235">
            <v>44317</v>
          </cell>
          <cell r="B235" t="str">
            <v>石潭至禾云</v>
          </cell>
        </row>
        <row r="236">
          <cell r="A236">
            <v>44317</v>
          </cell>
          <cell r="B236" t="str">
            <v>清远北站至桃源</v>
          </cell>
        </row>
        <row r="237">
          <cell r="A237">
            <v>44348</v>
          </cell>
          <cell r="B237" t="str">
            <v>清远城北站至广州省站</v>
          </cell>
          <cell r="C237">
            <v>30577</v>
          </cell>
        </row>
        <row r="238">
          <cell r="A238">
            <v>44348</v>
          </cell>
          <cell r="B238" t="str">
            <v>清远城北站至广州罗冲围站</v>
          </cell>
          <cell r="C238">
            <v>4322</v>
          </cell>
        </row>
        <row r="239">
          <cell r="A239">
            <v>44348</v>
          </cell>
          <cell r="B239" t="str">
            <v>清远城北站至江门新会站</v>
          </cell>
        </row>
        <row r="240">
          <cell r="A240">
            <v>44348</v>
          </cell>
          <cell r="B240" t="str">
            <v>清远城北站至清远英德西站</v>
          </cell>
        </row>
        <row r="241">
          <cell r="A241">
            <v>44348</v>
          </cell>
          <cell r="B241" t="str">
            <v>机动车</v>
          </cell>
          <cell r="C241">
            <v>23445</v>
          </cell>
        </row>
        <row r="242">
          <cell r="A242">
            <v>44348</v>
          </cell>
          <cell r="B242" t="str">
            <v>客运包车</v>
          </cell>
          <cell r="C242">
            <v>6228</v>
          </cell>
        </row>
        <row r="243">
          <cell r="A243">
            <v>44348</v>
          </cell>
          <cell r="B243" t="str">
            <v>清远城北站至广州市桥站</v>
          </cell>
          <cell r="C243">
            <v>794</v>
          </cell>
        </row>
        <row r="244">
          <cell r="A244">
            <v>44348</v>
          </cell>
          <cell r="B244" t="str">
            <v>清远城北站至清远新洲站</v>
          </cell>
          <cell r="C244">
            <v>7798</v>
          </cell>
        </row>
        <row r="245">
          <cell r="A245">
            <v>44348</v>
          </cell>
          <cell r="B245" t="str">
            <v>清远城北站至佛山市站</v>
          </cell>
          <cell r="C245">
            <v>2890</v>
          </cell>
        </row>
        <row r="246">
          <cell r="A246">
            <v>44348</v>
          </cell>
          <cell r="B246" t="str">
            <v>清远城北站至中山市站</v>
          </cell>
          <cell r="C246">
            <v>10150</v>
          </cell>
        </row>
        <row r="247">
          <cell r="A247">
            <v>44348</v>
          </cell>
          <cell r="B247" t="str">
            <v>清远城北站至云浮云浮站</v>
          </cell>
          <cell r="C247">
            <v>11400</v>
          </cell>
        </row>
        <row r="248">
          <cell r="A248">
            <v>44348</v>
          </cell>
          <cell r="B248" t="str">
            <v>清远城北站至肇庆怀集站</v>
          </cell>
          <cell r="C248">
            <v>6430</v>
          </cell>
        </row>
        <row r="249">
          <cell r="A249">
            <v>44348</v>
          </cell>
          <cell r="B249" t="str">
            <v>清远城北站至肇庆总站</v>
          </cell>
          <cell r="C249">
            <v>14560</v>
          </cell>
        </row>
        <row r="250">
          <cell r="A250">
            <v>44348</v>
          </cell>
          <cell r="B250" t="str">
            <v>清远城北站至广州天河站</v>
          </cell>
          <cell r="C250">
            <v>3196</v>
          </cell>
        </row>
        <row r="251">
          <cell r="A251">
            <v>44348</v>
          </cell>
          <cell r="B251" t="str">
            <v>清远城北站至深圳蛇口站</v>
          </cell>
          <cell r="C251">
            <v>260</v>
          </cell>
        </row>
        <row r="252">
          <cell r="A252">
            <v>44348</v>
          </cell>
          <cell r="B252" t="str">
            <v>清远北站至英德银英</v>
          </cell>
          <cell r="C252">
            <v>30024</v>
          </cell>
        </row>
        <row r="253">
          <cell r="A253">
            <v>44348</v>
          </cell>
          <cell r="B253" t="str">
            <v>清远城北站至清远英德大洞站</v>
          </cell>
          <cell r="C253">
            <v>16166</v>
          </cell>
        </row>
        <row r="254">
          <cell r="A254">
            <v>44348</v>
          </cell>
          <cell r="B254" t="str">
            <v>清远城北站至南冲</v>
          </cell>
          <cell r="C254">
            <v>10621</v>
          </cell>
        </row>
        <row r="255">
          <cell r="A255">
            <v>44348</v>
          </cell>
          <cell r="B255" t="str">
            <v>清远城北站至石坎</v>
          </cell>
          <cell r="C255">
            <v>4564</v>
          </cell>
        </row>
        <row r="256">
          <cell r="A256">
            <v>44348</v>
          </cell>
          <cell r="B256" t="str">
            <v>清远北站至石潭</v>
          </cell>
        </row>
        <row r="257">
          <cell r="A257">
            <v>44348</v>
          </cell>
          <cell r="B257" t="str">
            <v>清远城北站至广州罗冲围站</v>
          </cell>
          <cell r="C257">
            <v>7293</v>
          </cell>
        </row>
        <row r="258">
          <cell r="A258">
            <v>44348</v>
          </cell>
          <cell r="B258" t="str">
            <v>清远北站至七拱</v>
          </cell>
          <cell r="C258">
            <v>13800</v>
          </cell>
        </row>
        <row r="259">
          <cell r="A259">
            <v>44348</v>
          </cell>
          <cell r="B259" t="str">
            <v>太平至南冲</v>
          </cell>
          <cell r="C259">
            <v>27140</v>
          </cell>
        </row>
        <row r="260">
          <cell r="A260">
            <v>44348</v>
          </cell>
          <cell r="B260" t="str">
            <v>太平至石坎</v>
          </cell>
          <cell r="C260">
            <v>28819</v>
          </cell>
        </row>
        <row r="261">
          <cell r="A261">
            <v>44348</v>
          </cell>
          <cell r="B261" t="str">
            <v>清远北站至白湾</v>
          </cell>
          <cell r="C261">
            <v>43476</v>
          </cell>
        </row>
        <row r="262">
          <cell r="A262">
            <v>44348</v>
          </cell>
          <cell r="B262" t="str">
            <v>北站至白湾44270</v>
          </cell>
          <cell r="C262">
            <v>2697</v>
          </cell>
        </row>
        <row r="263">
          <cell r="A263">
            <v>44348</v>
          </cell>
          <cell r="B263" t="str">
            <v>北站至白湾41308/41329</v>
          </cell>
          <cell r="C263">
            <v>2688</v>
          </cell>
        </row>
        <row r="264">
          <cell r="A264">
            <v>44348</v>
          </cell>
          <cell r="B264" t="str">
            <v>三坑太平-罗冲围</v>
          </cell>
          <cell r="C264">
            <v>3974</v>
          </cell>
        </row>
        <row r="265">
          <cell r="A265">
            <v>44348</v>
          </cell>
          <cell r="B265" t="str">
            <v>清远城北站至鱼咀</v>
          </cell>
          <cell r="C265">
            <v>6682</v>
          </cell>
        </row>
        <row r="266">
          <cell r="A266">
            <v>44348</v>
          </cell>
          <cell r="B266" t="str">
            <v>大坑至白湾</v>
          </cell>
          <cell r="C266">
            <v>3024.3</v>
          </cell>
        </row>
        <row r="267">
          <cell r="A267">
            <v>44348</v>
          </cell>
          <cell r="B267" t="str">
            <v>大树墩至桂湖</v>
          </cell>
          <cell r="C267">
            <v>3731.5</v>
          </cell>
        </row>
        <row r="268">
          <cell r="A268">
            <v>44348</v>
          </cell>
          <cell r="B268" t="str">
            <v>拱水至浸潭</v>
          </cell>
          <cell r="C268">
            <v>3995.1</v>
          </cell>
        </row>
        <row r="269">
          <cell r="A269">
            <v>44348</v>
          </cell>
          <cell r="B269" t="str">
            <v>三村至浸潭</v>
          </cell>
          <cell r="C269">
            <v>7907</v>
          </cell>
        </row>
        <row r="270">
          <cell r="A270">
            <v>44348</v>
          </cell>
          <cell r="B270" t="str">
            <v>禾云至罗东</v>
          </cell>
          <cell r="C270">
            <v>4054.5</v>
          </cell>
        </row>
        <row r="271">
          <cell r="A271">
            <v>44348</v>
          </cell>
          <cell r="B271" t="str">
            <v>石潭至省站</v>
          </cell>
          <cell r="C271">
            <v>1232</v>
          </cell>
        </row>
        <row r="272">
          <cell r="A272">
            <v>44348</v>
          </cell>
          <cell r="B272" t="str">
            <v>大围至东联</v>
          </cell>
          <cell r="C272">
            <v>1984.3</v>
          </cell>
        </row>
        <row r="273">
          <cell r="A273">
            <v>44348</v>
          </cell>
          <cell r="B273" t="str">
            <v>清远城北站至英德黄花</v>
          </cell>
          <cell r="C273">
            <v>12516</v>
          </cell>
        </row>
        <row r="274">
          <cell r="A274">
            <v>44348</v>
          </cell>
          <cell r="B274" t="str">
            <v>西坑至中洲</v>
          </cell>
          <cell r="C274">
            <v>3496.5</v>
          </cell>
        </row>
        <row r="275">
          <cell r="A275">
            <v>44348</v>
          </cell>
          <cell r="B275" t="str">
            <v>禾云-峡溪</v>
          </cell>
          <cell r="C275">
            <v>4126</v>
          </cell>
        </row>
        <row r="276">
          <cell r="A276">
            <v>44348</v>
          </cell>
          <cell r="B276" t="str">
            <v>北站至佛山44627</v>
          </cell>
        </row>
        <row r="277">
          <cell r="A277">
            <v>44348</v>
          </cell>
          <cell r="B277" t="str">
            <v>北站至花都（合作）</v>
          </cell>
          <cell r="C277">
            <v>2704</v>
          </cell>
        </row>
        <row r="278">
          <cell r="A278">
            <v>44348</v>
          </cell>
          <cell r="B278" t="str">
            <v>石坎-五星</v>
          </cell>
          <cell r="C278">
            <v>1047.1</v>
          </cell>
        </row>
        <row r="279">
          <cell r="A279">
            <v>44348</v>
          </cell>
          <cell r="B279" t="str">
            <v>禾云-义合</v>
          </cell>
          <cell r="C279">
            <v>3987.4</v>
          </cell>
        </row>
        <row r="280">
          <cell r="A280">
            <v>44348</v>
          </cell>
          <cell r="B280" t="str">
            <v>石潭-大岩</v>
          </cell>
        </row>
        <row r="281">
          <cell r="A281">
            <v>44348</v>
          </cell>
          <cell r="B281" t="str">
            <v>石坎至白芒</v>
          </cell>
        </row>
        <row r="282">
          <cell r="A282">
            <v>44348</v>
          </cell>
          <cell r="B282" t="str">
            <v>石潭至禾云</v>
          </cell>
        </row>
        <row r="283">
          <cell r="A283">
            <v>44348</v>
          </cell>
          <cell r="B283" t="str">
            <v>清远北站至桃源</v>
          </cell>
        </row>
        <row r="284">
          <cell r="A284">
            <v>44378</v>
          </cell>
          <cell r="B284" t="str">
            <v>清远城北站至广州省站</v>
          </cell>
          <cell r="C284">
            <v>73113.5</v>
          </cell>
        </row>
        <row r="285">
          <cell r="A285">
            <v>44378</v>
          </cell>
          <cell r="B285" t="str">
            <v>清远城北站至广州罗冲围站</v>
          </cell>
          <cell r="C285">
            <v>32246.1</v>
          </cell>
        </row>
        <row r="286">
          <cell r="A286">
            <v>44378</v>
          </cell>
          <cell r="B286" t="str">
            <v>清远城北站至江门新会站</v>
          </cell>
        </row>
        <row r="287">
          <cell r="A287">
            <v>44378</v>
          </cell>
          <cell r="B287" t="str">
            <v>清远城北站至清远英德西站</v>
          </cell>
        </row>
        <row r="288">
          <cell r="A288">
            <v>44378</v>
          </cell>
          <cell r="B288" t="str">
            <v>机动车</v>
          </cell>
          <cell r="C288">
            <v>64436.5</v>
          </cell>
        </row>
        <row r="289">
          <cell r="A289">
            <v>44378</v>
          </cell>
          <cell r="B289" t="str">
            <v>客运包车</v>
          </cell>
          <cell r="C289">
            <v>16922</v>
          </cell>
        </row>
        <row r="290">
          <cell r="A290">
            <v>44378</v>
          </cell>
          <cell r="B290" t="str">
            <v>清远城北站至广州市桥站</v>
          </cell>
        </row>
        <row r="291">
          <cell r="A291">
            <v>44378</v>
          </cell>
          <cell r="B291" t="str">
            <v>清远城北站至清远新洲站</v>
          </cell>
          <cell r="C291">
            <v>7225</v>
          </cell>
        </row>
        <row r="292">
          <cell r="A292">
            <v>44378</v>
          </cell>
          <cell r="B292" t="str">
            <v>清远城北站至佛山市站</v>
          </cell>
          <cell r="C292">
            <v>10845.4</v>
          </cell>
        </row>
        <row r="293">
          <cell r="A293">
            <v>44378</v>
          </cell>
          <cell r="B293" t="str">
            <v>清远城北站至中山市站</v>
          </cell>
          <cell r="C293">
            <v>10500</v>
          </cell>
        </row>
        <row r="294">
          <cell r="A294">
            <v>44378</v>
          </cell>
          <cell r="B294" t="str">
            <v>清远城北站至云浮云浮站</v>
          </cell>
          <cell r="C294">
            <v>11780</v>
          </cell>
        </row>
        <row r="295">
          <cell r="A295">
            <v>44378</v>
          </cell>
          <cell r="B295" t="str">
            <v>清远城北站至肇庆怀集站</v>
          </cell>
          <cell r="C295">
            <v>6650</v>
          </cell>
        </row>
        <row r="296">
          <cell r="A296">
            <v>44378</v>
          </cell>
          <cell r="B296" t="str">
            <v>清远城北站至肇庆总站</v>
          </cell>
          <cell r="C296">
            <v>8060</v>
          </cell>
        </row>
        <row r="297">
          <cell r="A297">
            <v>44378</v>
          </cell>
          <cell r="B297" t="str">
            <v>清远城北站至广州天河站</v>
          </cell>
          <cell r="C297">
            <v>19824</v>
          </cell>
        </row>
        <row r="298">
          <cell r="A298">
            <v>44378</v>
          </cell>
          <cell r="B298" t="str">
            <v>清远城北站至深圳蛇口站</v>
          </cell>
          <cell r="C298">
            <v>485.3</v>
          </cell>
        </row>
        <row r="299">
          <cell r="A299">
            <v>44378</v>
          </cell>
          <cell r="B299" t="str">
            <v>清远北站至英德银英</v>
          </cell>
          <cell r="C299">
            <v>39528</v>
          </cell>
        </row>
        <row r="300">
          <cell r="A300">
            <v>44378</v>
          </cell>
          <cell r="B300" t="str">
            <v>清远城北站至清远英德大洞站</v>
          </cell>
          <cell r="C300">
            <v>17717</v>
          </cell>
        </row>
        <row r="301">
          <cell r="A301">
            <v>44378</v>
          </cell>
          <cell r="B301" t="str">
            <v>清远城北站至南冲</v>
          </cell>
          <cell r="C301">
            <v>2128.3</v>
          </cell>
        </row>
        <row r="302">
          <cell r="A302">
            <v>44378</v>
          </cell>
          <cell r="B302" t="str">
            <v>清远城北站至石坎</v>
          </cell>
          <cell r="C302">
            <v>3045.6</v>
          </cell>
        </row>
        <row r="303">
          <cell r="A303">
            <v>44378</v>
          </cell>
          <cell r="B303" t="str">
            <v>清远北站至石潭</v>
          </cell>
          <cell r="C303">
            <v>170638</v>
          </cell>
        </row>
        <row r="304">
          <cell r="A304">
            <v>44378</v>
          </cell>
          <cell r="B304" t="str">
            <v>清远城北站至广州罗冲围站</v>
          </cell>
          <cell r="C304">
            <v>28922.9</v>
          </cell>
        </row>
        <row r="305">
          <cell r="A305">
            <v>44378</v>
          </cell>
          <cell r="B305" t="str">
            <v>清远北站至七拱</v>
          </cell>
          <cell r="C305">
            <v>13570</v>
          </cell>
        </row>
        <row r="306">
          <cell r="A306">
            <v>44378</v>
          </cell>
          <cell r="B306" t="str">
            <v>太平至南冲</v>
          </cell>
          <cell r="C306">
            <v>36801.1</v>
          </cell>
        </row>
        <row r="307">
          <cell r="A307">
            <v>44378</v>
          </cell>
          <cell r="B307" t="str">
            <v>太平至石坎</v>
          </cell>
          <cell r="C307">
            <v>32986</v>
          </cell>
        </row>
        <row r="308">
          <cell r="A308">
            <v>44378</v>
          </cell>
          <cell r="B308" t="str">
            <v>清远北站至白湾</v>
          </cell>
          <cell r="C308">
            <v>42501</v>
          </cell>
        </row>
        <row r="309">
          <cell r="A309">
            <v>44378</v>
          </cell>
          <cell r="B309" t="str">
            <v>北站至白湾44270</v>
          </cell>
          <cell r="C309">
            <v>3348</v>
          </cell>
        </row>
        <row r="310">
          <cell r="A310">
            <v>44378</v>
          </cell>
          <cell r="B310" t="str">
            <v>北站至白湾41308/41329</v>
          </cell>
        </row>
        <row r="311">
          <cell r="A311">
            <v>44378</v>
          </cell>
          <cell r="B311" t="str">
            <v>三坑太平-罗冲围</v>
          </cell>
          <cell r="C311">
            <v>39152</v>
          </cell>
        </row>
        <row r="312">
          <cell r="A312">
            <v>44378</v>
          </cell>
          <cell r="B312" t="str">
            <v>清远城北站至鱼咀</v>
          </cell>
          <cell r="C312">
            <v>3632</v>
          </cell>
        </row>
        <row r="313">
          <cell r="A313">
            <v>44378</v>
          </cell>
          <cell r="B313" t="str">
            <v>大坑至白湾</v>
          </cell>
          <cell r="C313">
            <v>3736</v>
          </cell>
        </row>
        <row r="314">
          <cell r="A314">
            <v>44378</v>
          </cell>
          <cell r="B314" t="str">
            <v>大树墩至桂湖</v>
          </cell>
          <cell r="C314">
            <v>3612</v>
          </cell>
        </row>
        <row r="315">
          <cell r="A315">
            <v>44378</v>
          </cell>
          <cell r="B315" t="str">
            <v>拱水至浸潭</v>
          </cell>
          <cell r="C315">
            <v>4335</v>
          </cell>
        </row>
        <row r="316">
          <cell r="A316">
            <v>44378</v>
          </cell>
          <cell r="B316" t="str">
            <v>三村至浸潭</v>
          </cell>
          <cell r="C316">
            <v>6092</v>
          </cell>
        </row>
        <row r="317">
          <cell r="A317">
            <v>44378</v>
          </cell>
          <cell r="B317" t="str">
            <v>禾云至罗东</v>
          </cell>
          <cell r="C317">
            <v>4054.5</v>
          </cell>
        </row>
        <row r="318">
          <cell r="A318">
            <v>44378</v>
          </cell>
          <cell r="B318" t="str">
            <v>石潭至省站</v>
          </cell>
          <cell r="C318">
            <v>1848</v>
          </cell>
        </row>
        <row r="319">
          <cell r="A319">
            <v>44378</v>
          </cell>
          <cell r="B319" t="str">
            <v>大围至东联</v>
          </cell>
          <cell r="C319">
            <v>2248</v>
          </cell>
        </row>
        <row r="320">
          <cell r="A320">
            <v>44378</v>
          </cell>
          <cell r="B320" t="str">
            <v>清远城北站至英德黄花</v>
          </cell>
          <cell r="C320">
            <v>234.6</v>
          </cell>
        </row>
        <row r="321">
          <cell r="A321">
            <v>44378</v>
          </cell>
          <cell r="B321" t="str">
            <v>西坑至中洲</v>
          </cell>
          <cell r="C321">
            <v>6300</v>
          </cell>
        </row>
        <row r="322">
          <cell r="A322">
            <v>44378</v>
          </cell>
          <cell r="B322" t="str">
            <v>禾云-峡溪</v>
          </cell>
          <cell r="C322">
            <v>4404</v>
          </cell>
        </row>
        <row r="323">
          <cell r="A323">
            <v>44378</v>
          </cell>
          <cell r="B323" t="str">
            <v>北站至佛山44627</v>
          </cell>
        </row>
        <row r="324">
          <cell r="A324">
            <v>44378</v>
          </cell>
          <cell r="B324" t="str">
            <v>北站至花都（合作）</v>
          </cell>
          <cell r="C324">
            <v>13313.3</v>
          </cell>
        </row>
        <row r="325">
          <cell r="A325">
            <v>44378</v>
          </cell>
          <cell r="B325" t="str">
            <v>石坎-五星</v>
          </cell>
          <cell r="C325">
            <v>3602</v>
          </cell>
        </row>
        <row r="326">
          <cell r="A326">
            <v>44378</v>
          </cell>
          <cell r="B326" t="str">
            <v>禾云-义合</v>
          </cell>
          <cell r="C326">
            <v>5320</v>
          </cell>
        </row>
        <row r="327">
          <cell r="A327">
            <v>44378</v>
          </cell>
          <cell r="B327" t="str">
            <v>石潭-大岩</v>
          </cell>
          <cell r="C327">
            <v>3128</v>
          </cell>
        </row>
        <row r="328">
          <cell r="A328">
            <v>44378</v>
          </cell>
          <cell r="B328" t="str">
            <v>石坎至白芒</v>
          </cell>
          <cell r="C328">
            <v>3389</v>
          </cell>
        </row>
        <row r="329">
          <cell r="A329">
            <v>44378</v>
          </cell>
          <cell r="B329" t="str">
            <v>石潭至禾云</v>
          </cell>
          <cell r="C329">
            <v>10759</v>
          </cell>
        </row>
        <row r="330">
          <cell r="A330">
            <v>44378</v>
          </cell>
          <cell r="B330" t="str">
            <v>清远北站至桃源</v>
          </cell>
          <cell r="C330">
            <v>3420</v>
          </cell>
        </row>
        <row r="331">
          <cell r="A331">
            <v>44409</v>
          </cell>
          <cell r="B331" t="str">
            <v>清远城北站至广州省站</v>
          </cell>
          <cell r="C331">
            <v>94999</v>
          </cell>
        </row>
        <row r="332">
          <cell r="A332">
            <v>44409</v>
          </cell>
          <cell r="B332" t="str">
            <v>清远城北站至广州罗冲围站</v>
          </cell>
          <cell r="C332">
            <v>47716</v>
          </cell>
        </row>
        <row r="333">
          <cell r="A333">
            <v>44409</v>
          </cell>
          <cell r="B333" t="str">
            <v>清远城北站至江门新会站</v>
          </cell>
        </row>
        <row r="334">
          <cell r="A334">
            <v>44409</v>
          </cell>
          <cell r="B334" t="str">
            <v>清远城北站至清远英德西站</v>
          </cell>
        </row>
        <row r="335">
          <cell r="A335">
            <v>44409</v>
          </cell>
          <cell r="B335" t="str">
            <v>机动车</v>
          </cell>
          <cell r="C335">
            <v>25883.6</v>
          </cell>
        </row>
        <row r="336">
          <cell r="A336">
            <v>44409</v>
          </cell>
          <cell r="B336" t="str">
            <v>客运包车</v>
          </cell>
          <cell r="C336">
            <v>15055.3</v>
          </cell>
        </row>
        <row r="337">
          <cell r="A337">
            <v>44409</v>
          </cell>
          <cell r="B337" t="str">
            <v>清远城北站至广州市桥站</v>
          </cell>
        </row>
        <row r="338">
          <cell r="A338">
            <v>44409</v>
          </cell>
          <cell r="B338" t="str">
            <v>清远城北站至清远新洲站</v>
          </cell>
          <cell r="C338">
            <v>59214</v>
          </cell>
        </row>
        <row r="339">
          <cell r="A339">
            <v>44409</v>
          </cell>
          <cell r="B339" t="str">
            <v>清远城北站至佛山市站</v>
          </cell>
          <cell r="C339">
            <v>19530</v>
          </cell>
        </row>
        <row r="340">
          <cell r="A340">
            <v>44409</v>
          </cell>
          <cell r="B340" t="str">
            <v>清远城北站至中山市站</v>
          </cell>
          <cell r="C340">
            <v>10770</v>
          </cell>
        </row>
        <row r="341">
          <cell r="A341">
            <v>44409</v>
          </cell>
          <cell r="B341" t="str">
            <v>清远城北站至云浮云浮站</v>
          </cell>
          <cell r="C341">
            <v>11700</v>
          </cell>
        </row>
        <row r="342">
          <cell r="A342">
            <v>44409</v>
          </cell>
          <cell r="B342" t="str">
            <v>清远城北站至肇庆怀集站</v>
          </cell>
          <cell r="C342">
            <v>9300</v>
          </cell>
        </row>
        <row r="343">
          <cell r="A343">
            <v>44409</v>
          </cell>
          <cell r="B343" t="str">
            <v>清远城北站至肇庆总站</v>
          </cell>
          <cell r="C343">
            <v>15808</v>
          </cell>
        </row>
        <row r="344">
          <cell r="A344">
            <v>44409</v>
          </cell>
          <cell r="B344" t="str">
            <v>清远城北站至广州天河站</v>
          </cell>
          <cell r="C344">
            <v>20492</v>
          </cell>
        </row>
        <row r="345">
          <cell r="A345">
            <v>44409</v>
          </cell>
          <cell r="B345" t="str">
            <v>清远城北站至深圳蛇口站</v>
          </cell>
          <cell r="C345">
            <v>13500</v>
          </cell>
        </row>
        <row r="346">
          <cell r="A346">
            <v>44409</v>
          </cell>
          <cell r="B346" t="str">
            <v>清远北站至英德银英</v>
          </cell>
          <cell r="C346">
            <v>39312</v>
          </cell>
        </row>
        <row r="347">
          <cell r="A347">
            <v>44409</v>
          </cell>
          <cell r="B347" t="str">
            <v>清远城北站至清远英德大洞站</v>
          </cell>
          <cell r="C347">
            <v>8447</v>
          </cell>
        </row>
        <row r="348">
          <cell r="A348">
            <v>44409</v>
          </cell>
          <cell r="B348" t="str">
            <v>清远城北站至南冲</v>
          </cell>
          <cell r="C348">
            <v>8447</v>
          </cell>
        </row>
        <row r="349">
          <cell r="A349">
            <v>44409</v>
          </cell>
          <cell r="B349" t="str">
            <v>清远城北站至石坎</v>
          </cell>
          <cell r="C349">
            <v>5678.1</v>
          </cell>
        </row>
        <row r="350">
          <cell r="A350">
            <v>44409</v>
          </cell>
          <cell r="B350" t="str">
            <v>清远北站至石潭</v>
          </cell>
          <cell r="C350">
            <v>177256</v>
          </cell>
        </row>
        <row r="351">
          <cell r="A351">
            <v>44409</v>
          </cell>
          <cell r="B351" t="str">
            <v>清远城北站至广州罗冲围站</v>
          </cell>
          <cell r="C351">
            <v>46349</v>
          </cell>
        </row>
        <row r="352">
          <cell r="A352">
            <v>44409</v>
          </cell>
          <cell r="B352" t="str">
            <v>清远北站至七拱</v>
          </cell>
          <cell r="C352">
            <v>14030</v>
          </cell>
        </row>
        <row r="353">
          <cell r="A353">
            <v>44409</v>
          </cell>
          <cell r="B353" t="str">
            <v>太平至南冲</v>
          </cell>
          <cell r="C353">
            <v>50918</v>
          </cell>
        </row>
        <row r="354">
          <cell r="A354">
            <v>44409</v>
          </cell>
          <cell r="B354" t="str">
            <v>太平至石坎</v>
          </cell>
          <cell r="C354">
            <v>46656</v>
          </cell>
        </row>
        <row r="355">
          <cell r="A355">
            <v>44409</v>
          </cell>
          <cell r="B355" t="str">
            <v>清远北站至白湾</v>
          </cell>
          <cell r="C355">
            <v>57660</v>
          </cell>
        </row>
        <row r="356">
          <cell r="A356">
            <v>44409</v>
          </cell>
          <cell r="B356" t="str">
            <v>北站至白湾44270</v>
          </cell>
        </row>
        <row r="357">
          <cell r="A357">
            <v>44409</v>
          </cell>
          <cell r="B357" t="str">
            <v>北站至白湾41308/41329</v>
          </cell>
        </row>
        <row r="358">
          <cell r="A358">
            <v>44409</v>
          </cell>
          <cell r="B358" t="str">
            <v>三坑太平-罗冲围</v>
          </cell>
          <cell r="C358">
            <v>34940</v>
          </cell>
        </row>
        <row r="359">
          <cell r="A359">
            <v>44409</v>
          </cell>
          <cell r="B359" t="str">
            <v>清远城北站至鱼咀</v>
          </cell>
          <cell r="C359">
            <v>5950</v>
          </cell>
        </row>
        <row r="360">
          <cell r="A360">
            <v>44409</v>
          </cell>
          <cell r="B360" t="str">
            <v>大坑至白湾</v>
          </cell>
          <cell r="C360">
            <v>4038</v>
          </cell>
        </row>
        <row r="361">
          <cell r="A361">
            <v>44409</v>
          </cell>
          <cell r="B361" t="str">
            <v>大树墩至桂湖</v>
          </cell>
          <cell r="C361">
            <v>3360</v>
          </cell>
        </row>
        <row r="362">
          <cell r="A362">
            <v>44409</v>
          </cell>
          <cell r="B362" t="str">
            <v>拱水至浸潭</v>
          </cell>
          <cell r="C362">
            <v>2516</v>
          </cell>
        </row>
        <row r="363">
          <cell r="A363">
            <v>44409</v>
          </cell>
          <cell r="B363" t="str">
            <v>三村至浸潭</v>
          </cell>
          <cell r="C363">
            <v>6686</v>
          </cell>
        </row>
        <row r="364">
          <cell r="A364">
            <v>44409</v>
          </cell>
          <cell r="B364" t="str">
            <v>禾云至罗东</v>
          </cell>
          <cell r="C364">
            <v>1480</v>
          </cell>
        </row>
        <row r="365">
          <cell r="A365">
            <v>44409</v>
          </cell>
          <cell r="B365" t="str">
            <v>石潭至省站</v>
          </cell>
        </row>
        <row r="366">
          <cell r="A366">
            <v>44409</v>
          </cell>
          <cell r="B366" t="str">
            <v>大围至东联</v>
          </cell>
          <cell r="C366">
            <v>1364</v>
          </cell>
        </row>
        <row r="367">
          <cell r="A367">
            <v>44409</v>
          </cell>
          <cell r="B367" t="str">
            <v>清远城北站至英德黄花</v>
          </cell>
        </row>
        <row r="368">
          <cell r="A368">
            <v>44409</v>
          </cell>
          <cell r="B368" t="str">
            <v>西坑至中洲</v>
          </cell>
          <cell r="C368">
            <v>2160</v>
          </cell>
        </row>
        <row r="369">
          <cell r="A369">
            <v>44409</v>
          </cell>
          <cell r="B369" t="str">
            <v>禾云-峡溪</v>
          </cell>
          <cell r="C369">
            <v>1628</v>
          </cell>
        </row>
        <row r="370">
          <cell r="A370">
            <v>44409</v>
          </cell>
          <cell r="B370" t="str">
            <v>北站至佛山44627</v>
          </cell>
        </row>
        <row r="371">
          <cell r="A371">
            <v>44409</v>
          </cell>
          <cell r="B371" t="str">
            <v>北站至花都（合作）</v>
          </cell>
          <cell r="C371">
            <v>25064</v>
          </cell>
        </row>
        <row r="372">
          <cell r="A372">
            <v>44409</v>
          </cell>
          <cell r="B372" t="str">
            <v>石坎-五星</v>
          </cell>
          <cell r="C372">
            <v>1102</v>
          </cell>
        </row>
        <row r="373">
          <cell r="A373">
            <v>44409</v>
          </cell>
          <cell r="B373" t="str">
            <v>禾云-义合</v>
          </cell>
          <cell r="C373">
            <v>5582</v>
          </cell>
        </row>
        <row r="374">
          <cell r="A374">
            <v>44409</v>
          </cell>
          <cell r="B374" t="str">
            <v>石潭-大岩</v>
          </cell>
          <cell r="C374">
            <v>2044</v>
          </cell>
        </row>
        <row r="375">
          <cell r="A375">
            <v>44409</v>
          </cell>
          <cell r="B375" t="str">
            <v>石坎至白芒</v>
          </cell>
          <cell r="C375">
            <v>2214</v>
          </cell>
        </row>
        <row r="376">
          <cell r="A376">
            <v>44409</v>
          </cell>
          <cell r="B376" t="str">
            <v>石潭至禾云</v>
          </cell>
          <cell r="C376">
            <v>7784</v>
          </cell>
        </row>
        <row r="377">
          <cell r="A377">
            <v>44409</v>
          </cell>
          <cell r="B377" t="str">
            <v>清远北站至桃源</v>
          </cell>
          <cell r="C377">
            <v>11780</v>
          </cell>
        </row>
        <row r="378">
          <cell r="A378">
            <v>44440</v>
          </cell>
          <cell r="B378" t="str">
            <v>清远城北站至广州省站</v>
          </cell>
          <cell r="C378">
            <v>71052</v>
          </cell>
        </row>
        <row r="379">
          <cell r="A379">
            <v>44440</v>
          </cell>
          <cell r="B379" t="str">
            <v>清远城北站至广州罗冲围站</v>
          </cell>
          <cell r="C379">
            <v>45531.7</v>
          </cell>
        </row>
        <row r="380">
          <cell r="A380">
            <v>44440</v>
          </cell>
          <cell r="B380" t="str">
            <v>清远城北站至江门新会站</v>
          </cell>
        </row>
        <row r="381">
          <cell r="A381">
            <v>44440</v>
          </cell>
          <cell r="B381" t="str">
            <v>清远城北站至清远英德西站</v>
          </cell>
        </row>
        <row r="382">
          <cell r="A382">
            <v>44440</v>
          </cell>
          <cell r="B382" t="str">
            <v>机动车</v>
          </cell>
          <cell r="C382">
            <v>64209.4</v>
          </cell>
        </row>
        <row r="383">
          <cell r="A383">
            <v>44440</v>
          </cell>
          <cell r="B383" t="str">
            <v>客运包车</v>
          </cell>
          <cell r="C383">
            <v>28759.2</v>
          </cell>
        </row>
        <row r="384">
          <cell r="A384">
            <v>44440</v>
          </cell>
          <cell r="B384" t="str">
            <v>清远城北站至广州市桥站</v>
          </cell>
        </row>
        <row r="385">
          <cell r="A385">
            <v>44440</v>
          </cell>
          <cell r="B385" t="str">
            <v>清远城北站至清远新洲站</v>
          </cell>
          <cell r="C385">
            <v>44383.9</v>
          </cell>
        </row>
        <row r="386">
          <cell r="A386">
            <v>44440</v>
          </cell>
          <cell r="B386" t="str">
            <v>清远城北站至佛山市站</v>
          </cell>
          <cell r="C386">
            <v>20140</v>
          </cell>
        </row>
        <row r="387">
          <cell r="A387">
            <v>44440</v>
          </cell>
          <cell r="B387" t="str">
            <v>清远城北站至中山市站</v>
          </cell>
          <cell r="C387">
            <v>9058</v>
          </cell>
        </row>
        <row r="388">
          <cell r="A388">
            <v>44440</v>
          </cell>
          <cell r="B388" t="str">
            <v>清远城北站至云浮云浮站</v>
          </cell>
          <cell r="C388">
            <v>10800</v>
          </cell>
        </row>
        <row r="389">
          <cell r="A389">
            <v>44440</v>
          </cell>
          <cell r="B389" t="str">
            <v>清远城北站至肇庆怀集站</v>
          </cell>
          <cell r="C389">
            <v>8060</v>
          </cell>
        </row>
        <row r="390">
          <cell r="A390">
            <v>44440</v>
          </cell>
          <cell r="B390" t="str">
            <v>清远城北站至肇庆总站</v>
          </cell>
          <cell r="C390">
            <v>12432</v>
          </cell>
        </row>
        <row r="391">
          <cell r="A391">
            <v>44440</v>
          </cell>
          <cell r="B391" t="str">
            <v>清远城北站至广州天河站</v>
          </cell>
          <cell r="C391">
            <v>23000</v>
          </cell>
        </row>
        <row r="392">
          <cell r="A392">
            <v>44440</v>
          </cell>
          <cell r="B392" t="str">
            <v>清远城北站至深圳蛇口站</v>
          </cell>
          <cell r="C392">
            <v>10370</v>
          </cell>
        </row>
        <row r="393">
          <cell r="A393">
            <v>44440</v>
          </cell>
          <cell r="B393" t="str">
            <v>清远北站至英德银英</v>
          </cell>
          <cell r="C393">
            <v>38124.7</v>
          </cell>
        </row>
        <row r="394">
          <cell r="A394">
            <v>44440</v>
          </cell>
          <cell r="B394" t="str">
            <v>清远城北站至清远英德大洞站</v>
          </cell>
          <cell r="C394">
            <v>13126.3</v>
          </cell>
        </row>
        <row r="395">
          <cell r="A395">
            <v>44440</v>
          </cell>
          <cell r="B395" t="str">
            <v>清远城北站至南冲</v>
          </cell>
          <cell r="C395">
            <v>13126.3</v>
          </cell>
        </row>
        <row r="396">
          <cell r="A396">
            <v>44440</v>
          </cell>
          <cell r="B396" t="str">
            <v>清远城北站至石坎</v>
          </cell>
          <cell r="C396">
            <v>2972.7</v>
          </cell>
        </row>
        <row r="397">
          <cell r="A397">
            <v>44440</v>
          </cell>
          <cell r="B397" t="str">
            <v>清远北站至石潭</v>
          </cell>
          <cell r="C397">
            <v>208654.2</v>
          </cell>
        </row>
        <row r="398">
          <cell r="A398">
            <v>44440</v>
          </cell>
          <cell r="B398" t="str">
            <v>清远城北站至广州罗冲围站</v>
          </cell>
          <cell r="C398">
            <v>49421.9</v>
          </cell>
        </row>
        <row r="399">
          <cell r="A399">
            <v>44440</v>
          </cell>
          <cell r="B399" t="str">
            <v>清远北站至七拱</v>
          </cell>
          <cell r="C399">
            <v>12420</v>
          </cell>
        </row>
        <row r="400">
          <cell r="A400">
            <v>44440</v>
          </cell>
          <cell r="B400" t="str">
            <v>太平至南冲</v>
          </cell>
          <cell r="C400">
            <v>41581.3</v>
          </cell>
        </row>
        <row r="401">
          <cell r="A401">
            <v>44440</v>
          </cell>
          <cell r="B401" t="str">
            <v>太平至石坎</v>
          </cell>
          <cell r="C401">
            <v>42537.2</v>
          </cell>
        </row>
        <row r="402">
          <cell r="A402">
            <v>44440</v>
          </cell>
          <cell r="B402" t="str">
            <v>清远北站至白湾</v>
          </cell>
          <cell r="C402">
            <v>55800</v>
          </cell>
        </row>
        <row r="403">
          <cell r="A403">
            <v>44440</v>
          </cell>
          <cell r="B403" t="str">
            <v>北站至白湾44270</v>
          </cell>
        </row>
        <row r="404">
          <cell r="A404">
            <v>44440</v>
          </cell>
          <cell r="B404" t="str">
            <v>北站至白湾41308/41329</v>
          </cell>
        </row>
        <row r="405">
          <cell r="A405">
            <v>44440</v>
          </cell>
          <cell r="B405" t="str">
            <v>三坑太平-罗冲围</v>
          </cell>
          <cell r="C405">
            <v>31485</v>
          </cell>
        </row>
        <row r="406">
          <cell r="A406">
            <v>44440</v>
          </cell>
          <cell r="B406" t="str">
            <v>清远城北站至鱼咀</v>
          </cell>
          <cell r="C406">
            <v>6374</v>
          </cell>
        </row>
        <row r="407">
          <cell r="A407">
            <v>44440</v>
          </cell>
          <cell r="B407" t="str">
            <v>大坑至白湾</v>
          </cell>
          <cell r="C407">
            <v>3168</v>
          </cell>
        </row>
        <row r="408">
          <cell r="A408">
            <v>44440</v>
          </cell>
          <cell r="B408" t="str">
            <v>大树墩至桂湖</v>
          </cell>
          <cell r="C408">
            <v>4275.1</v>
          </cell>
        </row>
        <row r="409">
          <cell r="A409">
            <v>44440</v>
          </cell>
          <cell r="B409" t="str">
            <v>拱水至浸潭</v>
          </cell>
          <cell r="C409">
            <v>2597.5</v>
          </cell>
        </row>
        <row r="410">
          <cell r="A410">
            <v>44440</v>
          </cell>
          <cell r="B410" t="str">
            <v>三村至浸潭</v>
          </cell>
          <cell r="C410">
            <v>6091.6</v>
          </cell>
        </row>
        <row r="411">
          <cell r="A411">
            <v>44440</v>
          </cell>
          <cell r="B411" t="str">
            <v>禾云至罗东</v>
          </cell>
          <cell r="C411">
            <v>2113</v>
          </cell>
        </row>
        <row r="412">
          <cell r="A412">
            <v>44440</v>
          </cell>
          <cell r="B412" t="str">
            <v>石潭至省站</v>
          </cell>
        </row>
        <row r="413">
          <cell r="A413">
            <v>44440</v>
          </cell>
          <cell r="B413" t="str">
            <v>大围至东联</v>
          </cell>
          <cell r="C413">
            <v>1164</v>
          </cell>
        </row>
        <row r="414">
          <cell r="A414">
            <v>44440</v>
          </cell>
          <cell r="B414" t="str">
            <v>清远城北站至英德黄花</v>
          </cell>
        </row>
        <row r="415">
          <cell r="A415">
            <v>44440</v>
          </cell>
          <cell r="B415" t="str">
            <v>西坑至中洲</v>
          </cell>
          <cell r="C415">
            <v>2036</v>
          </cell>
        </row>
        <row r="416">
          <cell r="A416">
            <v>44440</v>
          </cell>
          <cell r="B416" t="str">
            <v>禾云-峡溪</v>
          </cell>
          <cell r="C416">
            <v>2795</v>
          </cell>
        </row>
        <row r="417">
          <cell r="A417">
            <v>44440</v>
          </cell>
          <cell r="B417" t="str">
            <v>北站至佛山44627</v>
          </cell>
        </row>
        <row r="418">
          <cell r="A418">
            <v>44440</v>
          </cell>
          <cell r="B418" t="str">
            <v>北站至花都（合作）</v>
          </cell>
          <cell r="C418">
            <v>24336</v>
          </cell>
        </row>
        <row r="419">
          <cell r="A419">
            <v>44440</v>
          </cell>
          <cell r="B419" t="str">
            <v>石坎-五星</v>
          </cell>
          <cell r="C419">
            <v>1657.2</v>
          </cell>
        </row>
        <row r="420">
          <cell r="A420">
            <v>44440</v>
          </cell>
          <cell r="B420" t="str">
            <v>禾云-义合</v>
          </cell>
          <cell r="C420">
            <v>1105.6</v>
          </cell>
        </row>
        <row r="421">
          <cell r="A421">
            <v>44440</v>
          </cell>
          <cell r="B421" t="str">
            <v>石潭-大岩</v>
          </cell>
          <cell r="C421">
            <v>2190</v>
          </cell>
        </row>
        <row r="422">
          <cell r="A422">
            <v>44440</v>
          </cell>
          <cell r="B422" t="str">
            <v>石坎至白芒</v>
          </cell>
          <cell r="C422">
            <v>1531.5</v>
          </cell>
        </row>
        <row r="423">
          <cell r="A423">
            <v>44440</v>
          </cell>
          <cell r="B423" t="str">
            <v>石潭至禾云</v>
          </cell>
          <cell r="C423">
            <v>6006</v>
          </cell>
        </row>
        <row r="424">
          <cell r="A424">
            <v>44440</v>
          </cell>
          <cell r="B424" t="str">
            <v>清远北站至桃源</v>
          </cell>
          <cell r="C424">
            <v>5320</v>
          </cell>
        </row>
      </sheetData>
      <sheetData sheetId="6">
        <row r="1">
          <cell r="A1" t="str">
            <v>月份</v>
          </cell>
          <cell r="B1" t="str">
            <v>项目</v>
          </cell>
          <cell r="C1" t="str">
            <v>客运量</v>
          </cell>
        </row>
        <row r="2">
          <cell r="A2">
            <v>44197</v>
          </cell>
          <cell r="B2" t="str">
            <v>清远城北站至广州省站</v>
          </cell>
          <cell r="C2">
            <v>15362</v>
          </cell>
        </row>
        <row r="3">
          <cell r="A3">
            <v>44197</v>
          </cell>
          <cell r="B3" t="str">
            <v>清远城北站至广州罗冲围站</v>
          </cell>
          <cell r="C3">
            <v>8268</v>
          </cell>
        </row>
        <row r="4">
          <cell r="A4">
            <v>44197</v>
          </cell>
          <cell r="B4" t="str">
            <v>清远城北站至江门新会站</v>
          </cell>
          <cell r="C4">
            <v>448</v>
          </cell>
        </row>
        <row r="5">
          <cell r="A5">
            <v>44197</v>
          </cell>
          <cell r="B5" t="str">
            <v>清远城北站至清远英德西站</v>
          </cell>
          <cell r="C5">
            <v>1111</v>
          </cell>
        </row>
        <row r="6">
          <cell r="A6">
            <v>44197</v>
          </cell>
          <cell r="B6" t="str">
            <v>机动车</v>
          </cell>
          <cell r="C6">
            <v>8441</v>
          </cell>
        </row>
        <row r="7">
          <cell r="A7">
            <v>44197</v>
          </cell>
          <cell r="B7" t="str">
            <v>客运包车</v>
          </cell>
          <cell r="C7">
            <v>4883</v>
          </cell>
        </row>
        <row r="8">
          <cell r="A8">
            <v>44197</v>
          </cell>
          <cell r="B8" t="str">
            <v>清远城北站至广州市桥站</v>
          </cell>
          <cell r="C8">
            <v>965</v>
          </cell>
        </row>
        <row r="9">
          <cell r="A9">
            <v>44197</v>
          </cell>
          <cell r="B9" t="str">
            <v>清远城北站至清远新洲站</v>
          </cell>
          <cell r="C9">
            <v>7861</v>
          </cell>
        </row>
        <row r="10">
          <cell r="A10">
            <v>44197</v>
          </cell>
          <cell r="B10" t="str">
            <v>清远城北站至佛山市站</v>
          </cell>
          <cell r="C10">
            <v>1559</v>
          </cell>
        </row>
        <row r="11">
          <cell r="A11">
            <v>44197</v>
          </cell>
          <cell r="B11" t="str">
            <v>清远城北站至中山市站</v>
          </cell>
          <cell r="C11">
            <v>355</v>
          </cell>
        </row>
        <row r="12">
          <cell r="A12">
            <v>44197</v>
          </cell>
          <cell r="B12" t="str">
            <v>清远城北站至云浮云浮站</v>
          </cell>
          <cell r="C12">
            <v>582</v>
          </cell>
        </row>
        <row r="13">
          <cell r="A13">
            <v>44197</v>
          </cell>
          <cell r="B13" t="str">
            <v>清远城北站至肇庆怀集站</v>
          </cell>
          <cell r="C13">
            <v>736</v>
          </cell>
        </row>
        <row r="14">
          <cell r="A14">
            <v>44197</v>
          </cell>
          <cell r="B14" t="str">
            <v>清远城北站至肇庆总站</v>
          </cell>
          <cell r="C14">
            <v>1448</v>
          </cell>
        </row>
        <row r="15">
          <cell r="A15">
            <v>44197</v>
          </cell>
          <cell r="B15" t="str">
            <v>清远城北站至广州天河站</v>
          </cell>
          <cell r="C15">
            <v>3614</v>
          </cell>
        </row>
        <row r="16">
          <cell r="A16">
            <v>44197</v>
          </cell>
          <cell r="B16" t="str">
            <v>清远城北站至深圳蛇口站</v>
          </cell>
          <cell r="C16">
            <v>312</v>
          </cell>
        </row>
        <row r="17">
          <cell r="A17">
            <v>44197</v>
          </cell>
          <cell r="B17" t="str">
            <v>清远北站至英德银英</v>
          </cell>
          <cell r="C17">
            <v>1008</v>
          </cell>
        </row>
        <row r="18">
          <cell r="A18">
            <v>44197</v>
          </cell>
          <cell r="B18" t="str">
            <v>清远城北站至清远英德大洞站</v>
          </cell>
          <cell r="C18">
            <v>3816</v>
          </cell>
        </row>
        <row r="19">
          <cell r="A19">
            <v>44197</v>
          </cell>
          <cell r="B19" t="str">
            <v>清远城北站至南冲</v>
          </cell>
          <cell r="C19">
            <v>2654</v>
          </cell>
        </row>
        <row r="20">
          <cell r="A20">
            <v>44197</v>
          </cell>
          <cell r="B20" t="str">
            <v>清远城北站至石坎</v>
          </cell>
          <cell r="C20">
            <v>1298</v>
          </cell>
        </row>
        <row r="21">
          <cell r="A21">
            <v>44197</v>
          </cell>
          <cell r="B21" t="str">
            <v>清远北站至石潭</v>
          </cell>
          <cell r="C21">
            <v>1092</v>
          </cell>
        </row>
        <row r="22">
          <cell r="A22">
            <v>44197</v>
          </cell>
          <cell r="B22" t="str">
            <v>清远城北站至广州罗冲围站</v>
          </cell>
          <cell r="C22">
            <v>203</v>
          </cell>
        </row>
        <row r="23">
          <cell r="A23">
            <v>44197</v>
          </cell>
          <cell r="B23" t="str">
            <v>清远北站至七拱</v>
          </cell>
          <cell r="C23">
            <v>945</v>
          </cell>
        </row>
        <row r="24">
          <cell r="A24">
            <v>44197</v>
          </cell>
          <cell r="B24" t="str">
            <v>太平至南冲</v>
          </cell>
          <cell r="C24">
            <v>3116</v>
          </cell>
        </row>
        <row r="25">
          <cell r="A25">
            <v>44197</v>
          </cell>
          <cell r="B25" t="str">
            <v>太平至石坎</v>
          </cell>
          <cell r="C25">
            <v>3545</v>
          </cell>
        </row>
        <row r="26">
          <cell r="A26">
            <v>44197</v>
          </cell>
          <cell r="B26" t="str">
            <v>清远北站至白湾</v>
          </cell>
          <cell r="C26">
            <v>6149</v>
          </cell>
        </row>
        <row r="27">
          <cell r="A27">
            <v>44197</v>
          </cell>
          <cell r="B27" t="str">
            <v>北站至白湾44270</v>
          </cell>
          <cell r="C27">
            <v>892</v>
          </cell>
        </row>
        <row r="28">
          <cell r="A28">
            <v>44197</v>
          </cell>
          <cell r="B28" t="str">
            <v>北站至白湾41308/41329</v>
          </cell>
          <cell r="C28">
            <v>1863</v>
          </cell>
        </row>
        <row r="29">
          <cell r="A29">
            <v>44197</v>
          </cell>
          <cell r="B29" t="str">
            <v>三坑太平-罗冲围</v>
          </cell>
          <cell r="C29">
            <v>6228</v>
          </cell>
        </row>
        <row r="30">
          <cell r="A30">
            <v>44197</v>
          </cell>
          <cell r="B30" t="str">
            <v>清远城北站至鱼咀</v>
          </cell>
          <cell r="C30">
            <v>895</v>
          </cell>
        </row>
        <row r="31">
          <cell r="A31">
            <v>44197</v>
          </cell>
          <cell r="B31" t="str">
            <v>大坑至白湾</v>
          </cell>
          <cell r="C31">
            <v>178</v>
          </cell>
        </row>
        <row r="32">
          <cell r="A32">
            <v>44197</v>
          </cell>
          <cell r="B32" t="str">
            <v>大树墩至桂湖</v>
          </cell>
          <cell r="C32">
            <v>242</v>
          </cell>
        </row>
        <row r="33">
          <cell r="A33">
            <v>44197</v>
          </cell>
          <cell r="B33" t="str">
            <v>拱水至浸潭</v>
          </cell>
          <cell r="C33">
            <v>311</v>
          </cell>
        </row>
        <row r="34">
          <cell r="A34">
            <v>44197</v>
          </cell>
          <cell r="B34" t="str">
            <v>三村至浸潭</v>
          </cell>
          <cell r="C34">
            <v>448</v>
          </cell>
        </row>
        <row r="35">
          <cell r="A35">
            <v>44197</v>
          </cell>
          <cell r="B35" t="str">
            <v>禾云至罗东</v>
          </cell>
          <cell r="C35">
            <v>373</v>
          </cell>
        </row>
        <row r="36">
          <cell r="A36">
            <v>44197</v>
          </cell>
          <cell r="B36" t="str">
            <v>石潭至省站</v>
          </cell>
          <cell r="C36">
            <v>2779</v>
          </cell>
        </row>
        <row r="37">
          <cell r="A37">
            <v>44197</v>
          </cell>
          <cell r="B37" t="str">
            <v>大围至东联</v>
          </cell>
          <cell r="C37">
            <v>222</v>
          </cell>
        </row>
        <row r="38">
          <cell r="A38">
            <v>44197</v>
          </cell>
          <cell r="B38" t="str">
            <v>清远城北站至英德黄花</v>
          </cell>
          <cell r="C38">
            <v>1609</v>
          </cell>
        </row>
        <row r="39">
          <cell r="A39">
            <v>44197</v>
          </cell>
          <cell r="B39" t="str">
            <v>西坑至中洲</v>
          </cell>
          <cell r="C39">
            <v>194</v>
          </cell>
        </row>
        <row r="40">
          <cell r="A40">
            <v>44197</v>
          </cell>
          <cell r="B40" t="str">
            <v>禾云-峡溪</v>
          </cell>
          <cell r="C40">
            <v>345</v>
          </cell>
        </row>
        <row r="41">
          <cell r="A41">
            <v>44197</v>
          </cell>
          <cell r="B41" t="str">
            <v>北站至佛山44627</v>
          </cell>
          <cell r="C41">
            <v>558</v>
          </cell>
        </row>
        <row r="42">
          <cell r="A42">
            <v>44197</v>
          </cell>
          <cell r="B42" t="str">
            <v>北站至花都（合作）</v>
          </cell>
          <cell r="C42">
            <v>5443</v>
          </cell>
        </row>
        <row r="43">
          <cell r="A43">
            <v>44197</v>
          </cell>
          <cell r="B43" t="str">
            <v>石坎-五星</v>
          </cell>
          <cell r="C43">
            <v>341</v>
          </cell>
        </row>
        <row r="44">
          <cell r="A44">
            <v>44197</v>
          </cell>
          <cell r="B44" t="str">
            <v>禾云-义合</v>
          </cell>
          <cell r="C44">
            <v>331</v>
          </cell>
        </row>
        <row r="45">
          <cell r="A45">
            <v>44197</v>
          </cell>
          <cell r="B45" t="str">
            <v>石潭-大岩</v>
          </cell>
        </row>
        <row r="46">
          <cell r="A46">
            <v>44197</v>
          </cell>
          <cell r="B46" t="str">
            <v>石坎至白芒</v>
          </cell>
        </row>
        <row r="47">
          <cell r="A47">
            <v>44197</v>
          </cell>
          <cell r="B47" t="str">
            <v>石潭至禾云</v>
          </cell>
        </row>
        <row r="48">
          <cell r="A48">
            <v>44197</v>
          </cell>
          <cell r="B48" t="str">
            <v>清远北站至桃源</v>
          </cell>
        </row>
        <row r="49">
          <cell r="A49">
            <v>44228</v>
          </cell>
          <cell r="B49" t="str">
            <v>清远城北站至广州省站</v>
          </cell>
          <cell r="C49">
            <v>13259</v>
          </cell>
        </row>
        <row r="50">
          <cell r="A50">
            <v>44228</v>
          </cell>
          <cell r="B50" t="str">
            <v>清远城北站至广州罗冲围站</v>
          </cell>
          <cell r="C50">
            <v>4796</v>
          </cell>
        </row>
        <row r="51">
          <cell r="A51">
            <v>44228</v>
          </cell>
          <cell r="B51" t="str">
            <v>清远城北站至江门新会站</v>
          </cell>
        </row>
        <row r="52">
          <cell r="A52">
            <v>44228</v>
          </cell>
          <cell r="B52" t="str">
            <v>清远城北站至清远英德西站</v>
          </cell>
          <cell r="C52">
            <v>1025</v>
          </cell>
        </row>
        <row r="53">
          <cell r="A53">
            <v>44228</v>
          </cell>
          <cell r="B53" t="str">
            <v>机动车</v>
          </cell>
          <cell r="C53">
            <v>5419</v>
          </cell>
        </row>
        <row r="54">
          <cell r="A54">
            <v>44228</v>
          </cell>
          <cell r="B54" t="str">
            <v>客运包车</v>
          </cell>
          <cell r="C54">
            <v>9827</v>
          </cell>
        </row>
        <row r="55">
          <cell r="A55">
            <v>44228</v>
          </cell>
          <cell r="B55" t="str">
            <v>清远城北站至广州市桥站</v>
          </cell>
          <cell r="C55">
            <v>1091</v>
          </cell>
        </row>
        <row r="56">
          <cell r="A56">
            <v>44228</v>
          </cell>
          <cell r="B56" t="str">
            <v>清远城北站至清远新洲站</v>
          </cell>
          <cell r="C56">
            <v>6098</v>
          </cell>
        </row>
        <row r="57">
          <cell r="A57">
            <v>44228</v>
          </cell>
          <cell r="B57" t="str">
            <v>清远城北站至佛山市站</v>
          </cell>
          <cell r="C57">
            <v>1607</v>
          </cell>
        </row>
        <row r="58">
          <cell r="A58">
            <v>44228</v>
          </cell>
          <cell r="B58" t="str">
            <v>清远城北站至中山市站</v>
          </cell>
          <cell r="C58">
            <v>443</v>
          </cell>
        </row>
        <row r="59">
          <cell r="A59">
            <v>44228</v>
          </cell>
          <cell r="B59" t="str">
            <v>清远城北站至云浮云浮站</v>
          </cell>
          <cell r="C59">
            <v>947</v>
          </cell>
        </row>
        <row r="60">
          <cell r="A60">
            <v>44228</v>
          </cell>
          <cell r="B60" t="str">
            <v>清远城北站至肇庆怀集站</v>
          </cell>
          <cell r="C60">
            <v>694</v>
          </cell>
        </row>
        <row r="61">
          <cell r="A61">
            <v>44228</v>
          </cell>
          <cell r="B61" t="str">
            <v>清远城北站至肇庆总站</v>
          </cell>
          <cell r="C61">
            <v>1210</v>
          </cell>
        </row>
        <row r="62">
          <cell r="A62">
            <v>44228</v>
          </cell>
          <cell r="B62" t="str">
            <v>清远城北站至广州天河站</v>
          </cell>
          <cell r="C62">
            <v>2816</v>
          </cell>
        </row>
        <row r="63">
          <cell r="A63">
            <v>44228</v>
          </cell>
          <cell r="B63" t="str">
            <v>清远城北站至深圳蛇口站</v>
          </cell>
          <cell r="C63">
            <v>145</v>
          </cell>
        </row>
        <row r="64">
          <cell r="A64">
            <v>44228</v>
          </cell>
          <cell r="B64" t="str">
            <v>清远北站至英德银英</v>
          </cell>
          <cell r="C64">
            <v>4869</v>
          </cell>
        </row>
        <row r="65">
          <cell r="A65">
            <v>44228</v>
          </cell>
          <cell r="B65" t="str">
            <v>清远城北站至清远英德大洞站</v>
          </cell>
          <cell r="C65">
            <v>3447</v>
          </cell>
        </row>
        <row r="66">
          <cell r="A66">
            <v>44228</v>
          </cell>
          <cell r="B66" t="str">
            <v>清远城北站至南冲</v>
          </cell>
          <cell r="C66">
            <v>2531</v>
          </cell>
        </row>
        <row r="67">
          <cell r="A67">
            <v>44228</v>
          </cell>
          <cell r="B67" t="str">
            <v>清远城北站至石坎</v>
          </cell>
          <cell r="C67">
            <v>2249</v>
          </cell>
        </row>
        <row r="68">
          <cell r="A68">
            <v>44228</v>
          </cell>
          <cell r="B68" t="str">
            <v>清远北站至石潭</v>
          </cell>
          <cell r="C68">
            <v>212</v>
          </cell>
        </row>
        <row r="69">
          <cell r="A69">
            <v>44228</v>
          </cell>
          <cell r="B69" t="str">
            <v>清远城北站至广州罗冲围站</v>
          </cell>
          <cell r="C69">
            <v>1567</v>
          </cell>
        </row>
        <row r="70">
          <cell r="A70">
            <v>44228</v>
          </cell>
          <cell r="B70" t="str">
            <v>清远北站至七拱</v>
          </cell>
          <cell r="C70">
            <v>1131</v>
          </cell>
        </row>
        <row r="71">
          <cell r="A71">
            <v>44228</v>
          </cell>
          <cell r="B71" t="str">
            <v>太平至南冲</v>
          </cell>
          <cell r="C71">
            <v>2587</v>
          </cell>
        </row>
        <row r="72">
          <cell r="A72">
            <v>44228</v>
          </cell>
          <cell r="B72" t="str">
            <v>太平至石坎</v>
          </cell>
          <cell r="C72">
            <v>2940</v>
          </cell>
        </row>
        <row r="73">
          <cell r="A73">
            <v>44228</v>
          </cell>
          <cell r="B73" t="str">
            <v>清远北站至白湾</v>
          </cell>
          <cell r="C73">
            <v>6313</v>
          </cell>
        </row>
        <row r="74">
          <cell r="A74">
            <v>44228</v>
          </cell>
          <cell r="B74" t="str">
            <v>北站至白湾44270</v>
          </cell>
          <cell r="C74">
            <v>1066</v>
          </cell>
        </row>
        <row r="75">
          <cell r="A75">
            <v>44228</v>
          </cell>
          <cell r="B75" t="str">
            <v>北站至白湾41308/41329</v>
          </cell>
          <cell r="C75">
            <v>2321</v>
          </cell>
        </row>
        <row r="76">
          <cell r="A76">
            <v>44228</v>
          </cell>
          <cell r="B76" t="str">
            <v>三坑太平-罗冲围</v>
          </cell>
          <cell r="C76">
            <v>6782</v>
          </cell>
        </row>
        <row r="77">
          <cell r="A77">
            <v>44228</v>
          </cell>
          <cell r="B77" t="str">
            <v>清远城北站至鱼咀</v>
          </cell>
          <cell r="C77">
            <v>1303</v>
          </cell>
        </row>
        <row r="78">
          <cell r="A78">
            <v>44228</v>
          </cell>
          <cell r="B78" t="str">
            <v>大坑至白湾</v>
          </cell>
          <cell r="C78">
            <v>426</v>
          </cell>
        </row>
        <row r="79">
          <cell r="A79">
            <v>44228</v>
          </cell>
          <cell r="B79" t="str">
            <v>大树墩至桂湖</v>
          </cell>
          <cell r="C79">
            <v>312</v>
          </cell>
        </row>
        <row r="80">
          <cell r="A80">
            <v>44228</v>
          </cell>
          <cell r="B80" t="str">
            <v>拱水至浸潭</v>
          </cell>
          <cell r="C80">
            <v>413</v>
          </cell>
        </row>
        <row r="81">
          <cell r="A81">
            <v>44228</v>
          </cell>
          <cell r="B81" t="str">
            <v>三村至浸潭</v>
          </cell>
          <cell r="C81">
            <v>495</v>
          </cell>
        </row>
        <row r="82">
          <cell r="A82">
            <v>44228</v>
          </cell>
          <cell r="B82" t="str">
            <v>禾云至罗东</v>
          </cell>
          <cell r="C82">
            <v>764</v>
          </cell>
        </row>
        <row r="83">
          <cell r="A83">
            <v>44228</v>
          </cell>
          <cell r="B83" t="str">
            <v>石潭至省站</v>
          </cell>
          <cell r="C83">
            <v>1523</v>
          </cell>
        </row>
        <row r="84">
          <cell r="A84">
            <v>44228</v>
          </cell>
          <cell r="B84" t="str">
            <v>大围至东联</v>
          </cell>
          <cell r="C84">
            <v>307</v>
          </cell>
        </row>
        <row r="85">
          <cell r="A85">
            <v>44228</v>
          </cell>
          <cell r="B85" t="str">
            <v>清远城北站至英德黄花</v>
          </cell>
          <cell r="C85">
            <v>2295</v>
          </cell>
        </row>
        <row r="86">
          <cell r="A86">
            <v>44228</v>
          </cell>
          <cell r="B86" t="str">
            <v>西坑至中洲</v>
          </cell>
          <cell r="C86">
            <v>230</v>
          </cell>
        </row>
        <row r="87">
          <cell r="A87">
            <v>44228</v>
          </cell>
          <cell r="B87" t="str">
            <v>禾云-峡溪</v>
          </cell>
          <cell r="C87">
            <v>389</v>
          </cell>
        </row>
        <row r="88">
          <cell r="A88">
            <v>44228</v>
          </cell>
          <cell r="B88" t="str">
            <v>北站至佛山44627</v>
          </cell>
          <cell r="C88">
            <v>608</v>
          </cell>
        </row>
        <row r="89">
          <cell r="A89">
            <v>44228</v>
          </cell>
          <cell r="B89" t="str">
            <v>北站至花都（合作）</v>
          </cell>
          <cell r="C89">
            <v>4971</v>
          </cell>
        </row>
        <row r="90">
          <cell r="A90">
            <v>44228</v>
          </cell>
          <cell r="B90" t="str">
            <v>石坎-五星</v>
          </cell>
          <cell r="C90">
            <v>415</v>
          </cell>
        </row>
        <row r="91">
          <cell r="A91">
            <v>44228</v>
          </cell>
          <cell r="B91" t="str">
            <v>禾云-义合</v>
          </cell>
          <cell r="C91">
            <v>163</v>
          </cell>
        </row>
        <row r="92">
          <cell r="A92">
            <v>44228</v>
          </cell>
          <cell r="B92" t="str">
            <v>石潭-大岩</v>
          </cell>
        </row>
        <row r="93">
          <cell r="A93">
            <v>44228</v>
          </cell>
          <cell r="B93" t="str">
            <v>石坎至白芒</v>
          </cell>
        </row>
        <row r="94">
          <cell r="A94">
            <v>44228</v>
          </cell>
          <cell r="B94" t="str">
            <v>石潭至禾云</v>
          </cell>
        </row>
        <row r="95">
          <cell r="A95">
            <v>44228</v>
          </cell>
          <cell r="B95" t="str">
            <v>清远北站至桃源</v>
          </cell>
        </row>
        <row r="96">
          <cell r="A96">
            <v>44256</v>
          </cell>
          <cell r="B96" t="str">
            <v>清远城北站至广州省站</v>
          </cell>
          <cell r="C96">
            <v>18722</v>
          </cell>
        </row>
        <row r="97">
          <cell r="A97">
            <v>44256</v>
          </cell>
          <cell r="B97" t="str">
            <v>清远城北站至广州罗冲围站</v>
          </cell>
          <cell r="C97">
            <v>5096</v>
          </cell>
        </row>
        <row r="98">
          <cell r="A98">
            <v>44256</v>
          </cell>
          <cell r="B98" t="str">
            <v>清远城北站至江门新会站</v>
          </cell>
        </row>
        <row r="99">
          <cell r="A99">
            <v>44256</v>
          </cell>
          <cell r="B99" t="str">
            <v>清远城北站至清远英德西站</v>
          </cell>
          <cell r="C99">
            <v>431</v>
          </cell>
        </row>
        <row r="100">
          <cell r="A100">
            <v>44256</v>
          </cell>
          <cell r="B100" t="str">
            <v>机动车</v>
          </cell>
          <cell r="C100">
            <v>5226</v>
          </cell>
        </row>
        <row r="101">
          <cell r="A101">
            <v>44256</v>
          </cell>
          <cell r="B101" t="str">
            <v>客运包车</v>
          </cell>
          <cell r="C101">
            <v>4054</v>
          </cell>
        </row>
        <row r="102">
          <cell r="A102">
            <v>44256</v>
          </cell>
          <cell r="B102" t="str">
            <v>清远城北站至广州市桥站</v>
          </cell>
          <cell r="C102">
            <v>1054</v>
          </cell>
        </row>
        <row r="103">
          <cell r="A103">
            <v>44256</v>
          </cell>
          <cell r="B103" t="str">
            <v>清远城北站至清远新洲站</v>
          </cell>
          <cell r="C103">
            <v>7441</v>
          </cell>
        </row>
        <row r="104">
          <cell r="A104">
            <v>44256</v>
          </cell>
          <cell r="B104" t="str">
            <v>清远城北站至佛山市站</v>
          </cell>
          <cell r="C104">
            <v>3833</v>
          </cell>
        </row>
        <row r="105">
          <cell r="A105">
            <v>44256</v>
          </cell>
          <cell r="B105" t="str">
            <v>清远城北站至中山市站</v>
          </cell>
          <cell r="C105">
            <v>481</v>
          </cell>
        </row>
        <row r="106">
          <cell r="A106">
            <v>44256</v>
          </cell>
          <cell r="B106" t="str">
            <v>清远城北站至云浮云浮站</v>
          </cell>
          <cell r="C106">
            <v>868</v>
          </cell>
        </row>
        <row r="107">
          <cell r="A107">
            <v>44256</v>
          </cell>
          <cell r="B107" t="str">
            <v>清远城北站至肇庆怀集站</v>
          </cell>
          <cell r="C107">
            <v>623</v>
          </cell>
        </row>
        <row r="108">
          <cell r="A108">
            <v>44256</v>
          </cell>
          <cell r="B108" t="str">
            <v>清远城北站至肇庆总站</v>
          </cell>
          <cell r="C108">
            <v>1779</v>
          </cell>
        </row>
        <row r="109">
          <cell r="A109">
            <v>44256</v>
          </cell>
          <cell r="B109" t="str">
            <v>清远城北站至广州天河站</v>
          </cell>
          <cell r="C109">
            <v>1593</v>
          </cell>
        </row>
        <row r="110">
          <cell r="A110">
            <v>44256</v>
          </cell>
          <cell r="B110" t="str">
            <v>清远城北站至深圳蛇口站</v>
          </cell>
          <cell r="C110">
            <v>34</v>
          </cell>
        </row>
        <row r="111">
          <cell r="A111">
            <v>44256</v>
          </cell>
          <cell r="B111" t="str">
            <v>清远北站至英德银英</v>
          </cell>
          <cell r="C111">
            <v>5064</v>
          </cell>
        </row>
        <row r="112">
          <cell r="A112">
            <v>44256</v>
          </cell>
          <cell r="B112" t="str">
            <v>清远城北站至清远英德大洞站</v>
          </cell>
          <cell r="C112">
            <v>4170</v>
          </cell>
        </row>
        <row r="113">
          <cell r="A113">
            <v>44256</v>
          </cell>
          <cell r="B113" t="str">
            <v>清远城北站至南冲</v>
          </cell>
          <cell r="C113">
            <v>1379</v>
          </cell>
        </row>
        <row r="114">
          <cell r="A114">
            <v>44256</v>
          </cell>
          <cell r="B114" t="str">
            <v>清远城北站至石坎</v>
          </cell>
          <cell r="C114">
            <v>2200</v>
          </cell>
        </row>
        <row r="115">
          <cell r="A115">
            <v>44256</v>
          </cell>
          <cell r="B115" t="str">
            <v>清远北站至石潭</v>
          </cell>
          <cell r="C115">
            <v>809</v>
          </cell>
        </row>
        <row r="116">
          <cell r="A116">
            <v>44256</v>
          </cell>
          <cell r="B116" t="str">
            <v>清远城北站至广州罗冲围站</v>
          </cell>
          <cell r="C116">
            <v>3884</v>
          </cell>
        </row>
        <row r="117">
          <cell r="A117">
            <v>44256</v>
          </cell>
          <cell r="B117" t="str">
            <v>清远北站至七拱</v>
          </cell>
          <cell r="C117">
            <v>1418</v>
          </cell>
        </row>
        <row r="118">
          <cell r="A118">
            <v>44256</v>
          </cell>
          <cell r="B118" t="str">
            <v>太平至南冲</v>
          </cell>
          <cell r="C118">
            <v>3080</v>
          </cell>
        </row>
        <row r="119">
          <cell r="A119">
            <v>44256</v>
          </cell>
          <cell r="B119" t="str">
            <v>太平至石坎</v>
          </cell>
          <cell r="C119">
            <v>3621</v>
          </cell>
        </row>
        <row r="120">
          <cell r="A120">
            <v>44256</v>
          </cell>
          <cell r="B120" t="str">
            <v>清远北站至白湾</v>
          </cell>
          <cell r="C120">
            <v>6714</v>
          </cell>
        </row>
        <row r="121">
          <cell r="A121">
            <v>44256</v>
          </cell>
          <cell r="B121" t="str">
            <v>北站至白湾44270</v>
          </cell>
          <cell r="C121">
            <v>1001</v>
          </cell>
        </row>
        <row r="122">
          <cell r="A122">
            <v>44256</v>
          </cell>
          <cell r="B122" t="str">
            <v>北站至白湾41308/41329</v>
          </cell>
          <cell r="C122">
            <v>2133</v>
          </cell>
        </row>
        <row r="123">
          <cell r="A123">
            <v>44256</v>
          </cell>
          <cell r="B123" t="str">
            <v>三坑太平-罗冲围</v>
          </cell>
          <cell r="C123">
            <v>5859</v>
          </cell>
        </row>
        <row r="124">
          <cell r="A124">
            <v>44256</v>
          </cell>
          <cell r="B124" t="str">
            <v>清远城北站至鱼咀</v>
          </cell>
          <cell r="C124">
            <v>1616</v>
          </cell>
        </row>
        <row r="125">
          <cell r="A125">
            <v>44256</v>
          </cell>
          <cell r="B125" t="str">
            <v>大坑至白湾</v>
          </cell>
          <cell r="C125">
            <v>440</v>
          </cell>
        </row>
        <row r="126">
          <cell r="A126">
            <v>44256</v>
          </cell>
          <cell r="B126" t="str">
            <v>大树墩至桂湖</v>
          </cell>
          <cell r="C126">
            <v>376</v>
          </cell>
        </row>
        <row r="127">
          <cell r="A127">
            <v>44256</v>
          </cell>
          <cell r="B127" t="str">
            <v>拱水至浸潭</v>
          </cell>
          <cell r="C127">
            <v>353</v>
          </cell>
        </row>
        <row r="128">
          <cell r="A128">
            <v>44256</v>
          </cell>
          <cell r="B128" t="str">
            <v>三村至浸潭</v>
          </cell>
          <cell r="C128">
            <v>544</v>
          </cell>
        </row>
        <row r="129">
          <cell r="A129">
            <v>44256</v>
          </cell>
          <cell r="B129" t="str">
            <v>禾云至罗东</v>
          </cell>
          <cell r="C129">
            <v>873</v>
          </cell>
        </row>
        <row r="130">
          <cell r="A130">
            <v>44256</v>
          </cell>
          <cell r="B130" t="str">
            <v>石潭至省站</v>
          </cell>
          <cell r="C130">
            <v>2008</v>
          </cell>
        </row>
        <row r="131">
          <cell r="A131">
            <v>44256</v>
          </cell>
          <cell r="B131" t="str">
            <v>大围至东联</v>
          </cell>
          <cell r="C131">
            <v>676</v>
          </cell>
        </row>
        <row r="132">
          <cell r="A132">
            <v>44256</v>
          </cell>
          <cell r="B132" t="str">
            <v>清远城北站至英德黄花</v>
          </cell>
          <cell r="C132">
            <v>1469</v>
          </cell>
        </row>
        <row r="133">
          <cell r="A133">
            <v>44256</v>
          </cell>
          <cell r="B133" t="str">
            <v>西坑至中洲</v>
          </cell>
          <cell r="C133">
            <v>265</v>
          </cell>
        </row>
        <row r="134">
          <cell r="A134">
            <v>44256</v>
          </cell>
          <cell r="B134" t="str">
            <v>禾云-峡溪</v>
          </cell>
          <cell r="C134">
            <v>470</v>
          </cell>
        </row>
        <row r="135">
          <cell r="A135">
            <v>44256</v>
          </cell>
          <cell r="B135" t="str">
            <v>北站至佛山44627</v>
          </cell>
          <cell r="C135">
            <v>243</v>
          </cell>
        </row>
        <row r="136">
          <cell r="A136">
            <v>44256</v>
          </cell>
          <cell r="B136" t="str">
            <v>北站至花都（合作）</v>
          </cell>
          <cell r="C136">
            <v>6125</v>
          </cell>
        </row>
        <row r="137">
          <cell r="A137">
            <v>44256</v>
          </cell>
          <cell r="B137" t="str">
            <v>石坎-五星</v>
          </cell>
          <cell r="C137">
            <v>0</v>
          </cell>
        </row>
        <row r="138">
          <cell r="A138">
            <v>44256</v>
          </cell>
          <cell r="B138" t="str">
            <v>禾云-义合</v>
          </cell>
          <cell r="C138">
            <v>0</v>
          </cell>
        </row>
        <row r="139">
          <cell r="A139">
            <v>44256</v>
          </cell>
          <cell r="B139" t="str">
            <v>石潭-大岩</v>
          </cell>
        </row>
        <row r="140">
          <cell r="A140">
            <v>44256</v>
          </cell>
          <cell r="B140" t="str">
            <v>石坎至白芒</v>
          </cell>
        </row>
        <row r="141">
          <cell r="A141">
            <v>44256</v>
          </cell>
          <cell r="B141" t="str">
            <v>石潭至禾云</v>
          </cell>
        </row>
        <row r="142">
          <cell r="A142">
            <v>44256</v>
          </cell>
          <cell r="B142" t="str">
            <v>清远北站至桃源</v>
          </cell>
        </row>
        <row r="143">
          <cell r="A143">
            <v>44287</v>
          </cell>
          <cell r="B143" t="str">
            <v>清远城北站至广州省站</v>
          </cell>
          <cell r="C143">
            <v>16630</v>
          </cell>
        </row>
        <row r="144">
          <cell r="A144">
            <v>44287</v>
          </cell>
          <cell r="B144" t="str">
            <v>清远城北站至广州罗冲围站</v>
          </cell>
          <cell r="C144">
            <v>5718</v>
          </cell>
        </row>
        <row r="145">
          <cell r="A145">
            <v>44287</v>
          </cell>
          <cell r="B145" t="str">
            <v>清远城北站至江门新会站</v>
          </cell>
        </row>
        <row r="146">
          <cell r="A146">
            <v>44287</v>
          </cell>
          <cell r="B146" t="str">
            <v>清远城北站至清远英德西站</v>
          </cell>
        </row>
        <row r="147">
          <cell r="A147">
            <v>44287</v>
          </cell>
          <cell r="B147" t="str">
            <v>机动车</v>
          </cell>
          <cell r="C147">
            <v>5079</v>
          </cell>
        </row>
        <row r="148">
          <cell r="A148">
            <v>44287</v>
          </cell>
          <cell r="B148" t="str">
            <v>客运包车</v>
          </cell>
          <cell r="C148">
            <v>5946</v>
          </cell>
        </row>
        <row r="149">
          <cell r="A149">
            <v>44287</v>
          </cell>
          <cell r="B149" t="str">
            <v>清远城北站至广州市桥站</v>
          </cell>
          <cell r="C149">
            <v>1055</v>
          </cell>
        </row>
        <row r="150">
          <cell r="A150">
            <v>44287</v>
          </cell>
          <cell r="B150" t="str">
            <v>清远城北站至清远新洲站</v>
          </cell>
          <cell r="C150">
            <v>5023</v>
          </cell>
        </row>
        <row r="151">
          <cell r="A151">
            <v>44287</v>
          </cell>
          <cell r="B151" t="str">
            <v>清远城北站至佛山市站</v>
          </cell>
          <cell r="C151">
            <v>1885</v>
          </cell>
        </row>
        <row r="152">
          <cell r="A152">
            <v>44287</v>
          </cell>
          <cell r="B152" t="str">
            <v>清远城北站至中山市站</v>
          </cell>
          <cell r="C152">
            <v>487</v>
          </cell>
        </row>
        <row r="153">
          <cell r="A153">
            <v>44287</v>
          </cell>
          <cell r="B153" t="str">
            <v>清远城北站至云浮云浮站</v>
          </cell>
          <cell r="C153">
            <v>2555</v>
          </cell>
        </row>
        <row r="154">
          <cell r="A154">
            <v>44287</v>
          </cell>
          <cell r="B154" t="str">
            <v>清远城北站至肇庆怀集站</v>
          </cell>
          <cell r="C154">
            <v>717</v>
          </cell>
        </row>
        <row r="155">
          <cell r="A155">
            <v>44287</v>
          </cell>
          <cell r="B155" t="str">
            <v>清远城北站至肇庆总站</v>
          </cell>
          <cell r="C155">
            <v>1183</v>
          </cell>
        </row>
        <row r="156">
          <cell r="A156">
            <v>44287</v>
          </cell>
          <cell r="B156" t="str">
            <v>清远城北站至广州天河站</v>
          </cell>
          <cell r="C156">
            <v>3360</v>
          </cell>
        </row>
        <row r="157">
          <cell r="A157">
            <v>44287</v>
          </cell>
          <cell r="B157" t="str">
            <v>清远城北站至深圳蛇口站</v>
          </cell>
          <cell r="C157">
            <v>225</v>
          </cell>
        </row>
        <row r="158">
          <cell r="A158">
            <v>44287</v>
          </cell>
          <cell r="B158" t="str">
            <v>清远北站至英德银英</v>
          </cell>
          <cell r="C158">
            <v>5194</v>
          </cell>
        </row>
        <row r="159">
          <cell r="A159">
            <v>44287</v>
          </cell>
          <cell r="B159" t="str">
            <v>清远城北站至清远英德大洞站</v>
          </cell>
          <cell r="C159">
            <v>3620</v>
          </cell>
        </row>
        <row r="160">
          <cell r="A160">
            <v>44287</v>
          </cell>
          <cell r="B160" t="str">
            <v>清远城北站至南冲</v>
          </cell>
          <cell r="C160">
            <v>2311</v>
          </cell>
        </row>
        <row r="161">
          <cell r="A161">
            <v>44287</v>
          </cell>
          <cell r="B161" t="str">
            <v>清远城北站至石坎</v>
          </cell>
          <cell r="C161">
            <v>2200</v>
          </cell>
        </row>
        <row r="162">
          <cell r="A162">
            <v>44287</v>
          </cell>
          <cell r="B162" t="str">
            <v>清远北站至石潭</v>
          </cell>
        </row>
        <row r="163">
          <cell r="A163">
            <v>44287</v>
          </cell>
          <cell r="B163" t="str">
            <v>清远城北站至广州罗冲围站</v>
          </cell>
          <cell r="C163">
            <v>4909</v>
          </cell>
        </row>
        <row r="164">
          <cell r="A164">
            <v>44287</v>
          </cell>
          <cell r="B164" t="str">
            <v>清远北站至七拱</v>
          </cell>
          <cell r="C164">
            <v>2959</v>
          </cell>
        </row>
        <row r="165">
          <cell r="A165">
            <v>44287</v>
          </cell>
          <cell r="B165" t="str">
            <v>太平至南冲</v>
          </cell>
          <cell r="C165">
            <v>3152</v>
          </cell>
        </row>
        <row r="166">
          <cell r="A166">
            <v>44287</v>
          </cell>
          <cell r="B166" t="str">
            <v>太平至石坎</v>
          </cell>
          <cell r="C166">
            <v>3079</v>
          </cell>
        </row>
        <row r="167">
          <cell r="A167">
            <v>44287</v>
          </cell>
          <cell r="B167" t="str">
            <v>清远北站至白湾</v>
          </cell>
          <cell r="C167">
            <v>5638</v>
          </cell>
        </row>
        <row r="168">
          <cell r="A168">
            <v>44287</v>
          </cell>
          <cell r="B168" t="str">
            <v>北站至白湾44270</v>
          </cell>
          <cell r="C168">
            <v>2157</v>
          </cell>
        </row>
        <row r="169">
          <cell r="A169">
            <v>44287</v>
          </cell>
          <cell r="B169" t="str">
            <v>北站至白湾41308/41329</v>
          </cell>
          <cell r="C169">
            <v>954</v>
          </cell>
        </row>
        <row r="170">
          <cell r="A170">
            <v>44287</v>
          </cell>
          <cell r="B170" t="str">
            <v>三坑太平-罗冲围</v>
          </cell>
          <cell r="C170">
            <v>4263</v>
          </cell>
        </row>
        <row r="171">
          <cell r="A171">
            <v>44287</v>
          </cell>
          <cell r="B171" t="str">
            <v>清远城北站至鱼咀</v>
          </cell>
          <cell r="C171">
            <v>1029</v>
          </cell>
        </row>
        <row r="172">
          <cell r="A172">
            <v>44287</v>
          </cell>
          <cell r="B172" t="str">
            <v>大坑至白湾</v>
          </cell>
          <cell r="C172">
            <v>368</v>
          </cell>
        </row>
        <row r="173">
          <cell r="A173">
            <v>44287</v>
          </cell>
          <cell r="B173" t="str">
            <v>大树墩至桂湖</v>
          </cell>
          <cell r="C173">
            <v>354</v>
          </cell>
        </row>
        <row r="174">
          <cell r="A174">
            <v>44287</v>
          </cell>
          <cell r="B174" t="str">
            <v>拱水至浸潭</v>
          </cell>
          <cell r="C174">
            <v>450</v>
          </cell>
        </row>
        <row r="175">
          <cell r="A175">
            <v>44287</v>
          </cell>
          <cell r="B175" t="str">
            <v>三村至浸潭</v>
          </cell>
          <cell r="C175">
            <v>637</v>
          </cell>
        </row>
        <row r="176">
          <cell r="A176">
            <v>44287</v>
          </cell>
          <cell r="B176" t="str">
            <v>禾云至罗东</v>
          </cell>
          <cell r="C176">
            <v>724</v>
          </cell>
        </row>
        <row r="177">
          <cell r="A177">
            <v>44287</v>
          </cell>
          <cell r="B177" t="str">
            <v>石潭至省站</v>
          </cell>
          <cell r="C177">
            <v>1507</v>
          </cell>
        </row>
        <row r="178">
          <cell r="A178">
            <v>44287</v>
          </cell>
          <cell r="B178" t="str">
            <v>大围至东联</v>
          </cell>
          <cell r="C178">
            <v>99</v>
          </cell>
        </row>
        <row r="179">
          <cell r="A179">
            <v>44287</v>
          </cell>
          <cell r="B179" t="str">
            <v>清远城北站至英德黄花</v>
          </cell>
          <cell r="C179">
            <v>656</v>
          </cell>
        </row>
        <row r="180">
          <cell r="A180">
            <v>44287</v>
          </cell>
          <cell r="B180" t="str">
            <v>西坑至中洲</v>
          </cell>
          <cell r="C180">
            <v>317</v>
          </cell>
        </row>
        <row r="181">
          <cell r="A181">
            <v>44287</v>
          </cell>
          <cell r="B181" t="str">
            <v>禾云-峡溪</v>
          </cell>
          <cell r="C181">
            <v>355</v>
          </cell>
        </row>
        <row r="182">
          <cell r="A182">
            <v>44287</v>
          </cell>
          <cell r="B182" t="str">
            <v>北站至佛山44627</v>
          </cell>
        </row>
        <row r="183">
          <cell r="A183">
            <v>44287</v>
          </cell>
          <cell r="B183" t="str">
            <v>北站至花都（合作）</v>
          </cell>
          <cell r="C183">
            <v>6205</v>
          </cell>
        </row>
        <row r="184">
          <cell r="A184">
            <v>44287</v>
          </cell>
          <cell r="B184" t="str">
            <v>石坎-五星</v>
          </cell>
          <cell r="C184">
            <v>175</v>
          </cell>
        </row>
        <row r="185">
          <cell r="A185">
            <v>44287</v>
          </cell>
          <cell r="B185" t="str">
            <v>禾云-义合</v>
          </cell>
          <cell r="C185">
            <v>363</v>
          </cell>
        </row>
        <row r="186">
          <cell r="A186">
            <v>44287</v>
          </cell>
          <cell r="B186" t="str">
            <v>石潭-大岩</v>
          </cell>
        </row>
        <row r="187">
          <cell r="A187">
            <v>44287</v>
          </cell>
          <cell r="B187" t="str">
            <v>石坎至白芒</v>
          </cell>
        </row>
        <row r="188">
          <cell r="A188">
            <v>44287</v>
          </cell>
          <cell r="B188" t="str">
            <v>石潭至禾云</v>
          </cell>
        </row>
        <row r="189">
          <cell r="A189">
            <v>44287</v>
          </cell>
          <cell r="B189" t="str">
            <v>清远北站至桃源</v>
          </cell>
        </row>
        <row r="190">
          <cell r="A190">
            <v>44317</v>
          </cell>
          <cell r="B190" t="str">
            <v>清远城北站至广州省站</v>
          </cell>
          <cell r="C190">
            <v>18156</v>
          </cell>
        </row>
        <row r="191">
          <cell r="A191">
            <v>44317</v>
          </cell>
          <cell r="B191" t="str">
            <v>清远城北站至广州罗冲围站</v>
          </cell>
          <cell r="C191">
            <v>5616</v>
          </cell>
        </row>
        <row r="192">
          <cell r="A192">
            <v>44317</v>
          </cell>
          <cell r="B192" t="str">
            <v>清远城北站至江门新会站</v>
          </cell>
        </row>
        <row r="193">
          <cell r="A193">
            <v>44317</v>
          </cell>
          <cell r="B193" t="str">
            <v>清远城北站至清远英德西站</v>
          </cell>
        </row>
        <row r="194">
          <cell r="A194">
            <v>44317</v>
          </cell>
          <cell r="B194" t="str">
            <v>机动车</v>
          </cell>
          <cell r="C194">
            <v>4547</v>
          </cell>
        </row>
        <row r="195">
          <cell r="A195">
            <v>44317</v>
          </cell>
          <cell r="B195" t="str">
            <v>客运包车</v>
          </cell>
          <cell r="C195">
            <v>4921</v>
          </cell>
        </row>
        <row r="196">
          <cell r="A196">
            <v>44317</v>
          </cell>
          <cell r="B196" t="str">
            <v>清远城北站至广州市桥站</v>
          </cell>
          <cell r="C196">
            <v>1383</v>
          </cell>
        </row>
        <row r="197">
          <cell r="A197">
            <v>44317</v>
          </cell>
          <cell r="B197" t="str">
            <v>清远城北站至清远新洲站</v>
          </cell>
          <cell r="C197">
            <v>5890</v>
          </cell>
        </row>
        <row r="198">
          <cell r="A198">
            <v>44317</v>
          </cell>
          <cell r="B198" t="str">
            <v>清远城北站至佛山市站</v>
          </cell>
          <cell r="C198">
            <v>1810</v>
          </cell>
        </row>
        <row r="199">
          <cell r="A199">
            <v>44317</v>
          </cell>
          <cell r="B199" t="str">
            <v>清远城北站至中山市站</v>
          </cell>
          <cell r="C199">
            <v>634</v>
          </cell>
        </row>
        <row r="200">
          <cell r="A200">
            <v>44317</v>
          </cell>
          <cell r="B200" t="str">
            <v>清远城北站至云浮云浮站</v>
          </cell>
          <cell r="C200">
            <v>782</v>
          </cell>
        </row>
        <row r="201">
          <cell r="A201">
            <v>44317</v>
          </cell>
          <cell r="B201" t="str">
            <v>清远城北站至肇庆怀集站</v>
          </cell>
          <cell r="C201">
            <v>690</v>
          </cell>
        </row>
        <row r="202">
          <cell r="A202">
            <v>44317</v>
          </cell>
          <cell r="B202" t="str">
            <v>清远城北站至肇庆总站</v>
          </cell>
          <cell r="C202">
            <v>1433</v>
          </cell>
        </row>
        <row r="203">
          <cell r="A203">
            <v>44317</v>
          </cell>
          <cell r="B203" t="str">
            <v>清远城北站至广州天河站</v>
          </cell>
          <cell r="C203">
            <v>3952</v>
          </cell>
        </row>
        <row r="204">
          <cell r="A204">
            <v>44317</v>
          </cell>
          <cell r="B204" t="str">
            <v>清远城北站至深圳蛇口站</v>
          </cell>
          <cell r="C204">
            <v>638</v>
          </cell>
        </row>
        <row r="205">
          <cell r="A205">
            <v>44317</v>
          </cell>
          <cell r="B205" t="str">
            <v>清远北站至英德银英</v>
          </cell>
          <cell r="C205">
            <v>5182</v>
          </cell>
        </row>
        <row r="206">
          <cell r="A206">
            <v>44317</v>
          </cell>
          <cell r="B206" t="str">
            <v>清远城北站至清远英德大洞站</v>
          </cell>
          <cell r="C206">
            <v>4013</v>
          </cell>
        </row>
        <row r="207">
          <cell r="A207">
            <v>44317</v>
          </cell>
          <cell r="B207" t="str">
            <v>清远城北站至南冲</v>
          </cell>
          <cell r="C207">
            <v>2334</v>
          </cell>
        </row>
        <row r="208">
          <cell r="A208">
            <v>44317</v>
          </cell>
          <cell r="B208" t="str">
            <v>清远城北站至石坎</v>
          </cell>
          <cell r="C208">
            <v>1554</v>
          </cell>
        </row>
        <row r="209">
          <cell r="A209">
            <v>44317</v>
          </cell>
          <cell r="B209" t="str">
            <v>清远北站至石潭</v>
          </cell>
        </row>
        <row r="210">
          <cell r="A210">
            <v>44317</v>
          </cell>
          <cell r="B210" t="str">
            <v>清远城北站至广州罗冲围站</v>
          </cell>
          <cell r="C210">
            <v>5547</v>
          </cell>
        </row>
        <row r="211">
          <cell r="A211">
            <v>44317</v>
          </cell>
          <cell r="B211" t="str">
            <v>清远北站至七拱</v>
          </cell>
          <cell r="C211">
            <v>1435</v>
          </cell>
        </row>
        <row r="212">
          <cell r="A212">
            <v>44317</v>
          </cell>
          <cell r="B212" t="str">
            <v>太平至南冲</v>
          </cell>
          <cell r="C212">
            <v>3509</v>
          </cell>
        </row>
        <row r="213">
          <cell r="A213">
            <v>44317</v>
          </cell>
          <cell r="B213" t="str">
            <v>太平至石坎</v>
          </cell>
          <cell r="C213">
            <v>3896</v>
          </cell>
        </row>
        <row r="214">
          <cell r="A214">
            <v>44317</v>
          </cell>
          <cell r="B214" t="str">
            <v>清远北站至白湾</v>
          </cell>
          <cell r="C214">
            <v>6771</v>
          </cell>
        </row>
        <row r="215">
          <cell r="A215">
            <v>44317</v>
          </cell>
          <cell r="B215" t="str">
            <v>北站至白湾44270</v>
          </cell>
          <cell r="C215">
            <v>1087</v>
          </cell>
        </row>
        <row r="216">
          <cell r="A216">
            <v>44317</v>
          </cell>
          <cell r="B216" t="str">
            <v>北站至白湾41308/41329</v>
          </cell>
          <cell r="C216">
            <v>2152</v>
          </cell>
        </row>
        <row r="217">
          <cell r="A217">
            <v>44317</v>
          </cell>
          <cell r="B217" t="str">
            <v>三坑太平-罗冲围</v>
          </cell>
          <cell r="C217">
            <v>4890</v>
          </cell>
        </row>
        <row r="218">
          <cell r="A218">
            <v>44317</v>
          </cell>
          <cell r="B218" t="str">
            <v>清远城北站至鱼咀</v>
          </cell>
          <cell r="C218">
            <v>1450</v>
          </cell>
        </row>
        <row r="219">
          <cell r="A219">
            <v>44317</v>
          </cell>
          <cell r="B219" t="str">
            <v>大坑至白湾</v>
          </cell>
          <cell r="C219">
            <v>766</v>
          </cell>
        </row>
        <row r="220">
          <cell r="A220">
            <v>44317</v>
          </cell>
          <cell r="B220" t="str">
            <v>大树墩至桂湖</v>
          </cell>
          <cell r="C220">
            <v>479</v>
          </cell>
        </row>
        <row r="221">
          <cell r="A221">
            <v>44317</v>
          </cell>
          <cell r="B221" t="str">
            <v>拱水至浸潭</v>
          </cell>
          <cell r="C221">
            <v>450</v>
          </cell>
        </row>
        <row r="222">
          <cell r="A222">
            <v>44317</v>
          </cell>
          <cell r="B222" t="str">
            <v>三村至浸潭</v>
          </cell>
          <cell r="C222">
            <v>753</v>
          </cell>
        </row>
        <row r="223">
          <cell r="A223">
            <v>44317</v>
          </cell>
          <cell r="B223" t="str">
            <v>禾云至罗东</v>
          </cell>
          <cell r="C223">
            <v>724</v>
          </cell>
        </row>
        <row r="224">
          <cell r="A224">
            <v>44317</v>
          </cell>
          <cell r="B224" t="str">
            <v>石潭至省站</v>
          </cell>
          <cell r="C224">
            <v>2092</v>
          </cell>
        </row>
        <row r="225">
          <cell r="A225">
            <v>44317</v>
          </cell>
          <cell r="B225" t="str">
            <v>大围至东联</v>
          </cell>
          <cell r="C225">
            <v>233</v>
          </cell>
        </row>
        <row r="226">
          <cell r="A226">
            <v>44317</v>
          </cell>
          <cell r="B226" t="str">
            <v>清远城北站至英德黄花</v>
          </cell>
          <cell r="C226">
            <v>2354</v>
          </cell>
        </row>
        <row r="227">
          <cell r="A227">
            <v>44317</v>
          </cell>
          <cell r="B227" t="str">
            <v>西坑至中洲</v>
          </cell>
          <cell r="C227">
            <v>314</v>
          </cell>
        </row>
        <row r="228">
          <cell r="A228">
            <v>44317</v>
          </cell>
          <cell r="B228" t="str">
            <v>禾云-峡溪</v>
          </cell>
          <cell r="C228">
            <v>559</v>
          </cell>
        </row>
        <row r="229">
          <cell r="A229">
            <v>44317</v>
          </cell>
          <cell r="B229" t="str">
            <v>北站至佛山44627</v>
          </cell>
        </row>
        <row r="230">
          <cell r="A230">
            <v>44317</v>
          </cell>
          <cell r="B230" t="str">
            <v>北站至花都（合作）</v>
          </cell>
          <cell r="C230">
            <v>6322</v>
          </cell>
        </row>
        <row r="231">
          <cell r="A231">
            <v>44317</v>
          </cell>
          <cell r="B231" t="str">
            <v>石坎-五星</v>
          </cell>
          <cell r="C231">
            <v>179</v>
          </cell>
        </row>
        <row r="232">
          <cell r="A232">
            <v>44317</v>
          </cell>
          <cell r="B232" t="str">
            <v>禾云-义合</v>
          </cell>
          <cell r="C232">
            <v>367</v>
          </cell>
        </row>
        <row r="233">
          <cell r="A233">
            <v>44317</v>
          </cell>
          <cell r="B233" t="str">
            <v>石潭-大岩</v>
          </cell>
        </row>
        <row r="234">
          <cell r="A234">
            <v>44317</v>
          </cell>
          <cell r="B234" t="str">
            <v>石坎至白芒</v>
          </cell>
        </row>
        <row r="235">
          <cell r="A235">
            <v>44317</v>
          </cell>
          <cell r="B235" t="str">
            <v>石潭至禾云</v>
          </cell>
        </row>
        <row r="236">
          <cell r="A236">
            <v>44317</v>
          </cell>
          <cell r="B236" t="str">
            <v>清远北站至桃源</v>
          </cell>
        </row>
        <row r="237">
          <cell r="A237">
            <v>44348</v>
          </cell>
          <cell r="B237" t="str">
            <v>清远城北站至广州省站</v>
          </cell>
          <cell r="C237">
            <v>4013</v>
          </cell>
        </row>
        <row r="238">
          <cell r="A238">
            <v>44348</v>
          </cell>
          <cell r="B238" t="str">
            <v>清远城北站至广州罗冲围站</v>
          </cell>
          <cell r="C238">
            <v>658</v>
          </cell>
        </row>
        <row r="239">
          <cell r="A239">
            <v>44348</v>
          </cell>
          <cell r="B239" t="str">
            <v>清远城北站至江门新会站</v>
          </cell>
        </row>
        <row r="240">
          <cell r="A240">
            <v>44348</v>
          </cell>
          <cell r="B240" t="str">
            <v>清远城北站至清远英德西站</v>
          </cell>
        </row>
        <row r="241">
          <cell r="A241">
            <v>44348</v>
          </cell>
          <cell r="B241" t="str">
            <v>机动车</v>
          </cell>
          <cell r="C241">
            <v>5524</v>
          </cell>
        </row>
        <row r="242">
          <cell r="A242">
            <v>44348</v>
          </cell>
          <cell r="B242" t="str">
            <v>客运包车</v>
          </cell>
          <cell r="C242">
            <v>2221</v>
          </cell>
        </row>
        <row r="243">
          <cell r="A243">
            <v>44348</v>
          </cell>
          <cell r="B243" t="str">
            <v>清远城北站至广州市桥站</v>
          </cell>
          <cell r="C243">
            <v>82</v>
          </cell>
        </row>
        <row r="244">
          <cell r="A244">
            <v>44348</v>
          </cell>
          <cell r="B244" t="str">
            <v>清远城北站至清远新洲站</v>
          </cell>
          <cell r="C244">
            <v>1210</v>
          </cell>
        </row>
        <row r="245">
          <cell r="A245">
            <v>44348</v>
          </cell>
          <cell r="B245" t="str">
            <v>清远城北站至佛山市站</v>
          </cell>
          <cell r="C245">
            <v>97</v>
          </cell>
        </row>
        <row r="246">
          <cell r="A246">
            <v>44348</v>
          </cell>
          <cell r="B246" t="str">
            <v>清远城北站至中山市站</v>
          </cell>
          <cell r="C246">
            <v>422</v>
          </cell>
        </row>
        <row r="247">
          <cell r="A247">
            <v>44348</v>
          </cell>
          <cell r="B247" t="str">
            <v>清远城北站至云浮云浮站</v>
          </cell>
          <cell r="C247">
            <v>539</v>
          </cell>
        </row>
        <row r="248">
          <cell r="A248">
            <v>44348</v>
          </cell>
          <cell r="B248" t="str">
            <v>清远城北站至肇庆怀集站</v>
          </cell>
          <cell r="C248">
            <v>256</v>
          </cell>
        </row>
        <row r="249">
          <cell r="A249">
            <v>44348</v>
          </cell>
          <cell r="B249" t="str">
            <v>清远城北站至肇庆总站</v>
          </cell>
          <cell r="C249">
            <v>725</v>
          </cell>
        </row>
        <row r="250">
          <cell r="A250">
            <v>44348</v>
          </cell>
          <cell r="B250" t="str">
            <v>清远城北站至广州天河站</v>
          </cell>
          <cell r="C250">
            <v>264</v>
          </cell>
        </row>
        <row r="251">
          <cell r="A251">
            <v>44348</v>
          </cell>
          <cell r="B251" t="str">
            <v>清远城北站至深圳蛇口站</v>
          </cell>
          <cell r="C251">
            <v>135</v>
          </cell>
        </row>
        <row r="252">
          <cell r="A252">
            <v>44348</v>
          </cell>
          <cell r="B252" t="str">
            <v>清远北站至英德银英</v>
          </cell>
          <cell r="C252">
            <v>4005</v>
          </cell>
        </row>
        <row r="253">
          <cell r="A253">
            <v>44348</v>
          </cell>
          <cell r="B253" t="str">
            <v>清远城北站至清远英德大洞站</v>
          </cell>
          <cell r="C253">
            <v>3046</v>
          </cell>
        </row>
        <row r="254">
          <cell r="A254">
            <v>44348</v>
          </cell>
          <cell r="B254" t="str">
            <v>清远城北站至南冲</v>
          </cell>
          <cell r="C254">
            <v>1725</v>
          </cell>
        </row>
        <row r="255">
          <cell r="A255">
            <v>44348</v>
          </cell>
          <cell r="B255" t="str">
            <v>清远城北站至石坎</v>
          </cell>
          <cell r="C255">
            <v>790</v>
          </cell>
        </row>
        <row r="256">
          <cell r="A256">
            <v>44348</v>
          </cell>
          <cell r="B256" t="str">
            <v>清远北站至石潭</v>
          </cell>
        </row>
        <row r="257">
          <cell r="A257">
            <v>44348</v>
          </cell>
          <cell r="B257" t="str">
            <v>清远城北站至广州罗冲围站</v>
          </cell>
          <cell r="C257">
            <v>1448</v>
          </cell>
        </row>
        <row r="258">
          <cell r="A258">
            <v>44348</v>
          </cell>
          <cell r="B258" t="str">
            <v>清远北站至七拱</v>
          </cell>
          <cell r="C258">
            <v>892</v>
          </cell>
        </row>
        <row r="259">
          <cell r="A259">
            <v>44348</v>
          </cell>
          <cell r="B259" t="str">
            <v>太平至南冲</v>
          </cell>
          <cell r="C259">
            <v>3159</v>
          </cell>
        </row>
        <row r="260">
          <cell r="A260">
            <v>44348</v>
          </cell>
          <cell r="B260" t="str">
            <v>太平至石坎</v>
          </cell>
          <cell r="C260">
            <v>2954</v>
          </cell>
        </row>
        <row r="261">
          <cell r="A261">
            <v>44348</v>
          </cell>
          <cell r="B261" t="str">
            <v>清远北站至白湾</v>
          </cell>
          <cell r="C261">
            <v>3917</v>
          </cell>
        </row>
        <row r="262">
          <cell r="A262">
            <v>44348</v>
          </cell>
          <cell r="B262" t="str">
            <v>北站至白湾44270</v>
          </cell>
          <cell r="C262">
            <v>212</v>
          </cell>
        </row>
        <row r="263">
          <cell r="A263">
            <v>44348</v>
          </cell>
          <cell r="B263" t="str">
            <v>北站至白湾41308/41329</v>
          </cell>
          <cell r="C263">
            <v>177</v>
          </cell>
        </row>
        <row r="264">
          <cell r="A264">
            <v>44348</v>
          </cell>
          <cell r="B264" t="str">
            <v>三坑太平-罗冲围</v>
          </cell>
          <cell r="C264">
            <v>455</v>
          </cell>
        </row>
        <row r="265">
          <cell r="A265">
            <v>44348</v>
          </cell>
          <cell r="B265" t="str">
            <v>清远城北站至鱼咀</v>
          </cell>
          <cell r="C265">
            <v>1133</v>
          </cell>
        </row>
        <row r="266">
          <cell r="A266">
            <v>44348</v>
          </cell>
          <cell r="B266" t="str">
            <v>大坑至白湾</v>
          </cell>
          <cell r="C266">
            <v>232</v>
          </cell>
        </row>
        <row r="267">
          <cell r="A267">
            <v>44348</v>
          </cell>
          <cell r="B267" t="str">
            <v>大树墩至桂湖</v>
          </cell>
          <cell r="C267">
            <v>428</v>
          </cell>
        </row>
        <row r="268">
          <cell r="A268">
            <v>44348</v>
          </cell>
          <cell r="B268" t="str">
            <v>拱水至浸潭</v>
          </cell>
          <cell r="C268">
            <v>246</v>
          </cell>
        </row>
        <row r="269">
          <cell r="A269">
            <v>44348</v>
          </cell>
          <cell r="B269" t="str">
            <v>三村至浸潭</v>
          </cell>
          <cell r="C269">
            <v>694</v>
          </cell>
        </row>
        <row r="270">
          <cell r="A270">
            <v>44348</v>
          </cell>
          <cell r="B270" t="str">
            <v>禾云至罗东</v>
          </cell>
          <cell r="C270">
            <v>468</v>
          </cell>
        </row>
        <row r="271">
          <cell r="A271">
            <v>44348</v>
          </cell>
          <cell r="B271" t="str">
            <v>石潭至省站</v>
          </cell>
          <cell r="C271">
            <v>64</v>
          </cell>
        </row>
        <row r="272">
          <cell r="A272">
            <v>44348</v>
          </cell>
          <cell r="B272" t="str">
            <v>大围至东联</v>
          </cell>
          <cell r="C272">
            <v>73</v>
          </cell>
        </row>
        <row r="273">
          <cell r="A273">
            <v>44348</v>
          </cell>
          <cell r="B273" t="str">
            <v>清远城北站至英德黄花</v>
          </cell>
          <cell r="C273">
            <v>1524</v>
          </cell>
        </row>
        <row r="274">
          <cell r="A274">
            <v>44348</v>
          </cell>
          <cell r="B274" t="str">
            <v>西坑至中洲</v>
          </cell>
          <cell r="C274">
            <v>159</v>
          </cell>
        </row>
        <row r="275">
          <cell r="A275">
            <v>44348</v>
          </cell>
          <cell r="B275" t="str">
            <v>禾云-峡溪</v>
          </cell>
          <cell r="C275">
            <v>547</v>
          </cell>
        </row>
        <row r="276">
          <cell r="A276">
            <v>44348</v>
          </cell>
          <cell r="B276" t="str">
            <v>北站至佛山44627</v>
          </cell>
        </row>
        <row r="277">
          <cell r="A277">
            <v>44348</v>
          </cell>
          <cell r="B277" t="str">
            <v>北站至花都（合作）</v>
          </cell>
          <cell r="C277">
            <v>336</v>
          </cell>
        </row>
        <row r="278">
          <cell r="A278">
            <v>44348</v>
          </cell>
          <cell r="B278" t="str">
            <v>石坎-五星</v>
          </cell>
          <cell r="C278">
            <v>98</v>
          </cell>
        </row>
        <row r="279">
          <cell r="A279">
            <v>44348</v>
          </cell>
          <cell r="B279" t="str">
            <v>禾云-义合</v>
          </cell>
          <cell r="C279">
            <v>216</v>
          </cell>
        </row>
        <row r="280">
          <cell r="A280">
            <v>44348</v>
          </cell>
          <cell r="B280" t="str">
            <v>石潭-大岩</v>
          </cell>
        </row>
        <row r="281">
          <cell r="A281">
            <v>44348</v>
          </cell>
          <cell r="B281" t="str">
            <v>石坎至白芒</v>
          </cell>
        </row>
        <row r="282">
          <cell r="A282">
            <v>44348</v>
          </cell>
          <cell r="B282" t="str">
            <v>石潭至禾云</v>
          </cell>
        </row>
        <row r="283">
          <cell r="A283">
            <v>44348</v>
          </cell>
          <cell r="B283" t="str">
            <v>清远北站至桃源</v>
          </cell>
        </row>
        <row r="284">
          <cell r="A284">
            <v>44378</v>
          </cell>
          <cell r="B284" t="str">
            <v>清远城北站至广州省站</v>
          </cell>
          <cell r="C284">
            <v>14772</v>
          </cell>
        </row>
        <row r="285">
          <cell r="A285">
            <v>44378</v>
          </cell>
          <cell r="B285" t="str">
            <v>清远城北站至广州罗冲围站</v>
          </cell>
          <cell r="C285">
            <v>7134</v>
          </cell>
        </row>
        <row r="286">
          <cell r="A286">
            <v>44378</v>
          </cell>
          <cell r="B286" t="str">
            <v>清远城北站至江门新会站</v>
          </cell>
        </row>
        <row r="287">
          <cell r="A287">
            <v>44378</v>
          </cell>
          <cell r="B287" t="str">
            <v>清远城北站至清远英德西站</v>
          </cell>
        </row>
        <row r="288">
          <cell r="A288">
            <v>44378</v>
          </cell>
          <cell r="B288" t="str">
            <v>机动车</v>
          </cell>
          <cell r="C288">
            <v>10930</v>
          </cell>
        </row>
        <row r="289">
          <cell r="A289">
            <v>44378</v>
          </cell>
          <cell r="B289" t="str">
            <v>客运包车</v>
          </cell>
          <cell r="C289">
            <v>5810</v>
          </cell>
        </row>
        <row r="290">
          <cell r="A290">
            <v>44378</v>
          </cell>
          <cell r="B290" t="str">
            <v>清远城北站至广州市桥站</v>
          </cell>
        </row>
        <row r="291">
          <cell r="A291">
            <v>44378</v>
          </cell>
          <cell r="B291" t="str">
            <v>清远城北站至清远新洲站</v>
          </cell>
          <cell r="C291">
            <v>1371</v>
          </cell>
        </row>
        <row r="292">
          <cell r="A292">
            <v>44378</v>
          </cell>
          <cell r="B292" t="str">
            <v>清远城北站至佛山市站</v>
          </cell>
          <cell r="C292">
            <v>983</v>
          </cell>
        </row>
        <row r="293">
          <cell r="A293">
            <v>44378</v>
          </cell>
          <cell r="B293" t="str">
            <v>清远城北站至中山市站</v>
          </cell>
          <cell r="C293">
            <v>553</v>
          </cell>
        </row>
        <row r="294">
          <cell r="A294">
            <v>44378</v>
          </cell>
          <cell r="B294" t="str">
            <v>清远城北站至云浮云浮站</v>
          </cell>
          <cell r="C294">
            <v>726</v>
          </cell>
        </row>
        <row r="295">
          <cell r="A295">
            <v>44378</v>
          </cell>
          <cell r="B295" t="str">
            <v>清远城北站至肇庆怀集站</v>
          </cell>
          <cell r="C295">
            <v>526</v>
          </cell>
        </row>
        <row r="296">
          <cell r="A296">
            <v>44378</v>
          </cell>
          <cell r="B296" t="str">
            <v>清远城北站至肇庆总站</v>
          </cell>
          <cell r="C296">
            <v>603</v>
          </cell>
        </row>
        <row r="297">
          <cell r="A297">
            <v>44378</v>
          </cell>
          <cell r="B297" t="str">
            <v>清远城北站至广州天河站</v>
          </cell>
          <cell r="C297">
            <v>2248</v>
          </cell>
        </row>
        <row r="298">
          <cell r="A298">
            <v>44378</v>
          </cell>
          <cell r="B298" t="str">
            <v>清远城北站至深圳蛇口站</v>
          </cell>
          <cell r="C298">
            <v>190</v>
          </cell>
        </row>
        <row r="299">
          <cell r="A299">
            <v>44378</v>
          </cell>
          <cell r="B299" t="str">
            <v>清远北站至英德银英</v>
          </cell>
          <cell r="C299">
            <v>5172</v>
          </cell>
        </row>
        <row r="300">
          <cell r="A300">
            <v>44378</v>
          </cell>
          <cell r="B300" t="str">
            <v>清远城北站至清远英德大洞站</v>
          </cell>
          <cell r="C300">
            <v>3507</v>
          </cell>
        </row>
        <row r="301">
          <cell r="A301">
            <v>44378</v>
          </cell>
          <cell r="B301" t="str">
            <v>清远城北站至南冲</v>
          </cell>
          <cell r="C301">
            <v>433</v>
          </cell>
        </row>
        <row r="302">
          <cell r="A302">
            <v>44378</v>
          </cell>
          <cell r="B302" t="str">
            <v>清远城北站至石坎</v>
          </cell>
          <cell r="C302">
            <v>522</v>
          </cell>
        </row>
        <row r="303">
          <cell r="A303">
            <v>44378</v>
          </cell>
          <cell r="B303" t="str">
            <v>清远北站至石潭</v>
          </cell>
          <cell r="C303">
            <v>40499</v>
          </cell>
        </row>
        <row r="304">
          <cell r="A304">
            <v>44378</v>
          </cell>
          <cell r="B304" t="str">
            <v>清远城北站至广州罗冲围站</v>
          </cell>
          <cell r="C304">
            <v>3024</v>
          </cell>
        </row>
        <row r="305">
          <cell r="A305">
            <v>44378</v>
          </cell>
          <cell r="B305" t="str">
            <v>清远北站至七拱</v>
          </cell>
          <cell r="C305">
            <v>1548</v>
          </cell>
        </row>
        <row r="306">
          <cell r="A306">
            <v>44378</v>
          </cell>
          <cell r="B306" t="str">
            <v>太平至南冲</v>
          </cell>
          <cell r="C306">
            <v>3477</v>
          </cell>
        </row>
        <row r="307">
          <cell r="A307">
            <v>44378</v>
          </cell>
          <cell r="B307" t="str">
            <v>太平至石坎</v>
          </cell>
          <cell r="C307">
            <v>3129</v>
          </cell>
        </row>
        <row r="308">
          <cell r="A308">
            <v>44378</v>
          </cell>
          <cell r="B308" t="str">
            <v>清远北站至白湾</v>
          </cell>
          <cell r="C308">
            <v>6696</v>
          </cell>
        </row>
        <row r="309">
          <cell r="A309">
            <v>44378</v>
          </cell>
          <cell r="B309" t="str">
            <v>北站至白湾44270</v>
          </cell>
          <cell r="C309">
            <v>342</v>
          </cell>
        </row>
        <row r="310">
          <cell r="A310">
            <v>44378</v>
          </cell>
          <cell r="B310" t="str">
            <v>北站至白湾41308/41329</v>
          </cell>
        </row>
        <row r="311">
          <cell r="A311">
            <v>44378</v>
          </cell>
          <cell r="B311" t="str">
            <v>三坑太平-罗冲围</v>
          </cell>
          <cell r="C311">
            <v>7659</v>
          </cell>
        </row>
        <row r="312">
          <cell r="A312">
            <v>44378</v>
          </cell>
          <cell r="B312" t="str">
            <v>清远城北站至鱼咀</v>
          </cell>
          <cell r="C312">
            <v>563</v>
          </cell>
        </row>
        <row r="313">
          <cell r="A313">
            <v>44378</v>
          </cell>
          <cell r="B313" t="str">
            <v>大坑至白湾</v>
          </cell>
          <cell r="C313">
            <v>167</v>
          </cell>
        </row>
        <row r="314">
          <cell r="A314">
            <v>44378</v>
          </cell>
          <cell r="B314" t="str">
            <v>大树墩至桂湖</v>
          </cell>
          <cell r="C314">
            <v>249</v>
          </cell>
        </row>
        <row r="315">
          <cell r="A315">
            <v>44378</v>
          </cell>
          <cell r="B315" t="str">
            <v>拱水至浸潭</v>
          </cell>
          <cell r="C315">
            <v>247</v>
          </cell>
        </row>
        <row r="316">
          <cell r="A316">
            <v>44378</v>
          </cell>
          <cell r="B316" t="str">
            <v>三村至浸潭</v>
          </cell>
          <cell r="C316">
            <v>316</v>
          </cell>
        </row>
        <row r="317">
          <cell r="A317">
            <v>44378</v>
          </cell>
          <cell r="B317" t="str">
            <v>禾云至罗东</v>
          </cell>
          <cell r="C317">
            <v>468</v>
          </cell>
        </row>
        <row r="318">
          <cell r="A318">
            <v>44378</v>
          </cell>
          <cell r="B318" t="str">
            <v>石潭至省站</v>
          </cell>
          <cell r="C318">
            <v>276</v>
          </cell>
        </row>
        <row r="319">
          <cell r="A319">
            <v>44378</v>
          </cell>
          <cell r="B319" t="str">
            <v>大围至东联</v>
          </cell>
          <cell r="C319">
            <v>350</v>
          </cell>
        </row>
        <row r="320">
          <cell r="A320">
            <v>44378</v>
          </cell>
          <cell r="B320" t="str">
            <v>清远城北站至英德黄花</v>
          </cell>
          <cell r="C320">
            <v>16</v>
          </cell>
        </row>
        <row r="321">
          <cell r="A321">
            <v>44378</v>
          </cell>
          <cell r="B321" t="str">
            <v>西坑至中洲</v>
          </cell>
          <cell r="C321">
            <v>548</v>
          </cell>
        </row>
        <row r="322">
          <cell r="A322">
            <v>44378</v>
          </cell>
          <cell r="B322" t="str">
            <v>禾云-峡溪</v>
          </cell>
          <cell r="C322">
            <v>360</v>
          </cell>
        </row>
        <row r="323">
          <cell r="A323">
            <v>44378</v>
          </cell>
          <cell r="B323" t="str">
            <v>北站至佛山44627</v>
          </cell>
        </row>
        <row r="324">
          <cell r="A324">
            <v>44378</v>
          </cell>
          <cell r="B324" t="str">
            <v>北站至花都（合作）</v>
          </cell>
          <cell r="C324">
            <v>1850</v>
          </cell>
        </row>
        <row r="325">
          <cell r="A325">
            <v>44378</v>
          </cell>
          <cell r="B325" t="str">
            <v>石坎-五星</v>
          </cell>
          <cell r="C325">
            <v>315</v>
          </cell>
        </row>
        <row r="326">
          <cell r="A326">
            <v>44378</v>
          </cell>
          <cell r="B326" t="str">
            <v>禾云-义合</v>
          </cell>
          <cell r="C326">
            <v>455</v>
          </cell>
        </row>
        <row r="327">
          <cell r="A327">
            <v>44378</v>
          </cell>
          <cell r="B327" t="str">
            <v>石潭-大岩</v>
          </cell>
          <cell r="C327">
            <v>1257</v>
          </cell>
        </row>
        <row r="328">
          <cell r="A328">
            <v>44378</v>
          </cell>
          <cell r="B328" t="str">
            <v>石坎至白芒</v>
          </cell>
          <cell r="C328">
            <v>57</v>
          </cell>
        </row>
        <row r="329">
          <cell r="A329">
            <v>44378</v>
          </cell>
          <cell r="B329" t="str">
            <v>石潭至禾云</v>
          </cell>
          <cell r="C329">
            <v>1073</v>
          </cell>
        </row>
        <row r="330">
          <cell r="A330">
            <v>44378</v>
          </cell>
          <cell r="B330" t="str">
            <v>清远北站至桃源</v>
          </cell>
          <cell r="C330">
            <v>389</v>
          </cell>
        </row>
        <row r="331">
          <cell r="A331">
            <v>44409</v>
          </cell>
          <cell r="B331" t="str">
            <v>清远城北站至广州省站</v>
          </cell>
          <cell r="C331">
            <v>14842</v>
          </cell>
        </row>
        <row r="332">
          <cell r="A332">
            <v>44409</v>
          </cell>
          <cell r="B332" t="str">
            <v>清远城北站至广州罗冲围站</v>
          </cell>
          <cell r="C332">
            <v>6695</v>
          </cell>
        </row>
        <row r="333">
          <cell r="A333">
            <v>44409</v>
          </cell>
          <cell r="B333" t="str">
            <v>清远城北站至江门新会站</v>
          </cell>
        </row>
        <row r="334">
          <cell r="A334">
            <v>44409</v>
          </cell>
          <cell r="B334" t="str">
            <v>清远城北站至清远英德西站</v>
          </cell>
        </row>
        <row r="335">
          <cell r="A335">
            <v>44409</v>
          </cell>
          <cell r="B335" t="str">
            <v>机动车</v>
          </cell>
          <cell r="C335">
            <v>14975</v>
          </cell>
        </row>
        <row r="336">
          <cell r="A336">
            <v>44409</v>
          </cell>
          <cell r="B336" t="str">
            <v>客运包车</v>
          </cell>
          <cell r="C336">
            <v>6233</v>
          </cell>
        </row>
        <row r="337">
          <cell r="A337">
            <v>44409</v>
          </cell>
          <cell r="B337" t="str">
            <v>清远城北站至广州市桥站</v>
          </cell>
        </row>
        <row r="338">
          <cell r="A338">
            <v>44409</v>
          </cell>
          <cell r="B338" t="str">
            <v>清远城北站至清远新洲站</v>
          </cell>
          <cell r="C338">
            <v>14011</v>
          </cell>
        </row>
        <row r="339">
          <cell r="A339">
            <v>44409</v>
          </cell>
          <cell r="B339" t="str">
            <v>清远城北站至佛山市站</v>
          </cell>
          <cell r="C339">
            <v>1017</v>
          </cell>
        </row>
        <row r="340">
          <cell r="A340">
            <v>44409</v>
          </cell>
          <cell r="B340" t="str">
            <v>清远城北站至中山市站</v>
          </cell>
          <cell r="C340">
            <v>412</v>
          </cell>
        </row>
        <row r="341">
          <cell r="A341">
            <v>44409</v>
          </cell>
          <cell r="B341" t="str">
            <v>清远城北站至云浮云浮站</v>
          </cell>
          <cell r="C341">
            <v>586</v>
          </cell>
        </row>
        <row r="342">
          <cell r="A342">
            <v>44409</v>
          </cell>
          <cell r="B342" t="str">
            <v>清远城北站至肇庆怀集站</v>
          </cell>
          <cell r="C342">
            <v>523</v>
          </cell>
        </row>
        <row r="343">
          <cell r="A343">
            <v>44409</v>
          </cell>
          <cell r="B343" t="str">
            <v>清远城北站至肇庆总站</v>
          </cell>
          <cell r="C343">
            <v>995</v>
          </cell>
        </row>
        <row r="344">
          <cell r="A344">
            <v>44409</v>
          </cell>
          <cell r="B344" t="str">
            <v>清远城北站至广州天河站</v>
          </cell>
          <cell r="C344">
            <v>1761</v>
          </cell>
        </row>
        <row r="345">
          <cell r="A345">
            <v>44409</v>
          </cell>
          <cell r="B345" t="str">
            <v>清远城北站至深圳蛇口站</v>
          </cell>
          <cell r="C345">
            <v>223</v>
          </cell>
        </row>
        <row r="346">
          <cell r="A346">
            <v>44409</v>
          </cell>
          <cell r="B346" t="str">
            <v>清远北站至英德银英</v>
          </cell>
          <cell r="C346">
            <v>3732</v>
          </cell>
        </row>
        <row r="347">
          <cell r="A347">
            <v>44409</v>
          </cell>
          <cell r="B347" t="str">
            <v>清远城北站至清远英德大洞站</v>
          </cell>
          <cell r="C347">
            <v>1619</v>
          </cell>
        </row>
        <row r="348">
          <cell r="A348">
            <v>44409</v>
          </cell>
          <cell r="B348" t="str">
            <v>清远城北站至南冲</v>
          </cell>
          <cell r="C348">
            <v>1619</v>
          </cell>
        </row>
        <row r="349">
          <cell r="A349">
            <v>44409</v>
          </cell>
          <cell r="B349" t="str">
            <v>清远城北站至石坎</v>
          </cell>
          <cell r="C349">
            <v>941</v>
          </cell>
        </row>
        <row r="350">
          <cell r="A350">
            <v>44409</v>
          </cell>
          <cell r="B350" t="str">
            <v>清远北站至石潭</v>
          </cell>
          <cell r="C350">
            <v>37949</v>
          </cell>
        </row>
        <row r="351">
          <cell r="A351">
            <v>44409</v>
          </cell>
          <cell r="B351" t="str">
            <v>清远城北站至广州罗冲围站</v>
          </cell>
          <cell r="C351">
            <v>5922</v>
          </cell>
        </row>
        <row r="352">
          <cell r="A352">
            <v>44409</v>
          </cell>
          <cell r="B352" t="str">
            <v>清远北站至七拱</v>
          </cell>
          <cell r="C352">
            <v>1607</v>
          </cell>
        </row>
        <row r="353">
          <cell r="A353">
            <v>44409</v>
          </cell>
          <cell r="B353" t="str">
            <v>太平至南冲</v>
          </cell>
          <cell r="C353">
            <v>7346</v>
          </cell>
        </row>
        <row r="354">
          <cell r="A354">
            <v>44409</v>
          </cell>
          <cell r="B354" t="str">
            <v>太平至石坎</v>
          </cell>
          <cell r="C354">
            <v>5652</v>
          </cell>
        </row>
        <row r="355">
          <cell r="A355">
            <v>44409</v>
          </cell>
          <cell r="B355" t="str">
            <v>清远北站至白湾</v>
          </cell>
          <cell r="C355">
            <v>5103</v>
          </cell>
        </row>
        <row r="356">
          <cell r="A356">
            <v>44409</v>
          </cell>
          <cell r="B356" t="str">
            <v>北站至白湾44270</v>
          </cell>
        </row>
        <row r="357">
          <cell r="A357">
            <v>44409</v>
          </cell>
          <cell r="B357" t="str">
            <v>北站至白湾41308/41329</v>
          </cell>
        </row>
        <row r="358">
          <cell r="A358">
            <v>44409</v>
          </cell>
          <cell r="B358" t="str">
            <v>三坑太平-罗冲围</v>
          </cell>
          <cell r="C358">
            <v>5187</v>
          </cell>
        </row>
        <row r="359">
          <cell r="A359">
            <v>44409</v>
          </cell>
          <cell r="B359" t="str">
            <v>清远城北站至鱼咀</v>
          </cell>
          <cell r="C359">
            <v>740</v>
          </cell>
        </row>
        <row r="360">
          <cell r="A360">
            <v>44409</v>
          </cell>
          <cell r="B360" t="str">
            <v>大坑至白湾</v>
          </cell>
          <cell r="C360">
            <v>177</v>
          </cell>
        </row>
        <row r="361">
          <cell r="A361">
            <v>44409</v>
          </cell>
          <cell r="B361" t="str">
            <v>大树墩至桂湖</v>
          </cell>
          <cell r="C361">
            <v>253</v>
          </cell>
        </row>
        <row r="362">
          <cell r="A362">
            <v>44409</v>
          </cell>
          <cell r="B362" t="str">
            <v>拱水至浸潭</v>
          </cell>
          <cell r="C362">
            <v>187</v>
          </cell>
        </row>
        <row r="363">
          <cell r="A363">
            <v>44409</v>
          </cell>
          <cell r="B363" t="str">
            <v>三村至浸潭</v>
          </cell>
          <cell r="C363">
            <v>279</v>
          </cell>
        </row>
        <row r="364">
          <cell r="A364">
            <v>44409</v>
          </cell>
          <cell r="B364" t="str">
            <v>禾云至罗东</v>
          </cell>
          <cell r="C364">
            <v>219</v>
          </cell>
        </row>
        <row r="365">
          <cell r="A365">
            <v>44409</v>
          </cell>
          <cell r="B365" t="str">
            <v>石潭至省站</v>
          </cell>
        </row>
        <row r="366">
          <cell r="A366">
            <v>44409</v>
          </cell>
          <cell r="B366" t="str">
            <v>大围至东联</v>
          </cell>
          <cell r="C366">
            <v>119</v>
          </cell>
        </row>
        <row r="367">
          <cell r="A367">
            <v>44409</v>
          </cell>
          <cell r="B367" t="str">
            <v>清远城北站至英德黄花</v>
          </cell>
        </row>
        <row r="368">
          <cell r="A368">
            <v>44409</v>
          </cell>
          <cell r="B368" t="str">
            <v>西坑至中洲</v>
          </cell>
          <cell r="C368">
            <v>63</v>
          </cell>
        </row>
        <row r="369">
          <cell r="A369">
            <v>44409</v>
          </cell>
          <cell r="B369" t="str">
            <v>禾云-峡溪</v>
          </cell>
          <cell r="C369">
            <v>171</v>
          </cell>
        </row>
        <row r="370">
          <cell r="A370">
            <v>44409</v>
          </cell>
          <cell r="B370" t="str">
            <v>北站至佛山44627</v>
          </cell>
        </row>
        <row r="371">
          <cell r="A371">
            <v>44409</v>
          </cell>
          <cell r="B371" t="str">
            <v>北站至花都（合作）</v>
          </cell>
          <cell r="C371">
            <v>3278</v>
          </cell>
        </row>
        <row r="372">
          <cell r="A372">
            <v>44409</v>
          </cell>
          <cell r="B372" t="str">
            <v>石坎-五星</v>
          </cell>
          <cell r="C372">
            <v>136</v>
          </cell>
        </row>
        <row r="373">
          <cell r="A373">
            <v>44409</v>
          </cell>
          <cell r="B373" t="str">
            <v>禾云-义合</v>
          </cell>
          <cell r="C373">
            <v>201</v>
          </cell>
        </row>
        <row r="374">
          <cell r="A374">
            <v>44409</v>
          </cell>
          <cell r="B374" t="str">
            <v>石潭-大岩</v>
          </cell>
          <cell r="C374">
            <v>943</v>
          </cell>
        </row>
        <row r="375">
          <cell r="A375">
            <v>44409</v>
          </cell>
          <cell r="B375" t="str">
            <v>石坎至白芒</v>
          </cell>
          <cell r="C375">
            <v>23</v>
          </cell>
        </row>
        <row r="376">
          <cell r="A376">
            <v>44409</v>
          </cell>
          <cell r="B376" t="str">
            <v>石潭至禾云</v>
          </cell>
          <cell r="C376">
            <v>901</v>
          </cell>
        </row>
        <row r="377">
          <cell r="A377">
            <v>44409</v>
          </cell>
          <cell r="B377" t="str">
            <v>清远北站至桃源</v>
          </cell>
          <cell r="C377">
            <v>1425</v>
          </cell>
        </row>
        <row r="378">
          <cell r="A378">
            <v>44440</v>
          </cell>
          <cell r="B378" t="str">
            <v>清远城北站至广州省站</v>
          </cell>
          <cell r="C378">
            <v>13415</v>
          </cell>
        </row>
        <row r="379">
          <cell r="A379">
            <v>44440</v>
          </cell>
          <cell r="B379" t="str">
            <v>清远城北站至广州罗冲围站</v>
          </cell>
          <cell r="C379">
            <v>8894</v>
          </cell>
        </row>
        <row r="380">
          <cell r="A380">
            <v>44440</v>
          </cell>
          <cell r="B380" t="str">
            <v>清远城北站至江门新会站</v>
          </cell>
        </row>
        <row r="381">
          <cell r="A381">
            <v>44440</v>
          </cell>
          <cell r="B381" t="str">
            <v>清远城北站至清远英德西站</v>
          </cell>
        </row>
        <row r="382">
          <cell r="A382">
            <v>44440</v>
          </cell>
          <cell r="B382" t="str">
            <v>机动车</v>
          </cell>
          <cell r="C382">
            <v>12419</v>
          </cell>
        </row>
        <row r="383">
          <cell r="A383">
            <v>44440</v>
          </cell>
          <cell r="B383" t="str">
            <v>客运包车</v>
          </cell>
          <cell r="C383">
            <v>11484</v>
          </cell>
        </row>
        <row r="384">
          <cell r="A384">
            <v>44440</v>
          </cell>
          <cell r="B384" t="str">
            <v>清远城北站至广州市桥站</v>
          </cell>
        </row>
        <row r="385">
          <cell r="A385">
            <v>44440</v>
          </cell>
          <cell r="B385" t="str">
            <v>清远城北站至清远新洲站</v>
          </cell>
          <cell r="C385">
            <v>12161</v>
          </cell>
        </row>
        <row r="386">
          <cell r="A386">
            <v>44440</v>
          </cell>
          <cell r="B386" t="str">
            <v>清远城北站至佛山市站</v>
          </cell>
          <cell r="C386">
            <v>1309</v>
          </cell>
        </row>
        <row r="387">
          <cell r="A387">
            <v>44440</v>
          </cell>
          <cell r="B387" t="str">
            <v>清远城北站至中山市站</v>
          </cell>
          <cell r="C387">
            <v>369</v>
          </cell>
        </row>
        <row r="388">
          <cell r="A388">
            <v>44440</v>
          </cell>
          <cell r="B388" t="str">
            <v>清远城北站至云浮云浮站</v>
          </cell>
          <cell r="C388">
            <v>628</v>
          </cell>
        </row>
        <row r="389">
          <cell r="A389">
            <v>44440</v>
          </cell>
          <cell r="B389" t="str">
            <v>清远城北站至肇庆怀集站</v>
          </cell>
          <cell r="C389">
            <v>534</v>
          </cell>
        </row>
        <row r="390">
          <cell r="A390">
            <v>44440</v>
          </cell>
          <cell r="B390" t="str">
            <v>清远城北站至肇庆总站</v>
          </cell>
          <cell r="C390">
            <v>973</v>
          </cell>
        </row>
        <row r="391">
          <cell r="A391">
            <v>44440</v>
          </cell>
          <cell r="B391" t="str">
            <v>清远城北站至广州天河站</v>
          </cell>
          <cell r="C391">
            <v>2491</v>
          </cell>
        </row>
        <row r="392">
          <cell r="A392">
            <v>44440</v>
          </cell>
          <cell r="B392" t="str">
            <v>清远城北站至深圳蛇口站</v>
          </cell>
          <cell r="C392">
            <v>212</v>
          </cell>
        </row>
        <row r="393">
          <cell r="A393">
            <v>44440</v>
          </cell>
          <cell r="B393" t="str">
            <v>清远北站至英德银英</v>
          </cell>
          <cell r="C393">
            <v>4304</v>
          </cell>
        </row>
        <row r="394">
          <cell r="A394">
            <v>44440</v>
          </cell>
          <cell r="B394" t="str">
            <v>清远城北站至清远英德大洞站</v>
          </cell>
          <cell r="C394">
            <v>3793</v>
          </cell>
        </row>
        <row r="395">
          <cell r="A395">
            <v>44440</v>
          </cell>
          <cell r="B395" t="str">
            <v>清远城北站至南冲</v>
          </cell>
          <cell r="C395">
            <v>3793</v>
          </cell>
        </row>
        <row r="396">
          <cell r="A396">
            <v>44440</v>
          </cell>
          <cell r="B396" t="str">
            <v>清远城北站至石坎</v>
          </cell>
          <cell r="C396">
            <v>575</v>
          </cell>
        </row>
        <row r="397">
          <cell r="A397">
            <v>44440</v>
          </cell>
          <cell r="B397" t="str">
            <v>清远北站至石潭</v>
          </cell>
          <cell r="C397">
            <v>48777</v>
          </cell>
        </row>
        <row r="398">
          <cell r="A398">
            <v>44440</v>
          </cell>
          <cell r="B398" t="str">
            <v>清远城北站至广州罗冲围站</v>
          </cell>
          <cell r="C398">
            <v>6303</v>
          </cell>
        </row>
        <row r="399">
          <cell r="A399">
            <v>44440</v>
          </cell>
          <cell r="B399" t="str">
            <v>清远北站至七拱</v>
          </cell>
          <cell r="C399">
            <v>1347</v>
          </cell>
        </row>
        <row r="400">
          <cell r="A400">
            <v>44440</v>
          </cell>
          <cell r="B400" t="str">
            <v>太平至南冲</v>
          </cell>
          <cell r="C400">
            <v>5392</v>
          </cell>
        </row>
        <row r="401">
          <cell r="A401">
            <v>44440</v>
          </cell>
          <cell r="B401" t="str">
            <v>太平至石坎</v>
          </cell>
          <cell r="C401">
            <v>5290</v>
          </cell>
        </row>
        <row r="402">
          <cell r="A402">
            <v>44440</v>
          </cell>
          <cell r="B402" t="str">
            <v>清远北站至白湾</v>
          </cell>
          <cell r="C402">
            <v>4777</v>
          </cell>
        </row>
        <row r="403">
          <cell r="A403">
            <v>44440</v>
          </cell>
          <cell r="B403" t="str">
            <v>北站至白湾44270</v>
          </cell>
        </row>
        <row r="404">
          <cell r="A404">
            <v>44440</v>
          </cell>
          <cell r="B404" t="str">
            <v>北站至白湾41308/41329</v>
          </cell>
        </row>
        <row r="405">
          <cell r="A405">
            <v>44440</v>
          </cell>
          <cell r="B405" t="str">
            <v>三坑太平-罗冲围</v>
          </cell>
          <cell r="C405">
            <v>5722</v>
          </cell>
        </row>
        <row r="406">
          <cell r="A406">
            <v>44440</v>
          </cell>
          <cell r="B406" t="str">
            <v>清远城北站至鱼咀</v>
          </cell>
          <cell r="C406">
            <v>1347</v>
          </cell>
        </row>
        <row r="407">
          <cell r="A407">
            <v>44440</v>
          </cell>
          <cell r="B407" t="str">
            <v>大坑至白湾</v>
          </cell>
          <cell r="C407">
            <v>70</v>
          </cell>
        </row>
        <row r="408">
          <cell r="A408">
            <v>44440</v>
          </cell>
          <cell r="B408" t="str">
            <v>大树墩至桂湖</v>
          </cell>
          <cell r="C408">
            <v>331</v>
          </cell>
        </row>
        <row r="409">
          <cell r="A409">
            <v>44440</v>
          </cell>
          <cell r="B409" t="str">
            <v>拱水至浸潭</v>
          </cell>
          <cell r="C409">
            <v>95</v>
          </cell>
        </row>
        <row r="410">
          <cell r="A410">
            <v>44440</v>
          </cell>
          <cell r="B410" t="str">
            <v>三村至浸潭</v>
          </cell>
          <cell r="C410">
            <v>159</v>
          </cell>
        </row>
        <row r="411">
          <cell r="A411">
            <v>44440</v>
          </cell>
          <cell r="B411" t="str">
            <v>禾云至罗东</v>
          </cell>
          <cell r="C411">
            <v>867</v>
          </cell>
        </row>
        <row r="412">
          <cell r="A412">
            <v>44440</v>
          </cell>
          <cell r="B412" t="str">
            <v>石潭至省站</v>
          </cell>
        </row>
        <row r="413">
          <cell r="A413">
            <v>44440</v>
          </cell>
          <cell r="B413" t="str">
            <v>大围至东联</v>
          </cell>
          <cell r="C413">
            <v>131</v>
          </cell>
        </row>
        <row r="414">
          <cell r="A414">
            <v>44440</v>
          </cell>
          <cell r="B414" t="str">
            <v>清远城北站至英德黄花</v>
          </cell>
        </row>
        <row r="415">
          <cell r="A415">
            <v>44440</v>
          </cell>
          <cell r="B415" t="str">
            <v>西坑至中洲</v>
          </cell>
          <cell r="C415">
            <v>201</v>
          </cell>
        </row>
        <row r="416">
          <cell r="A416">
            <v>44440</v>
          </cell>
          <cell r="B416" t="str">
            <v>禾云-峡溪</v>
          </cell>
          <cell r="C416">
            <v>628</v>
          </cell>
        </row>
        <row r="417">
          <cell r="A417">
            <v>44440</v>
          </cell>
          <cell r="B417" t="str">
            <v>北站至佛山44627</v>
          </cell>
        </row>
        <row r="418">
          <cell r="A418">
            <v>44440</v>
          </cell>
          <cell r="B418" t="str">
            <v>北站至花都（合作）</v>
          </cell>
          <cell r="C418">
            <v>3711</v>
          </cell>
        </row>
        <row r="419">
          <cell r="A419">
            <v>44440</v>
          </cell>
          <cell r="B419" t="str">
            <v>石坎-五星</v>
          </cell>
          <cell r="C419">
            <v>22</v>
          </cell>
        </row>
        <row r="420">
          <cell r="A420">
            <v>44440</v>
          </cell>
          <cell r="B420" t="str">
            <v>禾云-义合</v>
          </cell>
          <cell r="C420">
            <v>46</v>
          </cell>
        </row>
        <row r="421">
          <cell r="A421">
            <v>44440</v>
          </cell>
          <cell r="B421" t="str">
            <v>石潭-大岩</v>
          </cell>
          <cell r="C421">
            <v>899</v>
          </cell>
        </row>
        <row r="422">
          <cell r="A422">
            <v>44440</v>
          </cell>
          <cell r="B422" t="str">
            <v>石坎至白芒</v>
          </cell>
          <cell r="C422">
            <v>142</v>
          </cell>
        </row>
        <row r="423">
          <cell r="A423">
            <v>44440</v>
          </cell>
          <cell r="B423" t="str">
            <v>石潭至禾云</v>
          </cell>
          <cell r="C423">
            <v>869</v>
          </cell>
        </row>
        <row r="424">
          <cell r="A424">
            <v>44440</v>
          </cell>
          <cell r="B424" t="str">
            <v>清远北站至桃源</v>
          </cell>
          <cell r="C424">
            <v>703</v>
          </cell>
        </row>
      </sheetData>
      <sheetData sheetId="7">
        <row r="1">
          <cell r="A1" t="str">
            <v>月份</v>
          </cell>
          <cell r="B1" t="str">
            <v>项目</v>
          </cell>
          <cell r="C1" t="str">
            <v>司乘
人数</v>
          </cell>
        </row>
        <row r="2">
          <cell r="A2">
            <v>44197</v>
          </cell>
          <cell r="B2" t="str">
            <v>清远城北站至广州省站</v>
          </cell>
          <cell r="C2">
            <v>12</v>
          </cell>
        </row>
        <row r="3">
          <cell r="A3">
            <v>44197</v>
          </cell>
          <cell r="B3" t="str">
            <v>清远城北站至广州罗冲围站</v>
          </cell>
          <cell r="C3">
            <v>6</v>
          </cell>
        </row>
        <row r="4">
          <cell r="A4">
            <v>44197</v>
          </cell>
          <cell r="B4" t="str">
            <v>清远城北站至江门新会站</v>
          </cell>
          <cell r="C4">
            <v>1</v>
          </cell>
        </row>
        <row r="5">
          <cell r="A5">
            <v>44197</v>
          </cell>
          <cell r="B5" t="str">
            <v>清远城北站至清远英德西站</v>
          </cell>
          <cell r="C5">
            <v>1</v>
          </cell>
        </row>
        <row r="6">
          <cell r="A6">
            <v>44197</v>
          </cell>
          <cell r="B6" t="str">
            <v>机动车</v>
          </cell>
          <cell r="C6">
            <v>6</v>
          </cell>
        </row>
        <row r="7">
          <cell r="A7">
            <v>44197</v>
          </cell>
          <cell r="B7" t="str">
            <v>客运包车</v>
          </cell>
          <cell r="C7">
            <v>5</v>
          </cell>
        </row>
        <row r="8">
          <cell r="A8">
            <v>44197</v>
          </cell>
          <cell r="B8" t="str">
            <v>清远城北站至广州市桥站</v>
          </cell>
          <cell r="C8">
            <v>2</v>
          </cell>
        </row>
        <row r="9">
          <cell r="A9">
            <v>44197</v>
          </cell>
          <cell r="B9" t="str">
            <v>清远城北站至清远新洲站</v>
          </cell>
          <cell r="C9">
            <v>5</v>
          </cell>
        </row>
        <row r="10">
          <cell r="A10">
            <v>44197</v>
          </cell>
          <cell r="B10" t="str">
            <v>清远城北站至佛山市站</v>
          </cell>
          <cell r="C10">
            <v>3</v>
          </cell>
        </row>
        <row r="11">
          <cell r="A11">
            <v>44197</v>
          </cell>
          <cell r="B11" t="str">
            <v>清远城北站至中山市站</v>
          </cell>
          <cell r="C11">
            <v>1</v>
          </cell>
        </row>
        <row r="12">
          <cell r="A12">
            <v>44197</v>
          </cell>
          <cell r="B12" t="str">
            <v>清远城北站至云浮云浮站</v>
          </cell>
          <cell r="C12">
            <v>1</v>
          </cell>
        </row>
        <row r="13">
          <cell r="A13">
            <v>44197</v>
          </cell>
          <cell r="B13" t="str">
            <v>清远城北站至肇庆怀集站</v>
          </cell>
          <cell r="C13">
            <v>1</v>
          </cell>
        </row>
        <row r="14">
          <cell r="A14">
            <v>44197</v>
          </cell>
          <cell r="B14" t="str">
            <v>清远城北站至肇庆总站</v>
          </cell>
          <cell r="C14">
            <v>2</v>
          </cell>
        </row>
        <row r="15">
          <cell r="A15">
            <v>44197</v>
          </cell>
          <cell r="B15" t="str">
            <v>清远城北站至广州天河站</v>
          </cell>
          <cell r="C15">
            <v>3</v>
          </cell>
        </row>
        <row r="16">
          <cell r="A16">
            <v>44197</v>
          </cell>
          <cell r="B16" t="str">
            <v>清远城北站至深圳蛇口站</v>
          </cell>
          <cell r="C16">
            <v>1</v>
          </cell>
        </row>
        <row r="17">
          <cell r="A17">
            <v>44197</v>
          </cell>
          <cell r="B17" t="str">
            <v>清远北站至英德银英</v>
          </cell>
          <cell r="C17">
            <v>3</v>
          </cell>
        </row>
        <row r="18">
          <cell r="A18">
            <v>44197</v>
          </cell>
          <cell r="B18" t="str">
            <v>清远城北站至清远英德大洞站</v>
          </cell>
          <cell r="C18">
            <v>2</v>
          </cell>
        </row>
        <row r="19">
          <cell r="A19">
            <v>44197</v>
          </cell>
          <cell r="B19" t="str">
            <v>清远城北站至南冲</v>
          </cell>
          <cell r="C19">
            <v>2</v>
          </cell>
        </row>
        <row r="20">
          <cell r="A20">
            <v>44197</v>
          </cell>
          <cell r="B20" t="str">
            <v>清远城北站至石坎</v>
          </cell>
          <cell r="C20">
            <v>3</v>
          </cell>
        </row>
        <row r="21">
          <cell r="A21">
            <v>44197</v>
          </cell>
          <cell r="B21" t="str">
            <v>清远北站至石潭</v>
          </cell>
        </row>
        <row r="22">
          <cell r="A22">
            <v>44197</v>
          </cell>
          <cell r="B22" t="str">
            <v>清远城北站至广州罗冲围站</v>
          </cell>
          <cell r="C22">
            <v>4</v>
          </cell>
        </row>
        <row r="23">
          <cell r="A23">
            <v>44197</v>
          </cell>
          <cell r="B23" t="str">
            <v>清远北站至七拱</v>
          </cell>
          <cell r="C23">
            <v>1</v>
          </cell>
        </row>
        <row r="24">
          <cell r="A24">
            <v>44197</v>
          </cell>
          <cell r="B24" t="str">
            <v>太平至南冲</v>
          </cell>
          <cell r="C24">
            <v>5</v>
          </cell>
        </row>
        <row r="25">
          <cell r="A25">
            <v>44197</v>
          </cell>
          <cell r="B25" t="str">
            <v>太平至石坎</v>
          </cell>
          <cell r="C25">
            <v>5</v>
          </cell>
        </row>
        <row r="26">
          <cell r="A26">
            <v>44197</v>
          </cell>
          <cell r="B26" t="str">
            <v>清远北站至白湾</v>
          </cell>
          <cell r="C26">
            <v>9</v>
          </cell>
        </row>
        <row r="27">
          <cell r="A27">
            <v>44197</v>
          </cell>
          <cell r="B27" t="str">
            <v>北站至白湾44270</v>
          </cell>
          <cell r="C27">
            <v>2</v>
          </cell>
        </row>
        <row r="28">
          <cell r="A28">
            <v>44197</v>
          </cell>
          <cell r="B28" t="str">
            <v>北站至白湾41308/41329</v>
          </cell>
          <cell r="C28">
            <v>3</v>
          </cell>
        </row>
        <row r="29">
          <cell r="A29">
            <v>44197</v>
          </cell>
          <cell r="B29" t="str">
            <v>三坑太平-罗冲围</v>
          </cell>
          <cell r="C29">
            <v>4</v>
          </cell>
        </row>
        <row r="30">
          <cell r="A30">
            <v>44197</v>
          </cell>
          <cell r="B30" t="str">
            <v>清远城北站至鱼咀</v>
          </cell>
          <cell r="C30">
            <v>2</v>
          </cell>
        </row>
        <row r="31">
          <cell r="A31">
            <v>44197</v>
          </cell>
          <cell r="B31" t="str">
            <v>大坑至白湾</v>
          </cell>
          <cell r="C31">
            <v>1</v>
          </cell>
        </row>
        <row r="32">
          <cell r="A32">
            <v>44197</v>
          </cell>
          <cell r="B32" t="str">
            <v>大树墩至桂湖</v>
          </cell>
          <cell r="C32">
            <v>2</v>
          </cell>
        </row>
        <row r="33">
          <cell r="A33">
            <v>44197</v>
          </cell>
          <cell r="B33" t="str">
            <v>拱水至浸潭</v>
          </cell>
          <cell r="C33">
            <v>2</v>
          </cell>
        </row>
        <row r="34">
          <cell r="A34">
            <v>44197</v>
          </cell>
          <cell r="B34" t="str">
            <v>三村至浸潭</v>
          </cell>
          <cell r="C34">
            <v>1</v>
          </cell>
        </row>
        <row r="35">
          <cell r="A35">
            <v>44197</v>
          </cell>
          <cell r="B35" t="str">
            <v>禾云至罗东</v>
          </cell>
          <cell r="C35">
            <v>1</v>
          </cell>
        </row>
        <row r="36">
          <cell r="A36">
            <v>44197</v>
          </cell>
          <cell r="B36" t="str">
            <v>石潭至省站</v>
          </cell>
          <cell r="C36">
            <v>1</v>
          </cell>
        </row>
        <row r="37">
          <cell r="A37">
            <v>44197</v>
          </cell>
          <cell r="B37" t="str">
            <v>大围至东联</v>
          </cell>
          <cell r="C37">
            <v>2</v>
          </cell>
        </row>
        <row r="38">
          <cell r="A38">
            <v>44197</v>
          </cell>
          <cell r="B38" t="str">
            <v>清远城北站至英德黄花</v>
          </cell>
          <cell r="C38">
            <v>2</v>
          </cell>
        </row>
        <row r="39">
          <cell r="A39">
            <v>44197</v>
          </cell>
          <cell r="B39" t="str">
            <v>西坑至中洲</v>
          </cell>
          <cell r="C39">
            <v>1</v>
          </cell>
        </row>
        <row r="40">
          <cell r="A40">
            <v>44197</v>
          </cell>
          <cell r="B40" t="str">
            <v>禾云-峡溪</v>
          </cell>
          <cell r="C40">
            <v>2</v>
          </cell>
        </row>
        <row r="41">
          <cell r="A41">
            <v>44197</v>
          </cell>
          <cell r="B41" t="str">
            <v>北站至佛山44627</v>
          </cell>
          <cell r="C41">
            <v>1</v>
          </cell>
        </row>
        <row r="42">
          <cell r="A42">
            <v>44197</v>
          </cell>
          <cell r="B42" t="str">
            <v>北站至花都（合作）</v>
          </cell>
          <cell r="C42">
            <v>3</v>
          </cell>
        </row>
        <row r="43">
          <cell r="A43">
            <v>44197</v>
          </cell>
          <cell r="B43" t="str">
            <v>石坎-五星</v>
          </cell>
          <cell r="C43">
            <v>1</v>
          </cell>
        </row>
        <row r="44">
          <cell r="A44">
            <v>44197</v>
          </cell>
          <cell r="B44" t="str">
            <v>禾云-义合</v>
          </cell>
          <cell r="C44">
            <v>1</v>
          </cell>
        </row>
        <row r="45">
          <cell r="A45">
            <v>44197</v>
          </cell>
          <cell r="B45" t="str">
            <v>石潭-大岩</v>
          </cell>
        </row>
        <row r="46">
          <cell r="A46">
            <v>44197</v>
          </cell>
          <cell r="B46" t="str">
            <v>石坎至白芒</v>
          </cell>
        </row>
        <row r="47">
          <cell r="A47">
            <v>44197</v>
          </cell>
          <cell r="B47" t="str">
            <v>石潭至禾云</v>
          </cell>
        </row>
        <row r="48">
          <cell r="A48">
            <v>44197</v>
          </cell>
          <cell r="B48" t="str">
            <v>清远北站至桃源</v>
          </cell>
        </row>
        <row r="49">
          <cell r="A49">
            <v>44228</v>
          </cell>
          <cell r="B49" t="str">
            <v>清远城北站至广州省站</v>
          </cell>
          <cell r="C49">
            <v>12</v>
          </cell>
        </row>
        <row r="50">
          <cell r="A50">
            <v>44228</v>
          </cell>
          <cell r="B50" t="str">
            <v>清远城北站至广州罗冲围站</v>
          </cell>
          <cell r="C50">
            <v>6</v>
          </cell>
        </row>
        <row r="51">
          <cell r="A51">
            <v>44228</v>
          </cell>
          <cell r="B51" t="str">
            <v>清远城北站至江门新会站</v>
          </cell>
        </row>
        <row r="52">
          <cell r="A52">
            <v>44228</v>
          </cell>
          <cell r="B52" t="str">
            <v>清远城北站至清远英德西站</v>
          </cell>
          <cell r="C52">
            <v>1</v>
          </cell>
        </row>
        <row r="53">
          <cell r="A53">
            <v>44228</v>
          </cell>
          <cell r="B53" t="str">
            <v>机动车</v>
          </cell>
          <cell r="C53">
            <v>6</v>
          </cell>
        </row>
        <row r="54">
          <cell r="A54">
            <v>44228</v>
          </cell>
          <cell r="B54" t="str">
            <v>客运包车</v>
          </cell>
          <cell r="C54">
            <v>5</v>
          </cell>
        </row>
        <row r="55">
          <cell r="A55">
            <v>44228</v>
          </cell>
          <cell r="B55" t="str">
            <v>清远城北站至广州市桥站</v>
          </cell>
          <cell r="C55">
            <v>2</v>
          </cell>
        </row>
        <row r="56">
          <cell r="A56">
            <v>44228</v>
          </cell>
          <cell r="B56" t="str">
            <v>清远城北站至清远新洲站</v>
          </cell>
          <cell r="C56">
            <v>5</v>
          </cell>
        </row>
        <row r="57">
          <cell r="A57">
            <v>44228</v>
          </cell>
          <cell r="B57" t="str">
            <v>清远城北站至佛山市站</v>
          </cell>
          <cell r="C57">
            <v>3</v>
          </cell>
        </row>
        <row r="58">
          <cell r="A58">
            <v>44228</v>
          </cell>
          <cell r="B58" t="str">
            <v>清远城北站至中山市站</v>
          </cell>
          <cell r="C58">
            <v>1</v>
          </cell>
        </row>
        <row r="59">
          <cell r="A59">
            <v>44228</v>
          </cell>
          <cell r="B59" t="str">
            <v>清远城北站至云浮云浮站</v>
          </cell>
          <cell r="C59">
            <v>1</v>
          </cell>
        </row>
        <row r="60">
          <cell r="A60">
            <v>44228</v>
          </cell>
          <cell r="B60" t="str">
            <v>清远城北站至肇庆怀集站</v>
          </cell>
          <cell r="C60">
            <v>1</v>
          </cell>
        </row>
        <row r="61">
          <cell r="A61">
            <v>44228</v>
          </cell>
          <cell r="B61" t="str">
            <v>清远城北站至肇庆总站</v>
          </cell>
          <cell r="C61">
            <v>2</v>
          </cell>
        </row>
        <row r="62">
          <cell r="A62">
            <v>44228</v>
          </cell>
          <cell r="B62" t="str">
            <v>清远城北站至广州天河站</v>
          </cell>
          <cell r="C62">
            <v>3</v>
          </cell>
        </row>
        <row r="63">
          <cell r="A63">
            <v>44228</v>
          </cell>
          <cell r="B63" t="str">
            <v>清远城北站至深圳蛇口站</v>
          </cell>
          <cell r="C63">
            <v>1</v>
          </cell>
        </row>
        <row r="64">
          <cell r="A64">
            <v>44228</v>
          </cell>
          <cell r="B64" t="str">
            <v>清远北站至英德银英</v>
          </cell>
          <cell r="C64">
            <v>3</v>
          </cell>
        </row>
        <row r="65">
          <cell r="A65">
            <v>44228</v>
          </cell>
          <cell r="B65" t="str">
            <v>清远城北站至清远英德大洞站</v>
          </cell>
          <cell r="C65">
            <v>2</v>
          </cell>
        </row>
        <row r="66">
          <cell r="A66">
            <v>44228</v>
          </cell>
          <cell r="B66" t="str">
            <v>清远城北站至南冲</v>
          </cell>
          <cell r="C66">
            <v>3</v>
          </cell>
        </row>
        <row r="67">
          <cell r="A67">
            <v>44228</v>
          </cell>
          <cell r="B67" t="str">
            <v>清远城北站至石坎</v>
          </cell>
          <cell r="C67">
            <v>3</v>
          </cell>
        </row>
        <row r="68">
          <cell r="A68">
            <v>44228</v>
          </cell>
          <cell r="B68" t="str">
            <v>清远北站至石潭</v>
          </cell>
        </row>
        <row r="69">
          <cell r="A69">
            <v>44228</v>
          </cell>
          <cell r="B69" t="str">
            <v>清远城北站至广州罗冲围站</v>
          </cell>
          <cell r="C69">
            <v>4</v>
          </cell>
        </row>
        <row r="70">
          <cell r="A70">
            <v>44228</v>
          </cell>
          <cell r="B70" t="str">
            <v>清远北站至七拱</v>
          </cell>
          <cell r="C70">
            <v>1</v>
          </cell>
        </row>
        <row r="71">
          <cell r="A71">
            <v>44228</v>
          </cell>
          <cell r="B71" t="str">
            <v>太平至南冲</v>
          </cell>
          <cell r="C71">
            <v>5</v>
          </cell>
        </row>
        <row r="72">
          <cell r="A72">
            <v>44228</v>
          </cell>
          <cell r="B72" t="str">
            <v>太平至石坎</v>
          </cell>
          <cell r="C72">
            <v>5</v>
          </cell>
        </row>
        <row r="73">
          <cell r="A73">
            <v>44228</v>
          </cell>
          <cell r="B73" t="str">
            <v>清远北站至白湾</v>
          </cell>
          <cell r="C73">
            <v>9</v>
          </cell>
        </row>
        <row r="74">
          <cell r="A74">
            <v>44228</v>
          </cell>
          <cell r="B74" t="str">
            <v>北站至白湾44270</v>
          </cell>
          <cell r="C74">
            <v>2</v>
          </cell>
        </row>
        <row r="75">
          <cell r="A75">
            <v>44228</v>
          </cell>
          <cell r="B75" t="str">
            <v>北站至白湾41308/41329</v>
          </cell>
          <cell r="C75">
            <v>3</v>
          </cell>
        </row>
        <row r="76">
          <cell r="A76">
            <v>44228</v>
          </cell>
          <cell r="B76" t="str">
            <v>三坑太平-罗冲围</v>
          </cell>
          <cell r="C76">
            <v>4</v>
          </cell>
        </row>
        <row r="77">
          <cell r="A77">
            <v>44228</v>
          </cell>
          <cell r="B77" t="str">
            <v>清远城北站至鱼咀</v>
          </cell>
          <cell r="C77">
            <v>2</v>
          </cell>
        </row>
        <row r="78">
          <cell r="A78">
            <v>44228</v>
          </cell>
          <cell r="B78" t="str">
            <v>大坑至白湾</v>
          </cell>
          <cell r="C78">
            <v>1</v>
          </cell>
        </row>
        <row r="79">
          <cell r="A79">
            <v>44228</v>
          </cell>
          <cell r="B79" t="str">
            <v>大树墩至桂湖</v>
          </cell>
          <cell r="C79">
            <v>2</v>
          </cell>
        </row>
        <row r="80">
          <cell r="A80">
            <v>44228</v>
          </cell>
          <cell r="B80" t="str">
            <v>拱水至浸潭</v>
          </cell>
          <cell r="C80">
            <v>2</v>
          </cell>
        </row>
        <row r="81">
          <cell r="A81">
            <v>44228</v>
          </cell>
          <cell r="B81" t="str">
            <v>三村至浸潭</v>
          </cell>
          <cell r="C81">
            <v>1</v>
          </cell>
        </row>
        <row r="82">
          <cell r="A82">
            <v>44228</v>
          </cell>
          <cell r="B82" t="str">
            <v>禾云至罗东</v>
          </cell>
          <cell r="C82">
            <v>1</v>
          </cell>
        </row>
        <row r="83">
          <cell r="A83">
            <v>44228</v>
          </cell>
          <cell r="B83" t="str">
            <v>石潭至省站</v>
          </cell>
          <cell r="C83">
            <v>2</v>
          </cell>
        </row>
        <row r="84">
          <cell r="A84">
            <v>44228</v>
          </cell>
          <cell r="B84" t="str">
            <v>大围至东联</v>
          </cell>
          <cell r="C84">
            <v>2</v>
          </cell>
        </row>
        <row r="85">
          <cell r="A85">
            <v>44228</v>
          </cell>
          <cell r="B85" t="str">
            <v>清远城北站至英德黄花</v>
          </cell>
          <cell r="C85">
            <v>2</v>
          </cell>
        </row>
        <row r="86">
          <cell r="A86">
            <v>44228</v>
          </cell>
          <cell r="B86" t="str">
            <v>西坑至中洲</v>
          </cell>
          <cell r="C86">
            <v>1</v>
          </cell>
        </row>
        <row r="87">
          <cell r="A87">
            <v>44228</v>
          </cell>
          <cell r="B87" t="str">
            <v>禾云-峡溪</v>
          </cell>
          <cell r="C87">
            <v>2</v>
          </cell>
        </row>
        <row r="88">
          <cell r="A88">
            <v>44228</v>
          </cell>
          <cell r="B88" t="str">
            <v>北站至佛山44627</v>
          </cell>
          <cell r="C88">
            <v>1</v>
          </cell>
        </row>
        <row r="89">
          <cell r="A89">
            <v>44228</v>
          </cell>
          <cell r="B89" t="str">
            <v>北站至花都（合作）</v>
          </cell>
          <cell r="C89">
            <v>3</v>
          </cell>
        </row>
        <row r="90">
          <cell r="A90">
            <v>44228</v>
          </cell>
          <cell r="B90" t="str">
            <v>石坎-五星</v>
          </cell>
          <cell r="C90">
            <v>1</v>
          </cell>
        </row>
        <row r="91">
          <cell r="A91">
            <v>44228</v>
          </cell>
          <cell r="B91" t="str">
            <v>禾云-义合</v>
          </cell>
          <cell r="C91">
            <v>1</v>
          </cell>
        </row>
        <row r="92">
          <cell r="A92">
            <v>44228</v>
          </cell>
          <cell r="B92" t="str">
            <v>石潭-大岩</v>
          </cell>
        </row>
        <row r="93">
          <cell r="A93">
            <v>44228</v>
          </cell>
          <cell r="B93" t="str">
            <v>石坎至白芒</v>
          </cell>
        </row>
        <row r="94">
          <cell r="A94">
            <v>44228</v>
          </cell>
          <cell r="B94" t="str">
            <v>石潭至禾云</v>
          </cell>
        </row>
        <row r="95">
          <cell r="A95">
            <v>44228</v>
          </cell>
          <cell r="B95" t="str">
            <v>清远北站至桃源</v>
          </cell>
        </row>
        <row r="96">
          <cell r="A96">
            <v>44256</v>
          </cell>
          <cell r="B96" t="str">
            <v>清远城北站至广州省站</v>
          </cell>
          <cell r="C96">
            <v>12</v>
          </cell>
        </row>
        <row r="97">
          <cell r="A97">
            <v>44256</v>
          </cell>
          <cell r="B97" t="str">
            <v>清远城北站至广州罗冲围站</v>
          </cell>
          <cell r="C97">
            <v>6</v>
          </cell>
        </row>
        <row r="98">
          <cell r="A98">
            <v>44256</v>
          </cell>
          <cell r="B98" t="str">
            <v>清远城北站至江门新会站</v>
          </cell>
        </row>
        <row r="99">
          <cell r="A99">
            <v>44256</v>
          </cell>
          <cell r="B99" t="str">
            <v>清远城北站至清远英德西站</v>
          </cell>
          <cell r="C99">
            <v>1</v>
          </cell>
        </row>
        <row r="100">
          <cell r="A100">
            <v>44256</v>
          </cell>
          <cell r="B100" t="str">
            <v>机动车</v>
          </cell>
          <cell r="C100">
            <v>6</v>
          </cell>
        </row>
        <row r="101">
          <cell r="A101">
            <v>44256</v>
          </cell>
          <cell r="B101" t="str">
            <v>客运包车</v>
          </cell>
          <cell r="C101">
            <v>5</v>
          </cell>
        </row>
        <row r="102">
          <cell r="A102">
            <v>44256</v>
          </cell>
          <cell r="B102" t="str">
            <v>清远城北站至广州市桥站</v>
          </cell>
          <cell r="C102">
            <v>2</v>
          </cell>
        </row>
        <row r="103">
          <cell r="A103">
            <v>44256</v>
          </cell>
          <cell r="B103" t="str">
            <v>清远城北站至清远新洲站</v>
          </cell>
          <cell r="C103">
            <v>5</v>
          </cell>
        </row>
        <row r="104">
          <cell r="A104">
            <v>44256</v>
          </cell>
          <cell r="B104" t="str">
            <v>清远城北站至佛山市站</v>
          </cell>
          <cell r="C104">
            <v>3</v>
          </cell>
        </row>
        <row r="105">
          <cell r="A105">
            <v>44256</v>
          </cell>
          <cell r="B105" t="str">
            <v>清远城北站至中山市站</v>
          </cell>
          <cell r="C105">
            <v>1</v>
          </cell>
        </row>
        <row r="106">
          <cell r="A106">
            <v>44256</v>
          </cell>
          <cell r="B106" t="str">
            <v>清远城北站至云浮云浮站</v>
          </cell>
          <cell r="C106">
            <v>1</v>
          </cell>
        </row>
        <row r="107">
          <cell r="A107">
            <v>44256</v>
          </cell>
          <cell r="B107" t="str">
            <v>清远城北站至肇庆怀集站</v>
          </cell>
          <cell r="C107">
            <v>1</v>
          </cell>
        </row>
        <row r="108">
          <cell r="A108">
            <v>44256</v>
          </cell>
          <cell r="B108" t="str">
            <v>清远城北站至肇庆总站</v>
          </cell>
          <cell r="C108">
            <v>2</v>
          </cell>
        </row>
        <row r="109">
          <cell r="A109">
            <v>44256</v>
          </cell>
          <cell r="B109" t="str">
            <v>清远城北站至广州天河站</v>
          </cell>
          <cell r="C109">
            <v>3</v>
          </cell>
        </row>
        <row r="110">
          <cell r="A110">
            <v>44256</v>
          </cell>
          <cell r="B110" t="str">
            <v>清远城北站至深圳蛇口站</v>
          </cell>
          <cell r="C110">
            <v>1</v>
          </cell>
        </row>
        <row r="111">
          <cell r="A111">
            <v>44256</v>
          </cell>
          <cell r="B111" t="str">
            <v>清远北站至英德银英</v>
          </cell>
          <cell r="C111">
            <v>3</v>
          </cell>
        </row>
        <row r="112">
          <cell r="A112">
            <v>44256</v>
          </cell>
          <cell r="B112" t="str">
            <v>清远城北站至清远英德大洞站</v>
          </cell>
          <cell r="C112">
            <v>2</v>
          </cell>
        </row>
        <row r="113">
          <cell r="A113">
            <v>44256</v>
          </cell>
          <cell r="B113" t="str">
            <v>清远城北站至南冲</v>
          </cell>
          <cell r="C113">
            <v>3</v>
          </cell>
        </row>
        <row r="114">
          <cell r="A114">
            <v>44256</v>
          </cell>
          <cell r="B114" t="str">
            <v>清远城北站至石坎</v>
          </cell>
          <cell r="C114">
            <v>3</v>
          </cell>
        </row>
        <row r="115">
          <cell r="A115">
            <v>44256</v>
          </cell>
          <cell r="B115" t="str">
            <v>清远北站至石潭</v>
          </cell>
        </row>
        <row r="116">
          <cell r="A116">
            <v>44256</v>
          </cell>
          <cell r="B116" t="str">
            <v>清远城北站至广州罗冲围站</v>
          </cell>
          <cell r="C116">
            <v>4</v>
          </cell>
        </row>
        <row r="117">
          <cell r="A117">
            <v>44256</v>
          </cell>
          <cell r="B117" t="str">
            <v>清远北站至七拱</v>
          </cell>
          <cell r="C117">
            <v>1</v>
          </cell>
        </row>
        <row r="118">
          <cell r="A118">
            <v>44256</v>
          </cell>
          <cell r="B118" t="str">
            <v>太平至南冲</v>
          </cell>
          <cell r="C118">
            <v>5</v>
          </cell>
        </row>
        <row r="119">
          <cell r="A119">
            <v>44256</v>
          </cell>
          <cell r="B119" t="str">
            <v>太平至石坎</v>
          </cell>
          <cell r="C119">
            <v>5</v>
          </cell>
        </row>
        <row r="120">
          <cell r="A120">
            <v>44256</v>
          </cell>
          <cell r="B120" t="str">
            <v>清远北站至白湾</v>
          </cell>
          <cell r="C120">
            <v>9</v>
          </cell>
        </row>
        <row r="121">
          <cell r="A121">
            <v>44256</v>
          </cell>
          <cell r="B121" t="str">
            <v>北站至白湾44270</v>
          </cell>
          <cell r="C121">
            <v>2</v>
          </cell>
        </row>
        <row r="122">
          <cell r="A122">
            <v>44256</v>
          </cell>
          <cell r="B122" t="str">
            <v>北站至白湾41308/41329</v>
          </cell>
          <cell r="C122">
            <v>3</v>
          </cell>
        </row>
        <row r="123">
          <cell r="A123">
            <v>44256</v>
          </cell>
          <cell r="B123" t="str">
            <v>三坑太平-罗冲围</v>
          </cell>
          <cell r="C123">
            <v>4</v>
          </cell>
        </row>
        <row r="124">
          <cell r="A124">
            <v>44256</v>
          </cell>
          <cell r="B124" t="str">
            <v>清远城北站至鱼咀</v>
          </cell>
          <cell r="C124">
            <v>2</v>
          </cell>
        </row>
        <row r="125">
          <cell r="A125">
            <v>44256</v>
          </cell>
          <cell r="B125" t="str">
            <v>大坑至白湾</v>
          </cell>
          <cell r="C125">
            <v>1</v>
          </cell>
        </row>
        <row r="126">
          <cell r="A126">
            <v>44256</v>
          </cell>
          <cell r="B126" t="str">
            <v>大树墩至桂湖</v>
          </cell>
          <cell r="C126">
            <v>2</v>
          </cell>
        </row>
        <row r="127">
          <cell r="A127">
            <v>44256</v>
          </cell>
          <cell r="B127" t="str">
            <v>拱水至浸潭</v>
          </cell>
          <cell r="C127">
            <v>2</v>
          </cell>
        </row>
        <row r="128">
          <cell r="A128">
            <v>44256</v>
          </cell>
          <cell r="B128" t="str">
            <v>三村至浸潭</v>
          </cell>
          <cell r="C128">
            <v>1</v>
          </cell>
        </row>
        <row r="129">
          <cell r="A129">
            <v>44256</v>
          </cell>
          <cell r="B129" t="str">
            <v>禾云至罗东</v>
          </cell>
          <cell r="C129">
            <v>1</v>
          </cell>
        </row>
        <row r="130">
          <cell r="A130">
            <v>44256</v>
          </cell>
          <cell r="B130" t="str">
            <v>石潭至省站</v>
          </cell>
          <cell r="C130">
            <v>2</v>
          </cell>
        </row>
        <row r="131">
          <cell r="A131">
            <v>44256</v>
          </cell>
          <cell r="B131" t="str">
            <v>大围至东联</v>
          </cell>
          <cell r="C131">
            <v>2</v>
          </cell>
        </row>
        <row r="132">
          <cell r="A132">
            <v>44256</v>
          </cell>
          <cell r="B132" t="str">
            <v>清远城北站至英德黄花</v>
          </cell>
          <cell r="C132">
            <v>2</v>
          </cell>
        </row>
        <row r="133">
          <cell r="A133">
            <v>44256</v>
          </cell>
          <cell r="B133" t="str">
            <v>西坑至中洲</v>
          </cell>
          <cell r="C133">
            <v>1</v>
          </cell>
        </row>
        <row r="134">
          <cell r="A134">
            <v>44256</v>
          </cell>
          <cell r="B134" t="str">
            <v>禾云-峡溪</v>
          </cell>
          <cell r="C134">
            <v>2</v>
          </cell>
        </row>
        <row r="135">
          <cell r="A135">
            <v>44256</v>
          </cell>
          <cell r="B135" t="str">
            <v>北站至佛山44627</v>
          </cell>
          <cell r="C135">
            <v>1</v>
          </cell>
        </row>
        <row r="136">
          <cell r="A136">
            <v>44256</v>
          </cell>
          <cell r="B136" t="str">
            <v>北站至花都（合作）</v>
          </cell>
          <cell r="C136">
            <v>3</v>
          </cell>
        </row>
        <row r="137">
          <cell r="A137">
            <v>44256</v>
          </cell>
          <cell r="B137" t="str">
            <v>石坎-五星</v>
          </cell>
          <cell r="C137">
            <v>1</v>
          </cell>
        </row>
        <row r="138">
          <cell r="A138">
            <v>44256</v>
          </cell>
          <cell r="B138" t="str">
            <v>禾云-义合</v>
          </cell>
          <cell r="C138">
            <v>1</v>
          </cell>
        </row>
        <row r="139">
          <cell r="A139">
            <v>44256</v>
          </cell>
          <cell r="B139" t="str">
            <v>石潭-大岩</v>
          </cell>
        </row>
        <row r="140">
          <cell r="A140">
            <v>44256</v>
          </cell>
          <cell r="B140" t="str">
            <v>石坎至白芒</v>
          </cell>
        </row>
        <row r="141">
          <cell r="A141">
            <v>44256</v>
          </cell>
          <cell r="B141" t="str">
            <v>石潭至禾云</v>
          </cell>
        </row>
        <row r="142">
          <cell r="A142">
            <v>44256</v>
          </cell>
          <cell r="B142" t="str">
            <v>清远北站至桃源</v>
          </cell>
        </row>
        <row r="143">
          <cell r="A143">
            <v>44287</v>
          </cell>
          <cell r="B143" t="str">
            <v>清远城北站至广州省站</v>
          </cell>
          <cell r="C143">
            <v>6</v>
          </cell>
        </row>
        <row r="144">
          <cell r="A144">
            <v>44287</v>
          </cell>
          <cell r="B144" t="str">
            <v>清远城北站至广州罗冲围站</v>
          </cell>
          <cell r="C144">
            <v>6</v>
          </cell>
        </row>
        <row r="145">
          <cell r="A145">
            <v>44287</v>
          </cell>
          <cell r="B145" t="str">
            <v>清远城北站至江门新会站</v>
          </cell>
        </row>
        <row r="146">
          <cell r="A146">
            <v>44287</v>
          </cell>
          <cell r="B146" t="str">
            <v>清远城北站至清远英德西站</v>
          </cell>
        </row>
        <row r="147">
          <cell r="A147">
            <v>44287</v>
          </cell>
          <cell r="B147" t="str">
            <v>机动车</v>
          </cell>
          <cell r="C147">
            <v>5</v>
          </cell>
        </row>
        <row r="148">
          <cell r="A148">
            <v>44287</v>
          </cell>
          <cell r="B148" t="str">
            <v>客运包车</v>
          </cell>
          <cell r="C148">
            <v>5</v>
          </cell>
        </row>
        <row r="149">
          <cell r="A149">
            <v>44287</v>
          </cell>
          <cell r="B149" t="str">
            <v>清远城北站至广州市桥站</v>
          </cell>
          <cell r="C149">
            <v>2</v>
          </cell>
        </row>
        <row r="150">
          <cell r="A150">
            <v>44287</v>
          </cell>
          <cell r="B150" t="str">
            <v>清远城北站至清远新洲站</v>
          </cell>
          <cell r="C150">
            <v>5</v>
          </cell>
        </row>
        <row r="151">
          <cell r="A151">
            <v>44287</v>
          </cell>
          <cell r="B151" t="str">
            <v>清远城北站至佛山市站</v>
          </cell>
          <cell r="C151">
            <v>3</v>
          </cell>
        </row>
        <row r="152">
          <cell r="A152">
            <v>44287</v>
          </cell>
          <cell r="B152" t="str">
            <v>清远城北站至中山市站</v>
          </cell>
          <cell r="C152">
            <v>1</v>
          </cell>
        </row>
        <row r="153">
          <cell r="A153">
            <v>44287</v>
          </cell>
          <cell r="B153" t="str">
            <v>清远城北站至云浮云浮站</v>
          </cell>
          <cell r="C153">
            <v>1</v>
          </cell>
        </row>
        <row r="154">
          <cell r="A154">
            <v>44287</v>
          </cell>
          <cell r="B154" t="str">
            <v>清远城北站至肇庆怀集站</v>
          </cell>
          <cell r="C154">
            <v>1</v>
          </cell>
        </row>
        <row r="155">
          <cell r="A155">
            <v>44287</v>
          </cell>
          <cell r="B155" t="str">
            <v>清远城北站至肇庆总站</v>
          </cell>
          <cell r="C155">
            <v>2</v>
          </cell>
        </row>
        <row r="156">
          <cell r="A156">
            <v>44287</v>
          </cell>
          <cell r="B156" t="str">
            <v>清远城北站至广州天河站</v>
          </cell>
          <cell r="C156">
            <v>4</v>
          </cell>
        </row>
        <row r="157">
          <cell r="A157">
            <v>44287</v>
          </cell>
          <cell r="B157" t="str">
            <v>清远城北站至深圳蛇口站</v>
          </cell>
          <cell r="C157">
            <v>1</v>
          </cell>
        </row>
        <row r="158">
          <cell r="A158">
            <v>44287</v>
          </cell>
          <cell r="B158" t="str">
            <v>清远北站至英德银英</v>
          </cell>
          <cell r="C158">
            <v>3</v>
          </cell>
        </row>
        <row r="159">
          <cell r="A159">
            <v>44287</v>
          </cell>
          <cell r="B159" t="str">
            <v>清远城北站至清远英德大洞站</v>
          </cell>
          <cell r="C159">
            <v>2</v>
          </cell>
        </row>
        <row r="160">
          <cell r="A160">
            <v>44287</v>
          </cell>
          <cell r="B160" t="str">
            <v>清远城北站至南冲</v>
          </cell>
          <cell r="C160">
            <v>3</v>
          </cell>
        </row>
        <row r="161">
          <cell r="A161">
            <v>44287</v>
          </cell>
          <cell r="B161" t="str">
            <v>清远城北站至石坎</v>
          </cell>
          <cell r="C161">
            <v>2</v>
          </cell>
        </row>
        <row r="162">
          <cell r="A162">
            <v>44287</v>
          </cell>
          <cell r="B162" t="str">
            <v>清远北站至石潭</v>
          </cell>
        </row>
        <row r="163">
          <cell r="A163">
            <v>44287</v>
          </cell>
          <cell r="B163" t="str">
            <v>清远城北站至广州罗冲围站</v>
          </cell>
          <cell r="C163">
            <v>3</v>
          </cell>
        </row>
        <row r="164">
          <cell r="A164">
            <v>44287</v>
          </cell>
          <cell r="B164" t="str">
            <v>清远北站至七拱</v>
          </cell>
          <cell r="C164">
            <v>1</v>
          </cell>
        </row>
        <row r="165">
          <cell r="A165">
            <v>44287</v>
          </cell>
          <cell r="B165" t="str">
            <v>太平至南冲</v>
          </cell>
          <cell r="C165">
            <v>5</v>
          </cell>
        </row>
        <row r="166">
          <cell r="A166">
            <v>44287</v>
          </cell>
          <cell r="B166" t="str">
            <v>太平至石坎</v>
          </cell>
          <cell r="C166">
            <v>5</v>
          </cell>
        </row>
        <row r="167">
          <cell r="A167">
            <v>44287</v>
          </cell>
          <cell r="B167" t="str">
            <v>清远北站至白湾</v>
          </cell>
          <cell r="C167">
            <v>9</v>
          </cell>
        </row>
        <row r="168">
          <cell r="A168">
            <v>44287</v>
          </cell>
          <cell r="B168" t="str">
            <v>北站至白湾44270</v>
          </cell>
          <cell r="C168">
            <v>2</v>
          </cell>
        </row>
        <row r="169">
          <cell r="A169">
            <v>44287</v>
          </cell>
          <cell r="B169" t="str">
            <v>北站至白湾41308/41329</v>
          </cell>
          <cell r="C169">
            <v>3</v>
          </cell>
        </row>
        <row r="170">
          <cell r="A170">
            <v>44287</v>
          </cell>
          <cell r="B170" t="str">
            <v>三坑太平-罗冲围</v>
          </cell>
          <cell r="C170">
            <v>3</v>
          </cell>
        </row>
        <row r="171">
          <cell r="A171">
            <v>44287</v>
          </cell>
          <cell r="B171" t="str">
            <v>清远城北站至鱼咀</v>
          </cell>
          <cell r="C171">
            <v>2</v>
          </cell>
        </row>
        <row r="172">
          <cell r="A172">
            <v>44287</v>
          </cell>
          <cell r="B172" t="str">
            <v>大坑至白湾</v>
          </cell>
          <cell r="C172">
            <v>1</v>
          </cell>
        </row>
        <row r="173">
          <cell r="A173">
            <v>44287</v>
          </cell>
          <cell r="B173" t="str">
            <v>大树墩至桂湖</v>
          </cell>
          <cell r="C173">
            <v>2</v>
          </cell>
        </row>
        <row r="174">
          <cell r="A174">
            <v>44287</v>
          </cell>
          <cell r="B174" t="str">
            <v>拱水至浸潭</v>
          </cell>
          <cell r="C174">
            <v>2</v>
          </cell>
        </row>
        <row r="175">
          <cell r="A175">
            <v>44287</v>
          </cell>
          <cell r="B175" t="str">
            <v>三村至浸潭</v>
          </cell>
          <cell r="C175">
            <v>1</v>
          </cell>
        </row>
        <row r="176">
          <cell r="A176">
            <v>44287</v>
          </cell>
          <cell r="B176" t="str">
            <v>禾云至罗东</v>
          </cell>
          <cell r="C176">
            <v>1</v>
          </cell>
        </row>
        <row r="177">
          <cell r="A177">
            <v>44287</v>
          </cell>
          <cell r="B177" t="str">
            <v>石潭至省站</v>
          </cell>
          <cell r="C177">
            <v>2</v>
          </cell>
        </row>
        <row r="178">
          <cell r="A178">
            <v>44287</v>
          </cell>
          <cell r="B178" t="str">
            <v>大围至东联</v>
          </cell>
          <cell r="C178">
            <v>2</v>
          </cell>
        </row>
        <row r="179">
          <cell r="A179">
            <v>44287</v>
          </cell>
          <cell r="B179" t="str">
            <v>清远城北站至英德黄花</v>
          </cell>
          <cell r="C179">
            <v>2</v>
          </cell>
        </row>
        <row r="180">
          <cell r="A180">
            <v>44287</v>
          </cell>
          <cell r="B180" t="str">
            <v>西坑至中洲</v>
          </cell>
          <cell r="C180">
            <v>1</v>
          </cell>
        </row>
        <row r="181">
          <cell r="A181">
            <v>44287</v>
          </cell>
          <cell r="B181" t="str">
            <v>禾云-峡溪</v>
          </cell>
          <cell r="C181">
            <v>2</v>
          </cell>
        </row>
        <row r="182">
          <cell r="A182">
            <v>44287</v>
          </cell>
          <cell r="B182" t="str">
            <v>北站至佛山44627</v>
          </cell>
        </row>
        <row r="183">
          <cell r="A183">
            <v>44287</v>
          </cell>
          <cell r="B183" t="str">
            <v>北站至花都（合作）</v>
          </cell>
          <cell r="C183">
            <v>3</v>
          </cell>
        </row>
        <row r="184">
          <cell r="A184">
            <v>44287</v>
          </cell>
          <cell r="B184" t="str">
            <v>石坎-五星</v>
          </cell>
          <cell r="C184">
            <v>1</v>
          </cell>
        </row>
        <row r="185">
          <cell r="A185">
            <v>44287</v>
          </cell>
          <cell r="B185" t="str">
            <v>禾云-义合</v>
          </cell>
          <cell r="C185">
            <v>1</v>
          </cell>
        </row>
        <row r="186">
          <cell r="A186">
            <v>44287</v>
          </cell>
          <cell r="B186" t="str">
            <v>石潭-大岩</v>
          </cell>
        </row>
        <row r="187">
          <cell r="A187">
            <v>44287</v>
          </cell>
          <cell r="B187" t="str">
            <v>石坎至白芒</v>
          </cell>
        </row>
        <row r="188">
          <cell r="A188">
            <v>44287</v>
          </cell>
          <cell r="B188" t="str">
            <v>石潭至禾云</v>
          </cell>
        </row>
        <row r="189">
          <cell r="A189">
            <v>44287</v>
          </cell>
          <cell r="B189" t="str">
            <v>清远北站至桃源</v>
          </cell>
        </row>
        <row r="190">
          <cell r="A190">
            <v>44317</v>
          </cell>
          <cell r="B190" t="str">
            <v>清远城北站至广州省站</v>
          </cell>
          <cell r="C190">
            <v>12</v>
          </cell>
        </row>
        <row r="191">
          <cell r="A191">
            <v>44317</v>
          </cell>
          <cell r="B191" t="str">
            <v>清远城北站至广州罗冲围站</v>
          </cell>
          <cell r="C191">
            <v>4</v>
          </cell>
        </row>
        <row r="192">
          <cell r="A192">
            <v>44317</v>
          </cell>
          <cell r="B192" t="str">
            <v>清远城北站至江门新会站</v>
          </cell>
        </row>
        <row r="193">
          <cell r="A193">
            <v>44317</v>
          </cell>
          <cell r="B193" t="str">
            <v>清远城北站至清远英德西站</v>
          </cell>
        </row>
        <row r="194">
          <cell r="A194">
            <v>44317</v>
          </cell>
          <cell r="B194" t="str">
            <v>机动车</v>
          </cell>
          <cell r="C194">
            <v>5</v>
          </cell>
        </row>
        <row r="195">
          <cell r="A195">
            <v>44317</v>
          </cell>
          <cell r="B195" t="str">
            <v>客运包车</v>
          </cell>
          <cell r="C195">
            <v>5</v>
          </cell>
        </row>
        <row r="196">
          <cell r="A196">
            <v>44317</v>
          </cell>
          <cell r="B196" t="str">
            <v>清远城北站至广州市桥站</v>
          </cell>
          <cell r="C196">
            <v>2</v>
          </cell>
        </row>
        <row r="197">
          <cell r="A197">
            <v>44317</v>
          </cell>
          <cell r="B197" t="str">
            <v>清远城北站至清远新洲站</v>
          </cell>
          <cell r="C197">
            <v>5</v>
          </cell>
        </row>
        <row r="198">
          <cell r="A198">
            <v>44317</v>
          </cell>
          <cell r="B198" t="str">
            <v>清远城北站至佛山市站</v>
          </cell>
          <cell r="C198">
            <v>3</v>
          </cell>
        </row>
        <row r="199">
          <cell r="A199">
            <v>44317</v>
          </cell>
          <cell r="B199" t="str">
            <v>清远城北站至中山市站</v>
          </cell>
          <cell r="C199">
            <v>1</v>
          </cell>
        </row>
        <row r="200">
          <cell r="A200">
            <v>44317</v>
          </cell>
          <cell r="B200" t="str">
            <v>清远城北站至云浮云浮站</v>
          </cell>
          <cell r="C200">
            <v>1</v>
          </cell>
        </row>
        <row r="201">
          <cell r="A201">
            <v>44317</v>
          </cell>
          <cell r="B201" t="str">
            <v>清远城北站至肇庆怀集站</v>
          </cell>
          <cell r="C201">
            <v>1</v>
          </cell>
        </row>
        <row r="202">
          <cell r="A202">
            <v>44317</v>
          </cell>
          <cell r="B202" t="str">
            <v>清远城北站至肇庆总站</v>
          </cell>
          <cell r="C202">
            <v>2</v>
          </cell>
        </row>
        <row r="203">
          <cell r="A203">
            <v>44317</v>
          </cell>
          <cell r="B203" t="str">
            <v>清远城北站至广州天河站</v>
          </cell>
          <cell r="C203">
            <v>3</v>
          </cell>
        </row>
        <row r="204">
          <cell r="A204">
            <v>44317</v>
          </cell>
          <cell r="B204" t="str">
            <v>清远城北站至深圳蛇口站</v>
          </cell>
          <cell r="C204">
            <v>1</v>
          </cell>
        </row>
        <row r="205">
          <cell r="A205">
            <v>44317</v>
          </cell>
          <cell r="B205" t="str">
            <v>清远北站至英德银英</v>
          </cell>
          <cell r="C205">
            <v>3</v>
          </cell>
        </row>
        <row r="206">
          <cell r="A206">
            <v>44317</v>
          </cell>
          <cell r="B206" t="str">
            <v>清远城北站至清远英德大洞站</v>
          </cell>
          <cell r="C206">
            <v>2</v>
          </cell>
        </row>
        <row r="207">
          <cell r="A207">
            <v>44317</v>
          </cell>
          <cell r="B207" t="str">
            <v>清远城北站至南冲</v>
          </cell>
          <cell r="C207">
            <v>3</v>
          </cell>
        </row>
        <row r="208">
          <cell r="A208">
            <v>44317</v>
          </cell>
          <cell r="B208" t="str">
            <v>清远城北站至石坎</v>
          </cell>
          <cell r="C208">
            <v>3</v>
          </cell>
        </row>
        <row r="209">
          <cell r="A209">
            <v>44317</v>
          </cell>
          <cell r="B209" t="str">
            <v>清远北站至石潭</v>
          </cell>
        </row>
        <row r="210">
          <cell r="A210">
            <v>44317</v>
          </cell>
          <cell r="B210" t="str">
            <v>清远城北站至广州罗冲围站</v>
          </cell>
          <cell r="C210">
            <v>2</v>
          </cell>
        </row>
        <row r="211">
          <cell r="A211">
            <v>44317</v>
          </cell>
          <cell r="B211" t="str">
            <v>清远北站至七拱</v>
          </cell>
          <cell r="C211">
            <v>1</v>
          </cell>
        </row>
        <row r="212">
          <cell r="A212">
            <v>44317</v>
          </cell>
          <cell r="B212" t="str">
            <v>太平至南冲</v>
          </cell>
          <cell r="C212">
            <v>5</v>
          </cell>
        </row>
        <row r="213">
          <cell r="A213">
            <v>44317</v>
          </cell>
          <cell r="B213" t="str">
            <v>太平至石坎</v>
          </cell>
          <cell r="C213">
            <v>5</v>
          </cell>
        </row>
        <row r="214">
          <cell r="A214">
            <v>44317</v>
          </cell>
          <cell r="B214" t="str">
            <v>清远北站至白湾</v>
          </cell>
          <cell r="C214">
            <v>9</v>
          </cell>
        </row>
        <row r="215">
          <cell r="A215">
            <v>44317</v>
          </cell>
          <cell r="B215" t="str">
            <v>北站至白湾44270</v>
          </cell>
          <cell r="C215">
            <v>2</v>
          </cell>
        </row>
        <row r="216">
          <cell r="A216">
            <v>44317</v>
          </cell>
          <cell r="B216" t="str">
            <v>北站至白湾41308/41329</v>
          </cell>
          <cell r="C216">
            <v>3</v>
          </cell>
        </row>
        <row r="217">
          <cell r="A217">
            <v>44317</v>
          </cell>
          <cell r="B217" t="str">
            <v>三坑太平-罗冲围</v>
          </cell>
          <cell r="C217">
            <v>3</v>
          </cell>
        </row>
        <row r="218">
          <cell r="A218">
            <v>44317</v>
          </cell>
          <cell r="B218" t="str">
            <v>清远城北站至鱼咀</v>
          </cell>
          <cell r="C218">
            <v>2</v>
          </cell>
        </row>
        <row r="219">
          <cell r="A219">
            <v>44317</v>
          </cell>
          <cell r="B219" t="str">
            <v>大坑至白湾</v>
          </cell>
          <cell r="C219">
            <v>1</v>
          </cell>
        </row>
        <row r="220">
          <cell r="A220">
            <v>44317</v>
          </cell>
          <cell r="B220" t="str">
            <v>大树墩至桂湖</v>
          </cell>
          <cell r="C220">
            <v>2</v>
          </cell>
        </row>
        <row r="221">
          <cell r="A221">
            <v>44317</v>
          </cell>
          <cell r="B221" t="str">
            <v>拱水至浸潭</v>
          </cell>
          <cell r="C221">
            <v>2</v>
          </cell>
        </row>
        <row r="222">
          <cell r="A222">
            <v>44317</v>
          </cell>
          <cell r="B222" t="str">
            <v>三村至浸潭</v>
          </cell>
          <cell r="C222">
            <v>1</v>
          </cell>
        </row>
        <row r="223">
          <cell r="A223">
            <v>44317</v>
          </cell>
          <cell r="B223" t="str">
            <v>禾云至罗东</v>
          </cell>
          <cell r="C223">
            <v>1</v>
          </cell>
        </row>
        <row r="224">
          <cell r="A224">
            <v>44317</v>
          </cell>
          <cell r="B224" t="str">
            <v>石潭至省站</v>
          </cell>
          <cell r="C224">
            <v>2</v>
          </cell>
        </row>
        <row r="225">
          <cell r="A225">
            <v>44317</v>
          </cell>
          <cell r="B225" t="str">
            <v>大围至东联</v>
          </cell>
          <cell r="C225">
            <v>2</v>
          </cell>
        </row>
        <row r="226">
          <cell r="A226">
            <v>44317</v>
          </cell>
          <cell r="B226" t="str">
            <v>清远城北站至英德黄花</v>
          </cell>
          <cell r="C226">
            <v>2</v>
          </cell>
        </row>
        <row r="227">
          <cell r="A227">
            <v>44317</v>
          </cell>
          <cell r="B227" t="str">
            <v>西坑至中洲</v>
          </cell>
          <cell r="C227">
            <v>1</v>
          </cell>
        </row>
        <row r="228">
          <cell r="A228">
            <v>44317</v>
          </cell>
          <cell r="B228" t="str">
            <v>禾云-峡溪</v>
          </cell>
          <cell r="C228">
            <v>2</v>
          </cell>
        </row>
        <row r="229">
          <cell r="A229">
            <v>44317</v>
          </cell>
          <cell r="B229" t="str">
            <v>北站至佛山44627</v>
          </cell>
        </row>
        <row r="230">
          <cell r="A230">
            <v>44317</v>
          </cell>
          <cell r="B230" t="str">
            <v>北站至花都（合作）</v>
          </cell>
          <cell r="C230">
            <v>3</v>
          </cell>
        </row>
        <row r="231">
          <cell r="A231">
            <v>44317</v>
          </cell>
          <cell r="B231" t="str">
            <v>石坎-五星</v>
          </cell>
          <cell r="C231">
            <v>1</v>
          </cell>
        </row>
        <row r="232">
          <cell r="A232">
            <v>44317</v>
          </cell>
          <cell r="B232" t="str">
            <v>禾云-义合</v>
          </cell>
          <cell r="C232">
            <v>1</v>
          </cell>
        </row>
        <row r="233">
          <cell r="A233">
            <v>44317</v>
          </cell>
          <cell r="B233" t="str">
            <v>石潭-大岩</v>
          </cell>
        </row>
        <row r="234">
          <cell r="A234">
            <v>44317</v>
          </cell>
          <cell r="B234" t="str">
            <v>石坎至白芒</v>
          </cell>
        </row>
        <row r="235">
          <cell r="A235">
            <v>44317</v>
          </cell>
          <cell r="B235" t="str">
            <v>石潭至禾云</v>
          </cell>
        </row>
        <row r="236">
          <cell r="A236">
            <v>44317</v>
          </cell>
          <cell r="B236" t="str">
            <v>清远北站至桃源</v>
          </cell>
        </row>
        <row r="237">
          <cell r="A237">
            <v>44348</v>
          </cell>
          <cell r="B237" t="str">
            <v>清远城北站至广州省站</v>
          </cell>
          <cell r="C237">
            <v>12</v>
          </cell>
        </row>
        <row r="238">
          <cell r="A238">
            <v>44348</v>
          </cell>
          <cell r="B238" t="str">
            <v>清远城北站至广州罗冲围站</v>
          </cell>
          <cell r="C238">
            <v>3</v>
          </cell>
        </row>
        <row r="239">
          <cell r="A239">
            <v>44348</v>
          </cell>
          <cell r="B239" t="str">
            <v>清远城北站至江门新会站</v>
          </cell>
        </row>
        <row r="240">
          <cell r="A240">
            <v>44348</v>
          </cell>
          <cell r="B240" t="str">
            <v>清远城北站至清远英德西站</v>
          </cell>
        </row>
        <row r="241">
          <cell r="A241">
            <v>44348</v>
          </cell>
          <cell r="B241" t="str">
            <v>机动车</v>
          </cell>
          <cell r="C241">
            <v>4</v>
          </cell>
        </row>
        <row r="242">
          <cell r="A242">
            <v>44348</v>
          </cell>
          <cell r="B242" t="str">
            <v>客运包车</v>
          </cell>
          <cell r="C242">
            <v>5</v>
          </cell>
        </row>
        <row r="243">
          <cell r="A243">
            <v>44348</v>
          </cell>
          <cell r="B243" t="str">
            <v>清远城北站至广州市桥站</v>
          </cell>
          <cell r="C243">
            <v>1</v>
          </cell>
        </row>
        <row r="244">
          <cell r="A244">
            <v>44348</v>
          </cell>
          <cell r="B244" t="str">
            <v>清远城北站至清远新洲站</v>
          </cell>
          <cell r="C244">
            <v>6</v>
          </cell>
        </row>
        <row r="245">
          <cell r="A245">
            <v>44348</v>
          </cell>
          <cell r="B245" t="str">
            <v>清远城北站至佛山市站</v>
          </cell>
          <cell r="C245">
            <v>3</v>
          </cell>
        </row>
        <row r="246">
          <cell r="A246">
            <v>44348</v>
          </cell>
          <cell r="B246" t="str">
            <v>清远城北站至中山市站</v>
          </cell>
          <cell r="C246">
            <v>1</v>
          </cell>
        </row>
        <row r="247">
          <cell r="A247">
            <v>44348</v>
          </cell>
          <cell r="B247" t="str">
            <v>清远城北站至云浮云浮站</v>
          </cell>
          <cell r="C247">
            <v>1</v>
          </cell>
        </row>
        <row r="248">
          <cell r="A248">
            <v>44348</v>
          </cell>
          <cell r="B248" t="str">
            <v>清远城北站至肇庆怀集站</v>
          </cell>
          <cell r="C248">
            <v>1</v>
          </cell>
        </row>
        <row r="249">
          <cell r="A249">
            <v>44348</v>
          </cell>
          <cell r="B249" t="str">
            <v>清远城北站至肇庆总站</v>
          </cell>
          <cell r="C249">
            <v>2</v>
          </cell>
        </row>
        <row r="250">
          <cell r="A250">
            <v>44348</v>
          </cell>
          <cell r="B250" t="str">
            <v>清远城北站至广州天河站</v>
          </cell>
          <cell r="C250">
            <v>3</v>
          </cell>
        </row>
        <row r="251">
          <cell r="A251">
            <v>44348</v>
          </cell>
          <cell r="B251" t="str">
            <v>清远城北站至深圳蛇口站</v>
          </cell>
          <cell r="C251">
            <v>1</v>
          </cell>
        </row>
        <row r="252">
          <cell r="A252">
            <v>44348</v>
          </cell>
          <cell r="B252" t="str">
            <v>清远北站至英德银英</v>
          </cell>
          <cell r="C252">
            <v>3</v>
          </cell>
        </row>
        <row r="253">
          <cell r="A253">
            <v>44348</v>
          </cell>
          <cell r="B253" t="str">
            <v>清远城北站至清远英德大洞站</v>
          </cell>
          <cell r="C253">
            <v>2</v>
          </cell>
        </row>
        <row r="254">
          <cell r="A254">
            <v>44348</v>
          </cell>
          <cell r="B254" t="str">
            <v>清远城北站至南冲</v>
          </cell>
          <cell r="C254">
            <v>1</v>
          </cell>
        </row>
        <row r="255">
          <cell r="A255">
            <v>44348</v>
          </cell>
          <cell r="B255" t="str">
            <v>清远城北站至石坎</v>
          </cell>
          <cell r="C255">
            <v>1</v>
          </cell>
        </row>
        <row r="256">
          <cell r="A256">
            <v>44348</v>
          </cell>
          <cell r="B256" t="str">
            <v>清远北站至石潭</v>
          </cell>
        </row>
        <row r="257">
          <cell r="A257">
            <v>44348</v>
          </cell>
          <cell r="B257" t="str">
            <v>清远城北站至广州罗冲围站</v>
          </cell>
          <cell r="C257">
            <v>4</v>
          </cell>
        </row>
        <row r="258">
          <cell r="A258">
            <v>44348</v>
          </cell>
          <cell r="B258" t="str">
            <v>清远北站至七拱</v>
          </cell>
          <cell r="C258">
            <v>1</v>
          </cell>
        </row>
        <row r="259">
          <cell r="A259">
            <v>44348</v>
          </cell>
          <cell r="B259" t="str">
            <v>太平至南冲</v>
          </cell>
          <cell r="C259">
            <v>5</v>
          </cell>
        </row>
        <row r="260">
          <cell r="A260">
            <v>44348</v>
          </cell>
          <cell r="B260" t="str">
            <v>太平至石坎</v>
          </cell>
          <cell r="C260">
            <v>5</v>
          </cell>
        </row>
        <row r="261">
          <cell r="A261">
            <v>44348</v>
          </cell>
          <cell r="B261" t="str">
            <v>清远北站至白湾</v>
          </cell>
          <cell r="C261">
            <v>9</v>
          </cell>
        </row>
        <row r="262">
          <cell r="A262">
            <v>44348</v>
          </cell>
          <cell r="B262" t="str">
            <v>北站至白湾44270</v>
          </cell>
          <cell r="C262">
            <v>2</v>
          </cell>
        </row>
        <row r="263">
          <cell r="A263">
            <v>44348</v>
          </cell>
          <cell r="B263" t="str">
            <v>北站至白湾41308/41329</v>
          </cell>
          <cell r="C263">
            <v>3</v>
          </cell>
        </row>
        <row r="264">
          <cell r="A264">
            <v>44348</v>
          </cell>
          <cell r="B264" t="str">
            <v>三坑太平-罗冲围</v>
          </cell>
          <cell r="C264">
            <v>3</v>
          </cell>
        </row>
        <row r="265">
          <cell r="A265">
            <v>44348</v>
          </cell>
          <cell r="B265" t="str">
            <v>清远城北站至鱼咀</v>
          </cell>
          <cell r="C265">
            <v>1</v>
          </cell>
        </row>
        <row r="266">
          <cell r="A266">
            <v>44348</v>
          </cell>
          <cell r="B266" t="str">
            <v>大坑至白湾</v>
          </cell>
          <cell r="C266">
            <v>1</v>
          </cell>
        </row>
        <row r="267">
          <cell r="A267">
            <v>44348</v>
          </cell>
          <cell r="B267" t="str">
            <v>大树墩至桂湖</v>
          </cell>
          <cell r="C267">
            <v>2</v>
          </cell>
        </row>
        <row r="268">
          <cell r="A268">
            <v>44348</v>
          </cell>
          <cell r="B268" t="str">
            <v>拱水至浸潭</v>
          </cell>
          <cell r="C268">
            <v>2</v>
          </cell>
        </row>
        <row r="269">
          <cell r="A269">
            <v>44348</v>
          </cell>
          <cell r="B269" t="str">
            <v>三村至浸潭</v>
          </cell>
          <cell r="C269">
            <v>1</v>
          </cell>
        </row>
        <row r="270">
          <cell r="A270">
            <v>44348</v>
          </cell>
          <cell r="B270" t="str">
            <v>禾云至罗东</v>
          </cell>
          <cell r="C270">
            <v>1</v>
          </cell>
        </row>
        <row r="271">
          <cell r="A271">
            <v>44348</v>
          </cell>
          <cell r="B271" t="str">
            <v>石潭至省站</v>
          </cell>
          <cell r="C271">
            <v>2</v>
          </cell>
        </row>
        <row r="272">
          <cell r="A272">
            <v>44348</v>
          </cell>
          <cell r="B272" t="str">
            <v>大围至东联</v>
          </cell>
          <cell r="C272">
            <v>2</v>
          </cell>
        </row>
        <row r="273">
          <cell r="A273">
            <v>44348</v>
          </cell>
          <cell r="B273" t="str">
            <v>清远城北站至英德黄花</v>
          </cell>
          <cell r="C273">
            <v>2</v>
          </cell>
        </row>
        <row r="274">
          <cell r="A274">
            <v>44348</v>
          </cell>
          <cell r="B274" t="str">
            <v>西坑至中洲</v>
          </cell>
          <cell r="C274">
            <v>1</v>
          </cell>
        </row>
        <row r="275">
          <cell r="A275">
            <v>44348</v>
          </cell>
          <cell r="B275" t="str">
            <v>禾云-峡溪</v>
          </cell>
          <cell r="C275">
            <v>2</v>
          </cell>
        </row>
        <row r="276">
          <cell r="A276">
            <v>44348</v>
          </cell>
          <cell r="B276" t="str">
            <v>北站至佛山44627</v>
          </cell>
        </row>
        <row r="277">
          <cell r="A277">
            <v>44348</v>
          </cell>
          <cell r="B277" t="str">
            <v>北站至花都（合作）</v>
          </cell>
          <cell r="C277">
            <v>3</v>
          </cell>
        </row>
        <row r="278">
          <cell r="A278">
            <v>44348</v>
          </cell>
          <cell r="B278" t="str">
            <v>石坎-五星</v>
          </cell>
          <cell r="C278">
            <v>1</v>
          </cell>
        </row>
        <row r="279">
          <cell r="A279">
            <v>44348</v>
          </cell>
          <cell r="B279" t="str">
            <v>禾云-义合</v>
          </cell>
          <cell r="C279">
            <v>1</v>
          </cell>
        </row>
        <row r="280">
          <cell r="A280">
            <v>44348</v>
          </cell>
          <cell r="B280" t="str">
            <v>石潭-大岩</v>
          </cell>
        </row>
        <row r="281">
          <cell r="A281">
            <v>44348</v>
          </cell>
          <cell r="B281" t="str">
            <v>石坎至白芒</v>
          </cell>
        </row>
        <row r="282">
          <cell r="A282">
            <v>44348</v>
          </cell>
          <cell r="B282" t="str">
            <v>石潭至禾云</v>
          </cell>
        </row>
        <row r="283">
          <cell r="A283">
            <v>44348</v>
          </cell>
          <cell r="B283" t="str">
            <v>清远北站至桃源</v>
          </cell>
        </row>
        <row r="284">
          <cell r="A284">
            <v>44378</v>
          </cell>
          <cell r="B284" t="str">
            <v>清远城北站至广州省站</v>
          </cell>
          <cell r="C284">
            <v>12</v>
          </cell>
        </row>
        <row r="285">
          <cell r="A285">
            <v>44378</v>
          </cell>
          <cell r="B285" t="str">
            <v>清远城北站至广州罗冲围站</v>
          </cell>
          <cell r="C285">
            <v>6</v>
          </cell>
        </row>
        <row r="286">
          <cell r="A286">
            <v>44378</v>
          </cell>
          <cell r="B286" t="str">
            <v>清远城北站至江门新会站</v>
          </cell>
        </row>
        <row r="287">
          <cell r="A287">
            <v>44378</v>
          </cell>
          <cell r="B287" t="str">
            <v>清远城北站至清远英德西站</v>
          </cell>
        </row>
        <row r="288">
          <cell r="A288">
            <v>44378</v>
          </cell>
          <cell r="B288" t="str">
            <v>机动车</v>
          </cell>
          <cell r="C288">
            <v>7</v>
          </cell>
        </row>
        <row r="289">
          <cell r="A289">
            <v>44378</v>
          </cell>
          <cell r="B289" t="str">
            <v>客运包车</v>
          </cell>
          <cell r="C289">
            <v>5</v>
          </cell>
        </row>
        <row r="290">
          <cell r="A290">
            <v>44378</v>
          </cell>
          <cell r="B290" t="str">
            <v>清远城北站至广州市桥站</v>
          </cell>
        </row>
        <row r="291">
          <cell r="A291">
            <v>44378</v>
          </cell>
          <cell r="B291" t="str">
            <v>清远城北站至清远新洲站</v>
          </cell>
          <cell r="C291">
            <v>8</v>
          </cell>
        </row>
        <row r="292">
          <cell r="A292">
            <v>44378</v>
          </cell>
          <cell r="B292" t="str">
            <v>清远城北站至佛山市站</v>
          </cell>
          <cell r="C292">
            <v>3</v>
          </cell>
        </row>
        <row r="293">
          <cell r="A293">
            <v>44378</v>
          </cell>
          <cell r="B293" t="str">
            <v>清远城北站至中山市站</v>
          </cell>
          <cell r="C293">
            <v>1</v>
          </cell>
        </row>
        <row r="294">
          <cell r="A294">
            <v>44378</v>
          </cell>
          <cell r="B294" t="str">
            <v>清远城北站至云浮云浮站</v>
          </cell>
          <cell r="C294">
            <v>1</v>
          </cell>
        </row>
        <row r="295">
          <cell r="A295">
            <v>44378</v>
          </cell>
          <cell r="B295" t="str">
            <v>清远城北站至肇庆怀集站</v>
          </cell>
          <cell r="C295">
            <v>1</v>
          </cell>
        </row>
        <row r="296">
          <cell r="A296">
            <v>44378</v>
          </cell>
          <cell r="B296" t="str">
            <v>清远城北站至肇庆总站</v>
          </cell>
          <cell r="C296">
            <v>1</v>
          </cell>
        </row>
        <row r="297">
          <cell r="A297">
            <v>44378</v>
          </cell>
          <cell r="B297" t="str">
            <v>清远城北站至广州天河站</v>
          </cell>
          <cell r="C297">
            <v>2</v>
          </cell>
        </row>
        <row r="298">
          <cell r="A298">
            <v>44378</v>
          </cell>
          <cell r="B298" t="str">
            <v>清远城北站至深圳蛇口站</v>
          </cell>
          <cell r="C298">
            <v>1</v>
          </cell>
        </row>
        <row r="299">
          <cell r="A299">
            <v>44378</v>
          </cell>
          <cell r="B299" t="str">
            <v>清远北站至英德银英</v>
          </cell>
          <cell r="C299">
            <v>3</v>
          </cell>
        </row>
        <row r="300">
          <cell r="A300">
            <v>44378</v>
          </cell>
          <cell r="B300" t="str">
            <v>清远城北站至清远英德大洞站</v>
          </cell>
          <cell r="C300">
            <v>2</v>
          </cell>
        </row>
        <row r="301">
          <cell r="A301">
            <v>44378</v>
          </cell>
          <cell r="B301" t="str">
            <v>清远城北站至南冲</v>
          </cell>
          <cell r="C301">
            <v>1</v>
          </cell>
        </row>
        <row r="302">
          <cell r="A302">
            <v>44378</v>
          </cell>
          <cell r="B302" t="str">
            <v>清远城北站至石坎</v>
          </cell>
          <cell r="C302">
            <v>2</v>
          </cell>
        </row>
        <row r="303">
          <cell r="A303">
            <v>44378</v>
          </cell>
          <cell r="B303" t="str">
            <v>清远北站至石潭</v>
          </cell>
          <cell r="C303">
            <v>20</v>
          </cell>
        </row>
        <row r="304">
          <cell r="A304">
            <v>44378</v>
          </cell>
          <cell r="B304" t="str">
            <v>清远城北站至广州罗冲围站</v>
          </cell>
          <cell r="C304">
            <v>6</v>
          </cell>
        </row>
        <row r="305">
          <cell r="A305">
            <v>44378</v>
          </cell>
          <cell r="B305" t="str">
            <v>清远北站至七拱</v>
          </cell>
          <cell r="C305">
            <v>2</v>
          </cell>
        </row>
        <row r="306">
          <cell r="A306">
            <v>44378</v>
          </cell>
          <cell r="B306" t="str">
            <v>太平至南冲</v>
          </cell>
          <cell r="C306">
            <v>5</v>
          </cell>
        </row>
        <row r="307">
          <cell r="A307">
            <v>44378</v>
          </cell>
          <cell r="B307" t="str">
            <v>太平至石坎</v>
          </cell>
          <cell r="C307">
            <v>5</v>
          </cell>
        </row>
        <row r="308">
          <cell r="A308">
            <v>44378</v>
          </cell>
          <cell r="B308" t="str">
            <v>清远北站至白湾</v>
          </cell>
          <cell r="C308">
            <v>9</v>
          </cell>
        </row>
        <row r="309">
          <cell r="A309">
            <v>44378</v>
          </cell>
          <cell r="B309" t="str">
            <v>北站至白湾44270</v>
          </cell>
          <cell r="C309">
            <v>2</v>
          </cell>
        </row>
        <row r="310">
          <cell r="A310">
            <v>44378</v>
          </cell>
          <cell r="B310" t="str">
            <v>北站至白湾41308/41329</v>
          </cell>
          <cell r="C310">
            <v>3</v>
          </cell>
        </row>
        <row r="311">
          <cell r="A311">
            <v>44378</v>
          </cell>
          <cell r="B311" t="str">
            <v>三坑太平-罗冲围</v>
          </cell>
          <cell r="C311">
            <v>3</v>
          </cell>
        </row>
        <row r="312">
          <cell r="A312">
            <v>44378</v>
          </cell>
          <cell r="B312" t="str">
            <v>清远城北站至鱼咀</v>
          </cell>
          <cell r="C312">
            <v>1</v>
          </cell>
        </row>
        <row r="313">
          <cell r="A313">
            <v>44378</v>
          </cell>
          <cell r="B313" t="str">
            <v>大坑至白湾</v>
          </cell>
          <cell r="C313">
            <v>1</v>
          </cell>
        </row>
        <row r="314">
          <cell r="A314">
            <v>44378</v>
          </cell>
          <cell r="B314" t="str">
            <v>大树墩至桂湖</v>
          </cell>
          <cell r="C314">
            <v>2</v>
          </cell>
        </row>
        <row r="315">
          <cell r="A315">
            <v>44378</v>
          </cell>
          <cell r="B315" t="str">
            <v>拱水至浸潭</v>
          </cell>
          <cell r="C315">
            <v>2</v>
          </cell>
        </row>
        <row r="316">
          <cell r="A316">
            <v>44378</v>
          </cell>
          <cell r="B316" t="str">
            <v>三村至浸潭</v>
          </cell>
          <cell r="C316">
            <v>1</v>
          </cell>
        </row>
        <row r="317">
          <cell r="A317">
            <v>44378</v>
          </cell>
          <cell r="B317" t="str">
            <v>禾云至罗东</v>
          </cell>
          <cell r="C317">
            <v>1</v>
          </cell>
        </row>
        <row r="318">
          <cell r="A318">
            <v>44378</v>
          </cell>
          <cell r="B318" t="str">
            <v>石潭至省站</v>
          </cell>
          <cell r="C318">
            <v>1</v>
          </cell>
        </row>
        <row r="319">
          <cell r="A319">
            <v>44378</v>
          </cell>
          <cell r="B319" t="str">
            <v>大围至东联</v>
          </cell>
          <cell r="C319">
            <v>2</v>
          </cell>
        </row>
        <row r="320">
          <cell r="A320">
            <v>44378</v>
          </cell>
          <cell r="B320" t="str">
            <v>清远城北站至英德黄花</v>
          </cell>
          <cell r="C320">
            <v>2</v>
          </cell>
        </row>
        <row r="321">
          <cell r="A321">
            <v>44378</v>
          </cell>
          <cell r="B321" t="str">
            <v>西坑至中洲</v>
          </cell>
          <cell r="C321">
            <v>1</v>
          </cell>
        </row>
        <row r="322">
          <cell r="A322">
            <v>44378</v>
          </cell>
          <cell r="B322" t="str">
            <v>禾云-峡溪</v>
          </cell>
          <cell r="C322">
            <v>2</v>
          </cell>
        </row>
        <row r="323">
          <cell r="A323">
            <v>44378</v>
          </cell>
          <cell r="B323" t="str">
            <v>北站至佛山44627</v>
          </cell>
        </row>
        <row r="324">
          <cell r="A324">
            <v>44378</v>
          </cell>
          <cell r="B324" t="str">
            <v>北站至花都（合作）</v>
          </cell>
          <cell r="C324">
            <v>3</v>
          </cell>
        </row>
        <row r="325">
          <cell r="A325">
            <v>44378</v>
          </cell>
          <cell r="B325" t="str">
            <v>石坎-五星</v>
          </cell>
          <cell r="C325">
            <v>1</v>
          </cell>
        </row>
        <row r="326">
          <cell r="A326">
            <v>44378</v>
          </cell>
          <cell r="B326" t="str">
            <v>禾云-义合</v>
          </cell>
          <cell r="C326">
            <v>1</v>
          </cell>
        </row>
        <row r="327">
          <cell r="A327">
            <v>44378</v>
          </cell>
          <cell r="B327" t="str">
            <v>石潭-大岩</v>
          </cell>
          <cell r="C327">
            <v>1</v>
          </cell>
        </row>
        <row r="328">
          <cell r="A328">
            <v>44378</v>
          </cell>
          <cell r="B328" t="str">
            <v>石坎至白芒</v>
          </cell>
          <cell r="C328">
            <v>1</v>
          </cell>
        </row>
        <row r="329">
          <cell r="A329">
            <v>44378</v>
          </cell>
          <cell r="B329" t="str">
            <v>石潭至禾云</v>
          </cell>
          <cell r="C329">
            <v>2</v>
          </cell>
        </row>
        <row r="330">
          <cell r="A330">
            <v>44378</v>
          </cell>
          <cell r="B330" t="str">
            <v>清远北站至桃源</v>
          </cell>
          <cell r="C330">
            <v>2</v>
          </cell>
        </row>
        <row r="331">
          <cell r="A331">
            <v>44409</v>
          </cell>
          <cell r="B331" t="str">
            <v>清远城北站至广州省站</v>
          </cell>
          <cell r="C331">
            <v>12</v>
          </cell>
        </row>
        <row r="332">
          <cell r="A332">
            <v>44409</v>
          </cell>
          <cell r="B332" t="str">
            <v>清远城北站至广州罗冲围站</v>
          </cell>
          <cell r="C332">
            <v>5</v>
          </cell>
        </row>
        <row r="333">
          <cell r="A333">
            <v>44409</v>
          </cell>
          <cell r="B333" t="str">
            <v>清远城北站至江门新会站</v>
          </cell>
        </row>
        <row r="334">
          <cell r="A334">
            <v>44409</v>
          </cell>
          <cell r="B334" t="str">
            <v>清远城北站至清远英德西站</v>
          </cell>
        </row>
        <row r="335">
          <cell r="A335">
            <v>44409</v>
          </cell>
          <cell r="B335" t="str">
            <v>机动车</v>
          </cell>
          <cell r="C335">
            <v>6</v>
          </cell>
        </row>
        <row r="336">
          <cell r="A336">
            <v>44409</v>
          </cell>
          <cell r="B336" t="str">
            <v>客运包车</v>
          </cell>
          <cell r="C336">
            <v>5</v>
          </cell>
        </row>
        <row r="337">
          <cell r="A337">
            <v>44409</v>
          </cell>
          <cell r="B337" t="str">
            <v>清远城北站至广州市桥站</v>
          </cell>
        </row>
        <row r="338">
          <cell r="A338">
            <v>44409</v>
          </cell>
          <cell r="B338" t="str">
            <v>清远城北站至清远新洲站</v>
          </cell>
          <cell r="C338">
            <v>9</v>
          </cell>
        </row>
        <row r="339">
          <cell r="A339">
            <v>44409</v>
          </cell>
          <cell r="B339" t="str">
            <v>清远城北站至佛山市站</v>
          </cell>
          <cell r="C339">
            <v>3</v>
          </cell>
        </row>
        <row r="340">
          <cell r="A340">
            <v>44409</v>
          </cell>
          <cell r="B340" t="str">
            <v>清远城北站至中山市站</v>
          </cell>
          <cell r="C340">
            <v>1</v>
          </cell>
        </row>
        <row r="341">
          <cell r="A341">
            <v>44409</v>
          </cell>
          <cell r="B341" t="str">
            <v>清远城北站至云浮云浮站</v>
          </cell>
          <cell r="C341">
            <v>1</v>
          </cell>
        </row>
        <row r="342">
          <cell r="A342">
            <v>44409</v>
          </cell>
          <cell r="B342" t="str">
            <v>清远城北站至肇庆怀集站</v>
          </cell>
          <cell r="C342">
            <v>1</v>
          </cell>
        </row>
        <row r="343">
          <cell r="A343">
            <v>44409</v>
          </cell>
          <cell r="B343" t="str">
            <v>清远城北站至肇庆总站</v>
          </cell>
          <cell r="C343">
            <v>2</v>
          </cell>
        </row>
        <row r="344">
          <cell r="A344">
            <v>44409</v>
          </cell>
          <cell r="B344" t="str">
            <v>清远城北站至广州天河站</v>
          </cell>
          <cell r="C344">
            <v>2</v>
          </cell>
        </row>
        <row r="345">
          <cell r="A345">
            <v>44409</v>
          </cell>
          <cell r="B345" t="str">
            <v>清远城北站至深圳蛇口站</v>
          </cell>
          <cell r="C345">
            <v>1</v>
          </cell>
        </row>
        <row r="346">
          <cell r="A346">
            <v>44409</v>
          </cell>
          <cell r="B346" t="str">
            <v>清远北站至英德银英</v>
          </cell>
          <cell r="C346">
            <v>3</v>
          </cell>
        </row>
        <row r="347">
          <cell r="A347">
            <v>44409</v>
          </cell>
          <cell r="B347" t="str">
            <v>清远城北站至清远英德大洞站</v>
          </cell>
          <cell r="C347">
            <v>2</v>
          </cell>
        </row>
        <row r="348">
          <cell r="A348">
            <v>44409</v>
          </cell>
          <cell r="B348" t="str">
            <v>清远城北站至南冲</v>
          </cell>
          <cell r="C348">
            <v>2</v>
          </cell>
        </row>
        <row r="349">
          <cell r="A349">
            <v>44409</v>
          </cell>
          <cell r="B349" t="str">
            <v>清远城北站至石坎</v>
          </cell>
          <cell r="C349">
            <v>2</v>
          </cell>
        </row>
        <row r="350">
          <cell r="A350">
            <v>44409</v>
          </cell>
          <cell r="B350" t="str">
            <v>清远北站至石潭</v>
          </cell>
          <cell r="C350">
            <v>23</v>
          </cell>
        </row>
        <row r="351">
          <cell r="A351">
            <v>44409</v>
          </cell>
          <cell r="B351" t="str">
            <v>清远城北站至广州罗冲围站</v>
          </cell>
          <cell r="C351">
            <v>6</v>
          </cell>
        </row>
        <row r="352">
          <cell r="A352">
            <v>44409</v>
          </cell>
          <cell r="B352" t="str">
            <v>清远北站至七拱</v>
          </cell>
          <cell r="C352">
            <v>1</v>
          </cell>
        </row>
        <row r="353">
          <cell r="A353">
            <v>44409</v>
          </cell>
          <cell r="B353" t="str">
            <v>太平至南冲</v>
          </cell>
          <cell r="C353">
            <v>5</v>
          </cell>
        </row>
        <row r="354">
          <cell r="A354">
            <v>44409</v>
          </cell>
          <cell r="B354" t="str">
            <v>太平至石坎</v>
          </cell>
          <cell r="C354">
            <v>5</v>
          </cell>
        </row>
        <row r="355">
          <cell r="A355">
            <v>44409</v>
          </cell>
          <cell r="B355" t="str">
            <v>清远北站至白湾</v>
          </cell>
          <cell r="C355">
            <v>9</v>
          </cell>
        </row>
        <row r="356">
          <cell r="A356">
            <v>44409</v>
          </cell>
          <cell r="B356" t="str">
            <v>北站至白湾44270</v>
          </cell>
          <cell r="C356">
            <v>2</v>
          </cell>
        </row>
        <row r="357">
          <cell r="A357">
            <v>44409</v>
          </cell>
          <cell r="B357" t="str">
            <v>北站至白湾41308/41329</v>
          </cell>
          <cell r="C357">
            <v>3</v>
          </cell>
        </row>
        <row r="358">
          <cell r="A358">
            <v>44409</v>
          </cell>
          <cell r="B358" t="str">
            <v>三坑太平-罗冲围</v>
          </cell>
          <cell r="C358">
            <v>3</v>
          </cell>
        </row>
        <row r="359">
          <cell r="A359">
            <v>44409</v>
          </cell>
          <cell r="B359" t="str">
            <v>清远城北站至鱼咀</v>
          </cell>
          <cell r="C359">
            <v>1</v>
          </cell>
        </row>
        <row r="360">
          <cell r="A360">
            <v>44409</v>
          </cell>
          <cell r="B360" t="str">
            <v>大坑至白湾</v>
          </cell>
          <cell r="C360">
            <v>1</v>
          </cell>
        </row>
        <row r="361">
          <cell r="A361">
            <v>44409</v>
          </cell>
          <cell r="B361" t="str">
            <v>大树墩至桂湖</v>
          </cell>
          <cell r="C361">
            <v>2</v>
          </cell>
        </row>
        <row r="362">
          <cell r="A362">
            <v>44409</v>
          </cell>
          <cell r="B362" t="str">
            <v>拱水至浸潭</v>
          </cell>
          <cell r="C362">
            <v>2</v>
          </cell>
        </row>
        <row r="363">
          <cell r="A363">
            <v>44409</v>
          </cell>
          <cell r="B363" t="str">
            <v>三村至浸潭</v>
          </cell>
          <cell r="C363">
            <v>1</v>
          </cell>
        </row>
        <row r="364">
          <cell r="A364">
            <v>44409</v>
          </cell>
          <cell r="B364" t="str">
            <v>禾云至罗东</v>
          </cell>
          <cell r="C364">
            <v>1</v>
          </cell>
        </row>
        <row r="365">
          <cell r="A365">
            <v>44409</v>
          </cell>
          <cell r="B365" t="str">
            <v>石潭至省站</v>
          </cell>
        </row>
        <row r="366">
          <cell r="A366">
            <v>44409</v>
          </cell>
          <cell r="B366" t="str">
            <v>大围至东联</v>
          </cell>
          <cell r="C366">
            <v>2</v>
          </cell>
        </row>
        <row r="367">
          <cell r="A367">
            <v>44409</v>
          </cell>
          <cell r="B367" t="str">
            <v>清远城北站至英德黄花</v>
          </cell>
          <cell r="C367">
            <v>2</v>
          </cell>
        </row>
        <row r="368">
          <cell r="A368">
            <v>44409</v>
          </cell>
          <cell r="B368" t="str">
            <v>西坑至中洲</v>
          </cell>
          <cell r="C368">
            <v>1</v>
          </cell>
        </row>
        <row r="369">
          <cell r="A369">
            <v>44409</v>
          </cell>
          <cell r="B369" t="str">
            <v>禾云-峡溪</v>
          </cell>
          <cell r="C369">
            <v>2</v>
          </cell>
        </row>
        <row r="370">
          <cell r="A370">
            <v>44409</v>
          </cell>
          <cell r="B370" t="str">
            <v>北站至佛山44627</v>
          </cell>
        </row>
        <row r="371">
          <cell r="A371">
            <v>44409</v>
          </cell>
          <cell r="B371" t="str">
            <v>北站至花都（合作）</v>
          </cell>
          <cell r="C371">
            <v>3</v>
          </cell>
        </row>
        <row r="372">
          <cell r="A372">
            <v>44409</v>
          </cell>
          <cell r="B372" t="str">
            <v>石坎-五星</v>
          </cell>
          <cell r="C372">
            <v>1</v>
          </cell>
        </row>
        <row r="373">
          <cell r="A373">
            <v>44409</v>
          </cell>
          <cell r="B373" t="str">
            <v>禾云-义合</v>
          </cell>
          <cell r="C373">
            <v>2</v>
          </cell>
        </row>
        <row r="374">
          <cell r="A374">
            <v>44409</v>
          </cell>
          <cell r="B374" t="str">
            <v>石潭-大岩</v>
          </cell>
          <cell r="C374">
            <v>1</v>
          </cell>
        </row>
        <row r="375">
          <cell r="A375">
            <v>44409</v>
          </cell>
          <cell r="B375" t="str">
            <v>石坎至白芒</v>
          </cell>
          <cell r="C375">
            <v>2</v>
          </cell>
        </row>
        <row r="376">
          <cell r="A376">
            <v>44409</v>
          </cell>
          <cell r="B376" t="str">
            <v>石潭至禾云</v>
          </cell>
          <cell r="C376">
            <v>4</v>
          </cell>
        </row>
        <row r="377">
          <cell r="A377">
            <v>44409</v>
          </cell>
          <cell r="B377" t="str">
            <v>清远北站至桃源</v>
          </cell>
          <cell r="C377">
            <v>1</v>
          </cell>
        </row>
        <row r="378">
          <cell r="A378">
            <v>44440</v>
          </cell>
          <cell r="B378" t="str">
            <v>清远城北站至广州省站</v>
          </cell>
          <cell r="C378">
            <v>12</v>
          </cell>
        </row>
        <row r="379">
          <cell r="A379">
            <v>44440</v>
          </cell>
          <cell r="B379" t="str">
            <v>清远城北站至广州罗冲围站</v>
          </cell>
          <cell r="C379">
            <v>5</v>
          </cell>
        </row>
        <row r="380">
          <cell r="A380">
            <v>44440</v>
          </cell>
          <cell r="B380" t="str">
            <v>清远城北站至江门新会站</v>
          </cell>
        </row>
        <row r="381">
          <cell r="A381">
            <v>44440</v>
          </cell>
          <cell r="B381" t="str">
            <v>清远城北站至清远英德西站</v>
          </cell>
        </row>
        <row r="382">
          <cell r="A382">
            <v>44440</v>
          </cell>
          <cell r="B382" t="str">
            <v>机动车</v>
          </cell>
          <cell r="C382">
            <v>6</v>
          </cell>
        </row>
        <row r="383">
          <cell r="A383">
            <v>44440</v>
          </cell>
          <cell r="B383" t="str">
            <v>客运包车</v>
          </cell>
          <cell r="C383">
            <v>5</v>
          </cell>
        </row>
        <row r="384">
          <cell r="A384">
            <v>44440</v>
          </cell>
          <cell r="B384" t="str">
            <v>清远城北站至广州市桥站</v>
          </cell>
        </row>
        <row r="385">
          <cell r="A385">
            <v>44440</v>
          </cell>
          <cell r="B385" t="str">
            <v>清远城北站至清远新洲站</v>
          </cell>
          <cell r="C385">
            <v>8</v>
          </cell>
        </row>
        <row r="386">
          <cell r="A386">
            <v>44440</v>
          </cell>
          <cell r="B386" t="str">
            <v>清远城北站至佛山市站</v>
          </cell>
          <cell r="C386">
            <v>2</v>
          </cell>
        </row>
        <row r="387">
          <cell r="A387">
            <v>44440</v>
          </cell>
          <cell r="B387" t="str">
            <v>清远城北站至中山市站</v>
          </cell>
          <cell r="C387">
            <v>1</v>
          </cell>
        </row>
        <row r="388">
          <cell r="A388">
            <v>44440</v>
          </cell>
          <cell r="B388" t="str">
            <v>清远城北站至云浮云浮站</v>
          </cell>
          <cell r="C388">
            <v>1</v>
          </cell>
        </row>
        <row r="389">
          <cell r="A389">
            <v>44440</v>
          </cell>
          <cell r="B389" t="str">
            <v>清远城北站至肇庆怀集站</v>
          </cell>
          <cell r="C389">
            <v>1</v>
          </cell>
        </row>
        <row r="390">
          <cell r="A390">
            <v>44440</v>
          </cell>
          <cell r="B390" t="str">
            <v>清远城北站至肇庆总站</v>
          </cell>
          <cell r="C390">
            <v>2</v>
          </cell>
        </row>
        <row r="391">
          <cell r="A391">
            <v>44440</v>
          </cell>
          <cell r="B391" t="str">
            <v>清远城北站至广州天河站</v>
          </cell>
          <cell r="C391">
            <v>2</v>
          </cell>
        </row>
        <row r="392">
          <cell r="A392">
            <v>44440</v>
          </cell>
          <cell r="B392" t="str">
            <v>清远城北站至深圳蛇口站</v>
          </cell>
          <cell r="C392">
            <v>1</v>
          </cell>
        </row>
        <row r="393">
          <cell r="A393">
            <v>44440</v>
          </cell>
          <cell r="B393" t="str">
            <v>清远北站至英德银英</v>
          </cell>
          <cell r="C393">
            <v>2</v>
          </cell>
        </row>
        <row r="394">
          <cell r="A394">
            <v>44440</v>
          </cell>
          <cell r="B394" t="str">
            <v>清远城北站至清远英德大洞站</v>
          </cell>
          <cell r="C394">
            <v>2</v>
          </cell>
        </row>
        <row r="395">
          <cell r="A395">
            <v>44440</v>
          </cell>
          <cell r="B395" t="str">
            <v>清远城北站至南冲</v>
          </cell>
          <cell r="C395">
            <v>2</v>
          </cell>
        </row>
        <row r="396">
          <cell r="A396">
            <v>44440</v>
          </cell>
          <cell r="B396" t="str">
            <v>清远城北站至石坎</v>
          </cell>
          <cell r="C396">
            <v>2</v>
          </cell>
        </row>
        <row r="397">
          <cell r="A397">
            <v>44440</v>
          </cell>
          <cell r="B397" t="str">
            <v>清远北站至石潭</v>
          </cell>
          <cell r="C397">
            <v>22</v>
          </cell>
        </row>
        <row r="398">
          <cell r="A398">
            <v>44440</v>
          </cell>
          <cell r="B398" t="str">
            <v>清远城北站至广州罗冲围站</v>
          </cell>
          <cell r="C398">
            <v>5</v>
          </cell>
        </row>
        <row r="399">
          <cell r="A399">
            <v>44440</v>
          </cell>
          <cell r="B399" t="str">
            <v>清远北站至七拱</v>
          </cell>
          <cell r="C399">
            <v>1</v>
          </cell>
        </row>
        <row r="400">
          <cell r="A400">
            <v>44440</v>
          </cell>
          <cell r="B400" t="str">
            <v>太平至南冲</v>
          </cell>
          <cell r="C400">
            <v>5</v>
          </cell>
        </row>
        <row r="401">
          <cell r="A401">
            <v>44440</v>
          </cell>
          <cell r="B401" t="str">
            <v>太平至石坎</v>
          </cell>
          <cell r="C401">
            <v>5</v>
          </cell>
        </row>
        <row r="402">
          <cell r="A402">
            <v>44440</v>
          </cell>
          <cell r="B402" t="str">
            <v>清远北站至白湾</v>
          </cell>
          <cell r="C402">
            <v>9</v>
          </cell>
        </row>
        <row r="403">
          <cell r="A403">
            <v>44440</v>
          </cell>
          <cell r="B403" t="str">
            <v>北站至白湾44270</v>
          </cell>
          <cell r="C403">
            <v>2</v>
          </cell>
        </row>
        <row r="404">
          <cell r="A404">
            <v>44440</v>
          </cell>
          <cell r="B404" t="str">
            <v>北站至白湾41308/41329</v>
          </cell>
          <cell r="C404">
            <v>3</v>
          </cell>
        </row>
        <row r="405">
          <cell r="A405">
            <v>44440</v>
          </cell>
          <cell r="B405" t="str">
            <v>三坑太平-罗冲围</v>
          </cell>
          <cell r="C405">
            <v>3</v>
          </cell>
        </row>
        <row r="406">
          <cell r="A406">
            <v>44440</v>
          </cell>
          <cell r="B406" t="str">
            <v>清远城北站至鱼咀</v>
          </cell>
          <cell r="C406">
            <v>1</v>
          </cell>
        </row>
        <row r="407">
          <cell r="A407">
            <v>44440</v>
          </cell>
          <cell r="B407" t="str">
            <v>大坑至白湾</v>
          </cell>
          <cell r="C407">
            <v>1</v>
          </cell>
        </row>
        <row r="408">
          <cell r="A408">
            <v>44440</v>
          </cell>
          <cell r="B408" t="str">
            <v>大树墩至桂湖</v>
          </cell>
          <cell r="C408">
            <v>1</v>
          </cell>
        </row>
        <row r="409">
          <cell r="A409">
            <v>44440</v>
          </cell>
          <cell r="B409" t="str">
            <v>拱水至浸潭</v>
          </cell>
          <cell r="C409">
            <v>2</v>
          </cell>
        </row>
        <row r="410">
          <cell r="A410">
            <v>44440</v>
          </cell>
          <cell r="B410" t="str">
            <v>三村至浸潭</v>
          </cell>
          <cell r="C410">
            <v>1</v>
          </cell>
        </row>
        <row r="411">
          <cell r="A411">
            <v>44440</v>
          </cell>
          <cell r="B411" t="str">
            <v>禾云至罗东</v>
          </cell>
          <cell r="C411">
            <v>1</v>
          </cell>
        </row>
        <row r="412">
          <cell r="A412">
            <v>44440</v>
          </cell>
          <cell r="B412" t="str">
            <v>石潭至省站</v>
          </cell>
        </row>
        <row r="413">
          <cell r="A413">
            <v>44440</v>
          </cell>
          <cell r="B413" t="str">
            <v>大围至东联</v>
          </cell>
          <cell r="C413">
            <v>2</v>
          </cell>
        </row>
        <row r="414">
          <cell r="A414">
            <v>44440</v>
          </cell>
          <cell r="B414" t="str">
            <v>清远城北站至英德黄花</v>
          </cell>
          <cell r="C414">
            <v>2</v>
          </cell>
        </row>
        <row r="415">
          <cell r="A415">
            <v>44440</v>
          </cell>
          <cell r="B415" t="str">
            <v>西坑至中洲</v>
          </cell>
          <cell r="C415">
            <v>1</v>
          </cell>
        </row>
        <row r="416">
          <cell r="A416">
            <v>44440</v>
          </cell>
          <cell r="B416" t="str">
            <v>禾云-峡溪</v>
          </cell>
          <cell r="C416">
            <v>2</v>
          </cell>
        </row>
        <row r="417">
          <cell r="A417">
            <v>44440</v>
          </cell>
          <cell r="B417" t="str">
            <v>北站至佛山44627</v>
          </cell>
        </row>
        <row r="418">
          <cell r="A418">
            <v>44440</v>
          </cell>
          <cell r="B418" t="str">
            <v>北站至花都（合作）</v>
          </cell>
          <cell r="C418">
            <v>3</v>
          </cell>
        </row>
        <row r="419">
          <cell r="A419">
            <v>44440</v>
          </cell>
          <cell r="B419" t="str">
            <v>石坎-五星</v>
          </cell>
          <cell r="C419">
            <v>1</v>
          </cell>
        </row>
        <row r="420">
          <cell r="A420">
            <v>44440</v>
          </cell>
          <cell r="B420" t="str">
            <v>禾云-义合</v>
          </cell>
          <cell r="C420">
            <v>2</v>
          </cell>
        </row>
        <row r="421">
          <cell r="A421">
            <v>44440</v>
          </cell>
          <cell r="B421" t="str">
            <v>石潭-大岩</v>
          </cell>
          <cell r="C421">
            <v>1</v>
          </cell>
        </row>
        <row r="422">
          <cell r="A422">
            <v>44440</v>
          </cell>
          <cell r="B422" t="str">
            <v>石坎至白芒</v>
          </cell>
          <cell r="C422">
            <v>2</v>
          </cell>
        </row>
        <row r="423">
          <cell r="A423">
            <v>44440</v>
          </cell>
          <cell r="B423" t="str">
            <v>石潭至禾云</v>
          </cell>
          <cell r="C423">
            <v>4</v>
          </cell>
        </row>
        <row r="424">
          <cell r="A424">
            <v>44440</v>
          </cell>
          <cell r="B424" t="str">
            <v>清远北站至桃源</v>
          </cell>
          <cell r="C42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225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/>
  <cols>
    <col min="1" max="1" width="11.875" customWidth="1"/>
    <col min="2" max="2" width="16.1333333333333" style="87" customWidth="1"/>
    <col min="3" max="3" width="16.25" customWidth="1"/>
    <col min="4" max="4" width="16.1333333333333" style="103" customWidth="1"/>
    <col min="5" max="5" width="13.625" customWidth="1"/>
    <col min="6" max="6" width="14.75" style="1" customWidth="1"/>
    <col min="7" max="7" width="15.1333333333333" customWidth="1"/>
    <col min="8" max="8" width="11.4416666666667" customWidth="1"/>
    <col min="9" max="9" width="20.1083333333333" customWidth="1"/>
    <col min="10" max="10" width="18.8916666666667" style="115" customWidth="1"/>
    <col min="11" max="11" width="12.775" style="115" customWidth="1"/>
    <col min="12" max="12" width="12.6333333333333"/>
    <col min="13" max="13" width="11.8916666666667"/>
    <col min="14" max="14" width="13"/>
    <col min="15" max="15" width="12.8916666666667"/>
    <col min="16" max="16" width="11.8916666666667"/>
    <col min="17" max="17" width="13"/>
    <col min="18" max="18" width="11.5"/>
    <col min="19" max="19" width="11.8916666666667"/>
    <col min="20" max="20" width="13"/>
    <col min="21" max="21" width="10.775"/>
  </cols>
  <sheetData>
    <row r="1" spans="1:21">
      <c r="A1" s="116" t="s">
        <v>0</v>
      </c>
      <c r="B1" s="116" t="s">
        <v>1</v>
      </c>
      <c r="C1" s="87" t="s">
        <v>2</v>
      </c>
      <c r="D1" s="104" t="s">
        <v>3</v>
      </c>
      <c r="E1" s="116" t="s">
        <v>4</v>
      </c>
      <c r="F1" s="116" t="s">
        <v>5</v>
      </c>
      <c r="G1" s="116" t="s">
        <v>6</v>
      </c>
      <c r="H1" s="116" t="s">
        <v>7</v>
      </c>
      <c r="I1" s="116" t="s">
        <v>8</v>
      </c>
      <c r="J1" s="116" t="s">
        <v>9</v>
      </c>
      <c r="K1" s="117" t="s">
        <v>10</v>
      </c>
      <c r="L1" s="118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</v>
      </c>
      <c r="R1" s="118" t="s">
        <v>17</v>
      </c>
      <c r="S1" s="118" t="s">
        <v>18</v>
      </c>
      <c r="T1" s="116" t="s">
        <v>19</v>
      </c>
      <c r="U1" s="121" t="s">
        <v>20</v>
      </c>
    </row>
    <row r="2" s="114" customFormat="1" spans="1:21">
      <c r="A2" s="116"/>
      <c r="B2" s="108"/>
      <c r="D2" s="109"/>
      <c r="E2" s="116"/>
      <c r="F2" s="1"/>
      <c r="G2" s="1"/>
      <c r="I2" s="1"/>
      <c r="J2" s="119"/>
      <c r="K2" s="120"/>
      <c r="L2" s="119"/>
      <c r="M2" s="119"/>
      <c r="N2" s="119"/>
      <c r="O2" s="119"/>
      <c r="P2" s="119"/>
      <c r="Q2" s="119"/>
      <c r="R2" s="119"/>
      <c r="S2" s="119"/>
      <c r="T2" s="119"/>
      <c r="U2" s="119"/>
    </row>
    <row r="3" s="114" customFormat="1" spans="1:21">
      <c r="A3" s="116"/>
      <c r="B3" s="108"/>
      <c r="D3" s="109"/>
      <c r="E3" s="116"/>
      <c r="F3" s="1"/>
      <c r="G3" s="1"/>
      <c r="I3" s="1"/>
      <c r="J3" s="119"/>
      <c r="K3" s="120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="114" customFormat="1" spans="1:21">
      <c r="A4" s="116"/>
      <c r="B4" s="108"/>
      <c r="D4" s="109"/>
      <c r="E4" s="116"/>
      <c r="F4" s="1"/>
      <c r="G4" s="1"/>
      <c r="I4" s="1"/>
      <c r="J4" s="119"/>
      <c r="K4" s="120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="114" customFormat="1" spans="1:21">
      <c r="A5" s="116"/>
      <c r="B5" s="108"/>
      <c r="D5" s="109"/>
      <c r="E5" s="116"/>
      <c r="F5" s="1"/>
      <c r="G5" s="1"/>
      <c r="I5" s="1"/>
      <c r="J5" s="119"/>
      <c r="K5" s="120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="114" customFormat="1" spans="1:21">
      <c r="A6" s="116"/>
      <c r="B6" s="108"/>
      <c r="D6" s="109"/>
      <c r="E6" s="116"/>
      <c r="F6" s="1"/>
      <c r="G6" s="1"/>
      <c r="I6" s="1"/>
      <c r="J6" s="119"/>
      <c r="K6" s="120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="114" customFormat="1" spans="1:21">
      <c r="A7" s="116"/>
      <c r="B7" s="108"/>
      <c r="D7" s="109"/>
      <c r="E7" s="116"/>
      <c r="F7" s="1"/>
      <c r="G7" s="1"/>
      <c r="I7" s="1"/>
      <c r="J7" s="119"/>
      <c r="K7" s="120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8" s="114" customFormat="1" spans="1:21">
      <c r="A8" s="116"/>
      <c r="B8" s="108"/>
      <c r="D8" s="109"/>
      <c r="E8" s="116"/>
      <c r="F8" s="1"/>
      <c r="G8" s="1"/>
      <c r="I8" s="1"/>
      <c r="J8" s="119"/>
      <c r="K8" s="120"/>
      <c r="L8" s="119"/>
      <c r="M8" s="119"/>
      <c r="N8" s="119"/>
      <c r="O8" s="119"/>
      <c r="P8" s="119"/>
      <c r="Q8" s="119"/>
      <c r="R8" s="119"/>
      <c r="S8" s="119"/>
      <c r="T8" s="119"/>
      <c r="U8" s="119"/>
    </row>
    <row r="9" s="114" customFormat="1" spans="1:21">
      <c r="A9" s="116"/>
      <c r="B9" s="108"/>
      <c r="D9" s="109"/>
      <c r="E9" s="116"/>
      <c r="F9" s="1"/>
      <c r="G9" s="1"/>
      <c r="I9" s="1"/>
      <c r="J9" s="119"/>
      <c r="K9" s="120"/>
      <c r="L9" s="119"/>
      <c r="M9" s="119"/>
      <c r="N9" s="119"/>
      <c r="O9" s="119"/>
      <c r="P9" s="119"/>
      <c r="Q9" s="119"/>
      <c r="R9" s="119"/>
      <c r="S9" s="119"/>
      <c r="T9" s="119"/>
      <c r="U9" s="119"/>
    </row>
    <row r="10" s="114" customFormat="1" spans="1:21">
      <c r="A10" s="116"/>
      <c r="B10" s="108"/>
      <c r="D10" s="109"/>
      <c r="E10" s="116"/>
      <c r="F10" s="1"/>
      <c r="G10" s="1"/>
      <c r="I10" s="1"/>
      <c r="J10" s="119"/>
      <c r="K10" s="120"/>
      <c r="L10" s="119"/>
      <c r="M10" s="119"/>
      <c r="N10" s="119"/>
      <c r="O10" s="119"/>
      <c r="P10" s="119"/>
      <c r="Q10" s="119"/>
      <c r="R10" s="119"/>
      <c r="S10" s="119"/>
      <c r="T10" s="119"/>
      <c r="U10" s="119"/>
    </row>
    <row r="11" s="114" customFormat="1" spans="1:21">
      <c r="A11" s="116"/>
      <c r="B11" s="108"/>
      <c r="D11" s="109"/>
      <c r="E11" s="116"/>
      <c r="F11" s="1"/>
      <c r="G11" s="1"/>
      <c r="I11" s="1"/>
      <c r="J11" s="119"/>
      <c r="K11" s="120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  <row r="12" s="114" customFormat="1" spans="1:21">
      <c r="A12" s="116"/>
      <c r="B12" s="108"/>
      <c r="D12" s="109"/>
      <c r="E12" s="116"/>
      <c r="F12" s="1"/>
      <c r="G12" s="1"/>
      <c r="I12" s="1"/>
      <c r="J12" s="119"/>
      <c r="K12" s="120"/>
      <c r="L12" s="119"/>
      <c r="M12" s="119"/>
      <c r="N12" s="119"/>
      <c r="O12" s="119"/>
      <c r="P12" s="119"/>
      <c r="Q12" s="119"/>
      <c r="R12" s="119"/>
      <c r="S12" s="119"/>
      <c r="T12" s="119"/>
      <c r="U12" s="119"/>
    </row>
    <row r="13" s="114" customFormat="1" spans="1:21">
      <c r="A13" s="116"/>
      <c r="B13" s="108"/>
      <c r="D13" s="109"/>
      <c r="E13" s="116"/>
      <c r="F13" s="1"/>
      <c r="G13" s="1"/>
      <c r="I13" s="1"/>
      <c r="J13" s="119"/>
      <c r="K13" s="120"/>
      <c r="L13" s="119"/>
      <c r="M13" s="119"/>
      <c r="N13" s="119"/>
      <c r="O13" s="119"/>
      <c r="P13" s="119"/>
      <c r="Q13" s="119"/>
      <c r="R13" s="119"/>
      <c r="S13" s="119"/>
      <c r="T13" s="119"/>
      <c r="U13" s="119"/>
    </row>
    <row r="14" s="114" customFormat="1" spans="1:21">
      <c r="A14" s="116"/>
      <c r="B14" s="108"/>
      <c r="D14" s="109"/>
      <c r="E14" s="116"/>
      <c r="F14" s="1"/>
      <c r="G14" s="1"/>
      <c r="I14" s="1"/>
      <c r="J14" s="119"/>
      <c r="K14" s="120"/>
      <c r="L14" s="119"/>
      <c r="M14" s="119"/>
      <c r="N14" s="119"/>
      <c r="O14" s="119"/>
      <c r="P14" s="119"/>
      <c r="Q14" s="119"/>
      <c r="R14" s="119"/>
      <c r="S14" s="119"/>
      <c r="T14" s="119"/>
      <c r="U14" s="119"/>
    </row>
    <row r="15" s="114" customFormat="1" spans="1:21">
      <c r="A15" s="116"/>
      <c r="B15" s="108"/>
      <c r="D15" s="109"/>
      <c r="E15" s="116"/>
      <c r="F15" s="1"/>
      <c r="G15" s="1"/>
      <c r="I15" s="1"/>
      <c r="J15" s="119"/>
      <c r="K15" s="120"/>
      <c r="L15" s="119"/>
      <c r="M15" s="119"/>
      <c r="N15" s="119"/>
      <c r="O15" s="119"/>
      <c r="P15" s="119"/>
      <c r="Q15" s="119"/>
      <c r="R15" s="119"/>
      <c r="S15" s="119"/>
      <c r="T15" s="119"/>
      <c r="U15" s="119"/>
    </row>
    <row r="16" s="114" customFormat="1" spans="1:21">
      <c r="A16" s="116"/>
      <c r="B16" s="108"/>
      <c r="D16" s="109"/>
      <c r="E16" s="116"/>
      <c r="F16" s="1"/>
      <c r="G16" s="1"/>
      <c r="I16" s="1"/>
      <c r="J16" s="119"/>
      <c r="K16" s="120"/>
      <c r="L16" s="119"/>
      <c r="M16" s="119"/>
      <c r="N16" s="119"/>
      <c r="O16" s="119"/>
      <c r="P16" s="119"/>
      <c r="Q16" s="119"/>
      <c r="R16" s="119"/>
      <c r="S16" s="119"/>
      <c r="T16" s="119"/>
      <c r="U16" s="119"/>
    </row>
    <row r="17" s="114" customFormat="1" spans="1:21">
      <c r="A17" s="116"/>
      <c r="B17" s="108"/>
      <c r="D17" s="109"/>
      <c r="E17" s="116"/>
      <c r="F17" s="1"/>
      <c r="G17" s="1"/>
      <c r="I17" s="1"/>
      <c r="J17" s="119"/>
      <c r="K17" s="120"/>
      <c r="L17" s="119"/>
      <c r="M17" s="119"/>
      <c r="N17" s="119"/>
      <c r="O17" s="119"/>
      <c r="P17" s="119"/>
      <c r="Q17" s="119"/>
      <c r="R17" s="119"/>
      <c r="S17" s="119"/>
      <c r="T17" s="119"/>
      <c r="U17" s="119"/>
    </row>
    <row r="18" s="114" customFormat="1" spans="1:21">
      <c r="A18" s="116"/>
      <c r="B18" s="108"/>
      <c r="D18" s="109"/>
      <c r="E18" s="116"/>
      <c r="F18" s="1"/>
      <c r="G18" s="1"/>
      <c r="I18" s="1"/>
      <c r="J18" s="119"/>
      <c r="K18" s="120"/>
      <c r="L18" s="119"/>
      <c r="M18" s="119"/>
      <c r="N18" s="119"/>
      <c r="O18" s="119"/>
      <c r="P18" s="119"/>
      <c r="Q18" s="119"/>
      <c r="R18" s="119"/>
      <c r="S18" s="119"/>
      <c r="T18" s="119"/>
      <c r="U18" s="119"/>
    </row>
    <row r="19" s="114" customFormat="1" spans="1:21">
      <c r="A19" s="116"/>
      <c r="B19" s="108"/>
      <c r="D19" s="109"/>
      <c r="E19" s="116"/>
      <c r="F19" s="1"/>
      <c r="G19" s="1"/>
      <c r="I19" s="1"/>
      <c r="J19" s="119"/>
      <c r="K19" s="120"/>
      <c r="L19" s="119"/>
      <c r="M19" s="119"/>
      <c r="N19" s="119"/>
      <c r="O19" s="119"/>
      <c r="P19" s="119"/>
      <c r="Q19" s="119"/>
      <c r="R19" s="119"/>
      <c r="S19" s="119"/>
      <c r="T19" s="119"/>
      <c r="U19" s="119"/>
    </row>
    <row r="20" s="114" customFormat="1" spans="1:21">
      <c r="A20" s="116"/>
      <c r="B20" s="108"/>
      <c r="D20" s="109"/>
      <c r="E20" s="116"/>
      <c r="F20" s="1"/>
      <c r="G20" s="1"/>
      <c r="I20" s="1"/>
      <c r="J20" s="119"/>
      <c r="K20" s="120"/>
      <c r="L20" s="119"/>
      <c r="M20" s="119"/>
      <c r="N20" s="119"/>
      <c r="O20" s="119"/>
      <c r="P20" s="119"/>
      <c r="Q20" s="119"/>
      <c r="R20" s="119"/>
      <c r="S20" s="119"/>
      <c r="T20" s="119"/>
      <c r="U20" s="119"/>
    </row>
    <row r="21" s="114" customFormat="1" spans="1:21">
      <c r="A21" s="116"/>
      <c r="B21" s="108"/>
      <c r="D21" s="109"/>
      <c r="E21" s="116"/>
      <c r="F21" s="1"/>
      <c r="G21" s="1"/>
      <c r="I21" s="1"/>
      <c r="J21" s="119"/>
      <c r="K21" s="120"/>
      <c r="L21" s="119"/>
      <c r="M21" s="119"/>
      <c r="N21" s="119"/>
      <c r="O21" s="119"/>
      <c r="P21" s="119"/>
      <c r="Q21" s="119"/>
      <c r="R21" s="119"/>
      <c r="S21" s="119"/>
      <c r="T21" s="119"/>
      <c r="U21" s="119"/>
    </row>
    <row r="22" s="114" customFormat="1" spans="1:21">
      <c r="A22" s="116"/>
      <c r="B22" s="108"/>
      <c r="D22" s="109"/>
      <c r="E22" s="116"/>
      <c r="F22" s="1"/>
      <c r="G22" s="1"/>
      <c r="I22" s="1"/>
      <c r="J22" s="119"/>
      <c r="K22" s="120"/>
      <c r="L22" s="119"/>
      <c r="M22" s="119"/>
      <c r="N22" s="119"/>
      <c r="O22" s="119"/>
      <c r="P22" s="119"/>
      <c r="Q22" s="119"/>
      <c r="R22" s="119"/>
      <c r="S22" s="119"/>
      <c r="T22" s="119"/>
      <c r="U22" s="119"/>
    </row>
    <row r="23" s="114" customFormat="1" spans="1:21">
      <c r="A23" s="116"/>
      <c r="B23" s="108"/>
      <c r="D23" s="109"/>
      <c r="E23" s="116"/>
      <c r="F23" s="1"/>
      <c r="G23" s="1"/>
      <c r="I23" s="1"/>
      <c r="J23" s="119"/>
      <c r="K23" s="120"/>
      <c r="L23" s="119"/>
      <c r="M23" s="119"/>
      <c r="N23" s="119"/>
      <c r="O23" s="119"/>
      <c r="P23" s="119"/>
      <c r="Q23" s="119"/>
      <c r="R23" s="119"/>
      <c r="S23" s="119"/>
      <c r="T23" s="119"/>
      <c r="U23" s="119"/>
    </row>
    <row r="24" s="114" customFormat="1" spans="1:21">
      <c r="A24" s="116"/>
      <c r="B24" s="108"/>
      <c r="D24" s="109"/>
      <c r="E24" s="116"/>
      <c r="F24" s="1"/>
      <c r="G24" s="1"/>
      <c r="I24" s="1"/>
      <c r="J24" s="119"/>
      <c r="K24" s="120"/>
      <c r="L24" s="119"/>
      <c r="M24" s="119"/>
      <c r="N24" s="119"/>
      <c r="O24" s="119"/>
      <c r="P24" s="119"/>
      <c r="Q24" s="119"/>
      <c r="R24" s="119"/>
      <c r="S24" s="119"/>
      <c r="T24" s="119"/>
      <c r="U24" s="119"/>
    </row>
    <row r="25" s="114" customFormat="1" spans="1:21">
      <c r="A25" s="116"/>
      <c r="B25" s="108"/>
      <c r="D25" s="109"/>
      <c r="E25" s="116"/>
      <c r="F25" s="1"/>
      <c r="G25" s="1"/>
      <c r="I25" s="1"/>
      <c r="J25" s="119"/>
      <c r="K25" s="120"/>
      <c r="L25" s="119"/>
      <c r="M25" s="119"/>
      <c r="N25" s="119"/>
      <c r="O25" s="119"/>
      <c r="P25" s="119"/>
      <c r="Q25" s="119"/>
      <c r="R25" s="119"/>
      <c r="S25" s="119"/>
      <c r="T25" s="119"/>
      <c r="U25" s="119"/>
    </row>
    <row r="26" s="114" customFormat="1" spans="1:21">
      <c r="A26" s="116"/>
      <c r="B26" s="108"/>
      <c r="D26" s="109"/>
      <c r="E26" s="116"/>
      <c r="F26" s="1"/>
      <c r="G26" s="1"/>
      <c r="I26" s="1"/>
      <c r="J26" s="119"/>
      <c r="K26" s="120"/>
      <c r="L26" s="119"/>
      <c r="M26" s="119"/>
      <c r="N26" s="119"/>
      <c r="O26" s="119"/>
      <c r="P26" s="119"/>
      <c r="Q26" s="119"/>
      <c r="R26" s="119"/>
      <c r="S26" s="119"/>
      <c r="T26" s="119"/>
      <c r="U26" s="119"/>
    </row>
    <row r="27" s="114" customFormat="1" spans="1:21">
      <c r="A27" s="116"/>
      <c r="B27" s="108"/>
      <c r="D27" s="109"/>
      <c r="E27" s="116"/>
      <c r="F27" s="1"/>
      <c r="G27" s="1"/>
      <c r="I27" s="1"/>
      <c r="J27" s="119"/>
      <c r="K27" s="120"/>
      <c r="L27" s="119"/>
      <c r="M27" s="119"/>
      <c r="N27" s="119"/>
      <c r="O27" s="119"/>
      <c r="P27" s="119"/>
      <c r="Q27" s="119"/>
      <c r="R27" s="119"/>
      <c r="S27" s="119"/>
      <c r="T27" s="119"/>
      <c r="U27" s="119"/>
    </row>
    <row r="28" s="114" customFormat="1" spans="1:21">
      <c r="A28" s="116"/>
      <c r="B28" s="108"/>
      <c r="D28" s="109"/>
      <c r="E28" s="116"/>
      <c r="F28" s="1"/>
      <c r="G28" s="1"/>
      <c r="I28" s="1"/>
      <c r="J28" s="119"/>
      <c r="K28" s="120"/>
      <c r="L28" s="119"/>
      <c r="M28" s="119"/>
      <c r="N28" s="119"/>
      <c r="O28" s="119"/>
      <c r="P28" s="119"/>
      <c r="Q28" s="119"/>
      <c r="R28" s="119"/>
      <c r="S28" s="119"/>
      <c r="T28" s="119"/>
      <c r="U28" s="119"/>
    </row>
    <row r="29" s="114" customFormat="1" spans="1:21">
      <c r="A29" s="116"/>
      <c r="B29" s="108"/>
      <c r="D29" s="109"/>
      <c r="E29" s="116"/>
      <c r="F29" s="1"/>
      <c r="G29" s="1"/>
      <c r="I29" s="1"/>
      <c r="J29" s="119"/>
      <c r="K29" s="120"/>
      <c r="L29" s="119"/>
      <c r="M29" s="119"/>
      <c r="N29" s="119"/>
      <c r="O29" s="119"/>
      <c r="P29" s="119"/>
      <c r="Q29" s="119"/>
      <c r="R29" s="119"/>
      <c r="S29" s="119"/>
      <c r="T29" s="119"/>
      <c r="U29" s="119"/>
    </row>
    <row r="30" s="114" customFormat="1" spans="1:21">
      <c r="A30" s="116"/>
      <c r="B30" s="108"/>
      <c r="D30" s="109"/>
      <c r="E30" s="116"/>
      <c r="F30" s="1"/>
      <c r="G30" s="1"/>
      <c r="I30" s="1"/>
      <c r="J30" s="119"/>
      <c r="K30" s="120"/>
      <c r="L30" s="119"/>
      <c r="M30" s="119"/>
      <c r="N30" s="119"/>
      <c r="O30" s="119"/>
      <c r="P30" s="119"/>
      <c r="Q30" s="119"/>
      <c r="R30" s="119"/>
      <c r="S30" s="119"/>
      <c r="T30" s="119"/>
      <c r="U30" s="119"/>
    </row>
    <row r="31" s="114" customFormat="1" spans="1:21">
      <c r="A31" s="116"/>
      <c r="B31" s="108"/>
      <c r="D31" s="109"/>
      <c r="E31" s="116"/>
      <c r="F31" s="1"/>
      <c r="G31" s="1"/>
      <c r="I31" s="1"/>
      <c r="J31" s="119"/>
      <c r="K31" s="120"/>
      <c r="L31" s="119"/>
      <c r="M31" s="119"/>
      <c r="N31" s="119"/>
      <c r="O31" s="119"/>
      <c r="P31" s="119"/>
      <c r="Q31" s="119"/>
      <c r="R31" s="119"/>
      <c r="S31" s="119"/>
      <c r="T31" s="119"/>
      <c r="U31" s="119"/>
    </row>
    <row r="32" s="114" customFormat="1" spans="1:21">
      <c r="A32" s="116"/>
      <c r="B32" s="108"/>
      <c r="D32" s="109"/>
      <c r="E32" s="116"/>
      <c r="F32" s="1"/>
      <c r="G32" s="1"/>
      <c r="I32" s="1"/>
      <c r="J32" s="119"/>
      <c r="K32" s="120"/>
      <c r="L32" s="119"/>
      <c r="M32" s="119"/>
      <c r="N32" s="119"/>
      <c r="O32" s="119"/>
      <c r="P32" s="119"/>
      <c r="Q32" s="119"/>
      <c r="R32" s="119"/>
      <c r="S32" s="119"/>
      <c r="T32" s="119"/>
      <c r="U32" s="119"/>
    </row>
    <row r="33" s="114" customFormat="1" spans="1:21">
      <c r="A33" s="116"/>
      <c r="B33" s="108"/>
      <c r="D33" s="109"/>
      <c r="E33" s="116"/>
      <c r="F33" s="1"/>
      <c r="G33" s="1"/>
      <c r="I33" s="1"/>
      <c r="J33" s="119"/>
      <c r="K33" s="120"/>
      <c r="L33" s="119"/>
      <c r="M33" s="119"/>
      <c r="N33" s="119"/>
      <c r="O33" s="119"/>
      <c r="P33" s="119"/>
      <c r="Q33" s="119"/>
      <c r="R33" s="119"/>
      <c r="S33" s="119"/>
      <c r="T33" s="119"/>
      <c r="U33" s="119"/>
    </row>
    <row r="34" s="114" customFormat="1" spans="1:21">
      <c r="A34" s="116"/>
      <c r="B34" s="108"/>
      <c r="D34" s="109"/>
      <c r="E34" s="116"/>
      <c r="F34" s="1"/>
      <c r="G34" s="1"/>
      <c r="I34" s="1"/>
      <c r="J34" s="119"/>
      <c r="K34" s="120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="114" customFormat="1" spans="1:21">
      <c r="A35" s="116"/>
      <c r="B35" s="108"/>
      <c r="D35" s="109"/>
      <c r="E35" s="116"/>
      <c r="F35" s="1"/>
      <c r="G35" s="1"/>
      <c r="I35" s="1"/>
      <c r="J35" s="119"/>
      <c r="K35" s="120"/>
      <c r="L35" s="119"/>
      <c r="M35" s="119"/>
      <c r="N35" s="119"/>
      <c r="O35" s="119"/>
      <c r="P35" s="119"/>
      <c r="Q35" s="119"/>
      <c r="R35" s="119"/>
      <c r="S35" s="119"/>
      <c r="T35" s="119"/>
      <c r="U35" s="119"/>
    </row>
    <row r="36" s="114" customFormat="1" spans="1:21">
      <c r="A36" s="116"/>
      <c r="B36" s="108"/>
      <c r="D36" s="109"/>
      <c r="E36" s="116"/>
      <c r="F36" s="1"/>
      <c r="G36" s="1"/>
      <c r="I36" s="1"/>
      <c r="J36" s="119"/>
      <c r="K36" s="120"/>
      <c r="L36" s="119"/>
      <c r="M36" s="119"/>
      <c r="N36" s="119"/>
      <c r="O36" s="119"/>
      <c r="P36" s="119"/>
      <c r="Q36" s="119"/>
      <c r="R36" s="119"/>
      <c r="S36" s="119"/>
      <c r="T36" s="119"/>
      <c r="U36" s="119"/>
    </row>
    <row r="37" s="114" customFormat="1" spans="1:21">
      <c r="A37" s="116"/>
      <c r="B37" s="108"/>
      <c r="D37" s="109"/>
      <c r="E37" s="116"/>
      <c r="F37" s="1"/>
      <c r="G37" s="1"/>
      <c r="I37" s="1"/>
      <c r="J37" s="119"/>
      <c r="K37" s="120"/>
      <c r="L37" s="119"/>
      <c r="M37" s="119"/>
      <c r="N37" s="119"/>
      <c r="O37" s="119"/>
      <c r="P37" s="119"/>
      <c r="Q37" s="119"/>
      <c r="R37" s="119"/>
      <c r="S37" s="119"/>
      <c r="T37" s="119"/>
      <c r="U37" s="119"/>
    </row>
    <row r="38" s="114" customFormat="1" spans="1:21">
      <c r="A38" s="116"/>
      <c r="B38" s="108"/>
      <c r="D38" s="109"/>
      <c r="E38" s="116"/>
      <c r="F38" s="1"/>
      <c r="G38" s="1"/>
      <c r="I38" s="1"/>
      <c r="J38" s="119"/>
      <c r="K38" s="120"/>
      <c r="L38" s="119"/>
      <c r="M38" s="119"/>
      <c r="N38" s="119"/>
      <c r="O38" s="119"/>
      <c r="P38" s="119"/>
      <c r="Q38" s="119"/>
      <c r="R38" s="119"/>
      <c r="S38" s="119"/>
      <c r="T38" s="119"/>
      <c r="U38" s="119"/>
    </row>
    <row r="39" s="114" customFormat="1" spans="1:21">
      <c r="A39" s="116"/>
      <c r="B39" s="108"/>
      <c r="D39" s="109"/>
      <c r="E39" s="116"/>
      <c r="F39" s="1"/>
      <c r="G39" s="1"/>
      <c r="I39" s="1"/>
      <c r="J39" s="119"/>
      <c r="K39" s="120"/>
      <c r="L39" s="119"/>
      <c r="M39" s="119"/>
      <c r="N39" s="119"/>
      <c r="O39" s="119"/>
      <c r="P39" s="119"/>
      <c r="Q39" s="119"/>
      <c r="R39" s="119"/>
      <c r="S39" s="119"/>
      <c r="T39" s="119"/>
      <c r="U39" s="119"/>
    </row>
    <row r="40" s="114" customFormat="1" spans="1:21">
      <c r="A40" s="116"/>
      <c r="B40" s="108"/>
      <c r="D40" s="109"/>
      <c r="E40" s="116"/>
      <c r="F40" s="1"/>
      <c r="G40" s="1"/>
      <c r="I40" s="1"/>
      <c r="J40" s="119"/>
      <c r="K40" s="120"/>
      <c r="L40" s="119"/>
      <c r="M40" s="119"/>
      <c r="N40" s="119"/>
      <c r="O40" s="119"/>
      <c r="P40" s="119"/>
      <c r="Q40" s="119"/>
      <c r="R40" s="119"/>
      <c r="S40" s="119"/>
      <c r="T40" s="119"/>
      <c r="U40" s="119"/>
    </row>
    <row r="41" s="114" customFormat="1" spans="1:21">
      <c r="A41" s="116"/>
      <c r="B41" s="108"/>
      <c r="D41" s="109"/>
      <c r="E41" s="116"/>
      <c r="F41" s="1"/>
      <c r="G41" s="1"/>
      <c r="I41" s="1"/>
      <c r="J41" s="119"/>
      <c r="K41" s="120"/>
      <c r="L41" s="119"/>
      <c r="M41" s="119"/>
      <c r="N41" s="119"/>
      <c r="O41" s="119"/>
      <c r="P41" s="119"/>
      <c r="Q41" s="119"/>
      <c r="R41" s="119"/>
      <c r="S41" s="119"/>
      <c r="T41" s="119"/>
      <c r="U41" s="119"/>
    </row>
    <row r="42" s="114" customFormat="1" spans="1:21">
      <c r="A42" s="116"/>
      <c r="B42" s="108"/>
      <c r="D42" s="109"/>
      <c r="E42" s="116"/>
      <c r="F42" s="1"/>
      <c r="G42" s="1"/>
      <c r="I42" s="1"/>
      <c r="J42" s="119"/>
      <c r="K42" s="120"/>
      <c r="L42" s="119"/>
      <c r="M42" s="119"/>
      <c r="N42" s="119"/>
      <c r="O42" s="119"/>
      <c r="P42" s="119"/>
      <c r="Q42" s="119"/>
      <c r="R42" s="119"/>
      <c r="S42" s="119"/>
      <c r="T42" s="119"/>
      <c r="U42" s="119"/>
    </row>
    <row r="43" s="114" customFormat="1" spans="1:21">
      <c r="A43" s="116"/>
      <c r="B43" s="108"/>
      <c r="D43" s="109"/>
      <c r="E43" s="116"/>
      <c r="F43" s="1"/>
      <c r="G43" s="1"/>
      <c r="I43" s="1"/>
      <c r="J43" s="119"/>
      <c r="K43" s="120"/>
      <c r="L43" s="119"/>
      <c r="M43" s="119"/>
      <c r="N43" s="119"/>
      <c r="O43" s="119"/>
      <c r="P43" s="119"/>
      <c r="Q43" s="119"/>
      <c r="R43" s="119"/>
      <c r="S43" s="119"/>
      <c r="T43" s="119"/>
      <c r="U43" s="119"/>
    </row>
    <row r="44" s="114" customFormat="1" spans="1:21">
      <c r="A44" s="116"/>
      <c r="B44" s="108"/>
      <c r="D44" s="109"/>
      <c r="E44" s="116"/>
      <c r="F44" s="1"/>
      <c r="G44" s="1"/>
      <c r="I44" s="1"/>
      <c r="J44" s="119"/>
      <c r="K44" s="120"/>
      <c r="L44" s="119"/>
      <c r="M44" s="119"/>
      <c r="N44" s="119"/>
      <c r="O44" s="119"/>
      <c r="P44" s="119"/>
      <c r="Q44" s="119"/>
      <c r="R44" s="119"/>
      <c r="S44" s="119"/>
      <c r="T44" s="119"/>
      <c r="U44" s="119"/>
    </row>
    <row r="45" s="114" customFormat="1" spans="1:21">
      <c r="A45" s="116"/>
      <c r="B45" s="108"/>
      <c r="D45" s="109"/>
      <c r="E45" s="116"/>
      <c r="F45" s="1"/>
      <c r="G45" s="1"/>
      <c r="I45" s="1"/>
      <c r="J45" s="119"/>
      <c r="K45" s="120"/>
      <c r="L45" s="119"/>
      <c r="M45" s="119"/>
      <c r="N45" s="119"/>
      <c r="O45" s="119"/>
      <c r="P45" s="119"/>
      <c r="Q45" s="119"/>
      <c r="R45" s="119"/>
      <c r="S45" s="119"/>
      <c r="T45" s="119"/>
      <c r="U45" s="119"/>
    </row>
    <row r="46" s="114" customFormat="1" spans="1:21">
      <c r="A46" s="116"/>
      <c r="B46" s="108"/>
      <c r="D46" s="109"/>
      <c r="E46" s="116"/>
      <c r="F46" s="1"/>
      <c r="G46" s="1"/>
      <c r="I46" s="1"/>
      <c r="J46" s="119"/>
      <c r="K46" s="120"/>
      <c r="L46" s="119"/>
      <c r="M46" s="119"/>
      <c r="N46" s="119"/>
      <c r="O46" s="119"/>
      <c r="P46" s="119"/>
      <c r="Q46" s="119"/>
      <c r="R46" s="119"/>
      <c r="S46" s="119"/>
      <c r="T46" s="119"/>
      <c r="U46" s="119"/>
    </row>
    <row r="47" s="114" customFormat="1" spans="1:21">
      <c r="A47" s="116"/>
      <c r="B47" s="108"/>
      <c r="D47" s="109"/>
      <c r="E47" s="116"/>
      <c r="F47" s="1"/>
      <c r="G47" s="1"/>
      <c r="I47" s="1"/>
      <c r="J47" s="119"/>
      <c r="K47" s="120"/>
      <c r="L47" s="119"/>
      <c r="M47" s="119"/>
      <c r="N47" s="119"/>
      <c r="O47" s="119"/>
      <c r="P47" s="119"/>
      <c r="Q47" s="119"/>
      <c r="R47" s="119"/>
      <c r="S47" s="119"/>
      <c r="T47" s="119"/>
      <c r="U47" s="119"/>
    </row>
    <row r="48" s="114" customFormat="1" spans="1:21">
      <c r="A48" s="116"/>
      <c r="B48" s="108"/>
      <c r="D48" s="109"/>
      <c r="E48" s="116"/>
      <c r="F48" s="1"/>
      <c r="G48" s="1"/>
      <c r="I48" s="1"/>
      <c r="J48" s="119"/>
      <c r="K48" s="120"/>
      <c r="L48" s="119"/>
      <c r="M48" s="119"/>
      <c r="N48" s="119"/>
      <c r="O48" s="119"/>
      <c r="P48" s="119"/>
      <c r="Q48" s="119"/>
      <c r="R48" s="119"/>
      <c r="S48" s="119"/>
      <c r="T48" s="119"/>
      <c r="U48" s="119"/>
    </row>
    <row r="49" s="114" customFormat="1" spans="1:21">
      <c r="A49" s="116"/>
      <c r="B49" s="108"/>
      <c r="D49" s="109"/>
      <c r="E49" s="116"/>
      <c r="F49" s="1"/>
      <c r="G49" s="1"/>
      <c r="I49" s="1"/>
      <c r="J49" s="119"/>
      <c r="K49" s="120"/>
      <c r="L49" s="119"/>
      <c r="M49" s="119"/>
      <c r="N49" s="119"/>
      <c r="O49" s="119"/>
      <c r="P49" s="119"/>
      <c r="Q49" s="119"/>
      <c r="R49" s="119"/>
      <c r="S49" s="119"/>
      <c r="T49" s="119"/>
      <c r="U49" s="119"/>
    </row>
    <row r="50" s="114" customFormat="1" spans="1:21">
      <c r="A50" s="116"/>
      <c r="B50" s="108"/>
      <c r="D50" s="109"/>
      <c r="E50" s="116"/>
      <c r="F50" s="1"/>
      <c r="G50" s="1"/>
      <c r="I50" s="1"/>
      <c r="J50" s="119"/>
      <c r="K50" s="120"/>
      <c r="L50" s="119"/>
      <c r="M50" s="119"/>
      <c r="N50" s="119"/>
      <c r="O50" s="119"/>
      <c r="P50" s="119"/>
      <c r="Q50" s="119"/>
      <c r="R50" s="119"/>
      <c r="S50" s="119"/>
      <c r="T50" s="119"/>
      <c r="U50" s="119"/>
    </row>
    <row r="51" s="114" customFormat="1" spans="1:21">
      <c r="A51" s="116"/>
      <c r="B51" s="108"/>
      <c r="D51" s="109"/>
      <c r="E51" s="116"/>
      <c r="F51" s="1"/>
      <c r="G51" s="1"/>
      <c r="I51" s="1"/>
      <c r="J51" s="119"/>
      <c r="K51" s="120"/>
      <c r="L51" s="119"/>
      <c r="M51" s="119"/>
      <c r="N51" s="119"/>
      <c r="O51" s="119"/>
      <c r="P51" s="119"/>
      <c r="Q51" s="119"/>
      <c r="R51" s="119"/>
      <c r="S51" s="119"/>
      <c r="T51" s="119"/>
      <c r="U51" s="119"/>
    </row>
    <row r="52" s="114" customFormat="1" spans="1:21">
      <c r="A52" s="116"/>
      <c r="B52" s="108"/>
      <c r="D52" s="109"/>
      <c r="E52" s="116"/>
      <c r="F52" s="1"/>
      <c r="G52" s="1"/>
      <c r="I52" s="1"/>
      <c r="J52" s="119"/>
      <c r="K52" s="120"/>
      <c r="L52" s="119"/>
      <c r="M52" s="119"/>
      <c r="N52" s="119"/>
      <c r="O52" s="119"/>
      <c r="P52" s="119"/>
      <c r="Q52" s="119"/>
      <c r="R52" s="119"/>
      <c r="S52" s="119"/>
      <c r="T52" s="119"/>
      <c r="U52" s="119"/>
    </row>
    <row r="53" s="114" customFormat="1" spans="1:21">
      <c r="A53" s="116"/>
      <c r="B53" s="108"/>
      <c r="D53" s="109"/>
      <c r="E53" s="116"/>
      <c r="F53" s="1"/>
      <c r="G53" s="1"/>
      <c r="I53" s="1"/>
      <c r="J53" s="119"/>
      <c r="K53" s="120"/>
      <c r="L53" s="119"/>
      <c r="M53" s="119"/>
      <c r="N53" s="119"/>
      <c r="O53" s="119"/>
      <c r="P53" s="119"/>
      <c r="Q53" s="119"/>
      <c r="R53" s="119"/>
      <c r="S53" s="119"/>
      <c r="T53" s="119"/>
      <c r="U53" s="119"/>
    </row>
    <row r="54" s="114" customFormat="1" spans="1:21">
      <c r="A54" s="116"/>
      <c r="B54" s="108"/>
      <c r="D54" s="109"/>
      <c r="E54" s="116"/>
      <c r="F54" s="1"/>
      <c r="G54" s="1"/>
      <c r="I54" s="1"/>
      <c r="J54" s="119"/>
      <c r="K54" s="120"/>
      <c r="L54" s="119"/>
      <c r="M54" s="119"/>
      <c r="N54" s="119"/>
      <c r="O54" s="119"/>
      <c r="P54" s="119"/>
      <c r="Q54" s="119"/>
      <c r="R54" s="119"/>
      <c r="S54" s="119"/>
      <c r="T54" s="119"/>
      <c r="U54" s="119"/>
    </row>
    <row r="55" s="114" customFormat="1" spans="1:21">
      <c r="A55" s="116"/>
      <c r="B55" s="108"/>
      <c r="D55" s="109"/>
      <c r="E55" s="116"/>
      <c r="F55" s="1"/>
      <c r="G55" s="1"/>
      <c r="I55" s="1"/>
      <c r="J55" s="119"/>
      <c r="K55" s="120"/>
      <c r="L55" s="119"/>
      <c r="M55" s="119"/>
      <c r="N55" s="119"/>
      <c r="O55" s="119"/>
      <c r="P55" s="119"/>
      <c r="Q55" s="119"/>
      <c r="R55" s="119"/>
      <c r="S55" s="119"/>
      <c r="T55" s="119"/>
      <c r="U55" s="119"/>
    </row>
    <row r="56" s="114" customFormat="1" spans="1:21">
      <c r="A56" s="116"/>
      <c r="B56" s="108"/>
      <c r="D56" s="109"/>
      <c r="E56" s="116"/>
      <c r="F56" s="1"/>
      <c r="G56" s="1"/>
      <c r="I56" s="1"/>
      <c r="J56" s="119"/>
      <c r="K56" s="120"/>
      <c r="L56" s="119"/>
      <c r="M56" s="119"/>
      <c r="N56" s="119"/>
      <c r="O56" s="119"/>
      <c r="P56" s="119"/>
      <c r="Q56" s="119"/>
      <c r="R56" s="119"/>
      <c r="S56" s="119"/>
      <c r="T56" s="119"/>
      <c r="U56" s="119"/>
    </row>
    <row r="57" s="114" customFormat="1" spans="1:21">
      <c r="A57" s="116"/>
      <c r="B57" s="108"/>
      <c r="D57" s="109"/>
      <c r="E57" s="116"/>
      <c r="F57" s="1"/>
      <c r="G57" s="1"/>
      <c r="I57" s="1"/>
      <c r="J57" s="119"/>
      <c r="K57" s="120"/>
      <c r="L57" s="119"/>
      <c r="M57" s="119"/>
      <c r="N57" s="119"/>
      <c r="O57" s="119"/>
      <c r="P57" s="119"/>
      <c r="Q57" s="119"/>
      <c r="R57" s="119"/>
      <c r="S57" s="119"/>
      <c r="T57" s="119"/>
      <c r="U57" s="119"/>
    </row>
    <row r="58" s="114" customFormat="1" spans="1:21">
      <c r="A58" s="116"/>
      <c r="B58" s="108"/>
      <c r="D58" s="109"/>
      <c r="E58" s="116"/>
      <c r="F58" s="1"/>
      <c r="G58" s="1"/>
      <c r="I58" s="1"/>
      <c r="J58" s="119"/>
      <c r="K58" s="120"/>
      <c r="L58" s="119"/>
      <c r="M58" s="119"/>
      <c r="N58" s="119"/>
      <c r="O58" s="119"/>
      <c r="P58" s="119"/>
      <c r="Q58" s="119"/>
      <c r="R58" s="119"/>
      <c r="S58" s="119"/>
      <c r="T58" s="119"/>
      <c r="U58" s="119"/>
    </row>
    <row r="59" s="114" customFormat="1" spans="1:21">
      <c r="A59" s="116"/>
      <c r="B59" s="108"/>
      <c r="D59" s="109"/>
      <c r="E59" s="116"/>
      <c r="F59" s="1"/>
      <c r="G59" s="1"/>
      <c r="I59" s="1"/>
      <c r="J59" s="119"/>
      <c r="K59" s="120"/>
      <c r="L59" s="119"/>
      <c r="M59" s="119"/>
      <c r="N59" s="119"/>
      <c r="O59" s="119"/>
      <c r="P59" s="119"/>
      <c r="Q59" s="119"/>
      <c r="R59" s="119"/>
      <c r="S59" s="119"/>
      <c r="T59" s="119"/>
      <c r="U59" s="119"/>
    </row>
    <row r="60" s="114" customFormat="1" spans="1:21">
      <c r="A60" s="116"/>
      <c r="B60" s="108"/>
      <c r="D60" s="109"/>
      <c r="E60" s="116"/>
      <c r="F60" s="1"/>
      <c r="G60" s="1"/>
      <c r="I60" s="1"/>
      <c r="J60" s="119"/>
      <c r="K60" s="120"/>
      <c r="L60" s="119"/>
      <c r="M60" s="119"/>
      <c r="N60" s="119"/>
      <c r="O60" s="119"/>
      <c r="P60" s="119"/>
      <c r="Q60" s="119"/>
      <c r="R60" s="119"/>
      <c r="S60" s="119"/>
      <c r="T60" s="119"/>
      <c r="U60" s="119"/>
    </row>
    <row r="61" s="114" customFormat="1" spans="1:21">
      <c r="A61" s="116"/>
      <c r="B61" s="108"/>
      <c r="D61" s="109"/>
      <c r="E61" s="116"/>
      <c r="F61" s="1"/>
      <c r="G61" s="1"/>
      <c r="I61" s="1"/>
      <c r="J61" s="119"/>
      <c r="K61" s="120"/>
      <c r="L61" s="119"/>
      <c r="M61" s="119"/>
      <c r="N61" s="119"/>
      <c r="O61" s="119"/>
      <c r="P61" s="119"/>
      <c r="Q61" s="119"/>
      <c r="R61" s="119"/>
      <c r="S61" s="119"/>
      <c r="T61" s="119"/>
      <c r="U61" s="119"/>
    </row>
    <row r="62" s="114" customFormat="1" spans="1:21">
      <c r="A62" s="116"/>
      <c r="B62" s="108"/>
      <c r="D62" s="109"/>
      <c r="E62" s="116"/>
      <c r="F62" s="1"/>
      <c r="G62" s="1"/>
      <c r="I62" s="1"/>
      <c r="J62" s="119"/>
      <c r="K62" s="120"/>
      <c r="L62" s="119"/>
      <c r="M62" s="119"/>
      <c r="N62" s="119"/>
      <c r="O62" s="119"/>
      <c r="P62" s="119"/>
      <c r="Q62" s="119"/>
      <c r="R62" s="119"/>
      <c r="S62" s="119"/>
      <c r="T62" s="119"/>
      <c r="U62" s="119"/>
    </row>
    <row r="63" s="114" customFormat="1" spans="1:21">
      <c r="A63" s="116"/>
      <c r="B63" s="108"/>
      <c r="D63" s="109"/>
      <c r="E63" s="116"/>
      <c r="F63" s="1"/>
      <c r="G63" s="1"/>
      <c r="I63" s="1"/>
      <c r="J63" s="119"/>
      <c r="K63" s="120"/>
      <c r="L63" s="119"/>
      <c r="M63" s="119"/>
      <c r="N63" s="119"/>
      <c r="O63" s="119"/>
      <c r="P63" s="119"/>
      <c r="Q63" s="119"/>
      <c r="R63" s="119"/>
      <c r="S63" s="119"/>
      <c r="T63" s="119"/>
      <c r="U63" s="119"/>
    </row>
    <row r="64" s="114" customFormat="1" spans="1:21">
      <c r="A64" s="116"/>
      <c r="B64" s="108"/>
      <c r="D64" s="109"/>
      <c r="E64" s="116"/>
      <c r="F64" s="1"/>
      <c r="G64" s="1"/>
      <c r="I64" s="1"/>
      <c r="J64" s="119"/>
      <c r="K64" s="120"/>
      <c r="L64" s="119"/>
      <c r="M64" s="119"/>
      <c r="N64" s="119"/>
      <c r="O64" s="119"/>
      <c r="P64" s="119"/>
      <c r="Q64" s="119"/>
      <c r="R64" s="119"/>
      <c r="S64" s="119"/>
      <c r="T64" s="119"/>
      <c r="U64" s="119"/>
    </row>
    <row r="65" s="114" customFormat="1" spans="1:21">
      <c r="A65" s="116"/>
      <c r="B65" s="108"/>
      <c r="D65" s="109"/>
      <c r="E65" s="116"/>
      <c r="F65" s="1"/>
      <c r="G65" s="1"/>
      <c r="I65" s="1"/>
      <c r="J65" s="119"/>
      <c r="K65" s="120"/>
      <c r="L65" s="119"/>
      <c r="M65" s="119"/>
      <c r="N65" s="119"/>
      <c r="O65" s="119"/>
      <c r="P65" s="119"/>
      <c r="Q65" s="119"/>
      <c r="R65" s="119"/>
      <c r="S65" s="119"/>
      <c r="T65" s="119"/>
      <c r="U65" s="119"/>
    </row>
    <row r="66" s="114" customFormat="1" spans="1:21">
      <c r="A66" s="116"/>
      <c r="B66" s="108"/>
      <c r="D66" s="109"/>
      <c r="E66" s="116"/>
      <c r="F66" s="1"/>
      <c r="G66" s="1"/>
      <c r="I66" s="1"/>
      <c r="J66" s="119"/>
      <c r="K66" s="120"/>
      <c r="L66" s="119"/>
      <c r="M66" s="119"/>
      <c r="N66" s="119"/>
      <c r="O66" s="119"/>
      <c r="P66" s="119"/>
      <c r="Q66" s="119"/>
      <c r="R66" s="119"/>
      <c r="S66" s="119"/>
      <c r="T66" s="119"/>
      <c r="U66" s="119"/>
    </row>
    <row r="67" s="114" customFormat="1" spans="1:21">
      <c r="A67" s="116"/>
      <c r="B67" s="108"/>
      <c r="D67" s="109"/>
      <c r="E67" s="116"/>
      <c r="F67" s="1"/>
      <c r="G67" s="1"/>
      <c r="I67" s="1"/>
      <c r="J67" s="119"/>
      <c r="K67" s="120"/>
      <c r="L67" s="119"/>
      <c r="M67" s="119"/>
      <c r="N67" s="119"/>
      <c r="O67" s="119"/>
      <c r="P67" s="119"/>
      <c r="Q67" s="119"/>
      <c r="R67" s="119"/>
      <c r="S67" s="119"/>
      <c r="T67" s="119"/>
      <c r="U67" s="119"/>
    </row>
    <row r="68" s="114" customFormat="1" spans="1:21">
      <c r="A68" s="116"/>
      <c r="B68" s="108"/>
      <c r="D68" s="109"/>
      <c r="E68" s="116"/>
      <c r="F68" s="1"/>
      <c r="G68" s="1"/>
      <c r="I68" s="1"/>
      <c r="J68" s="119"/>
      <c r="K68" s="120"/>
      <c r="L68" s="119"/>
      <c r="M68" s="119"/>
      <c r="N68" s="119"/>
      <c r="O68" s="119"/>
      <c r="P68" s="119"/>
      <c r="Q68" s="119"/>
      <c r="R68" s="119"/>
      <c r="S68" s="119"/>
      <c r="T68" s="119"/>
      <c r="U68" s="119"/>
    </row>
    <row r="69" s="114" customFormat="1" spans="1:21">
      <c r="A69" s="116"/>
      <c r="B69" s="108"/>
      <c r="D69" s="109"/>
      <c r="E69" s="116"/>
      <c r="F69" s="1"/>
      <c r="G69" s="1"/>
      <c r="I69" s="1"/>
      <c r="J69" s="119"/>
      <c r="K69" s="120"/>
      <c r="L69" s="119"/>
      <c r="M69" s="119"/>
      <c r="N69" s="119"/>
      <c r="O69" s="119"/>
      <c r="P69" s="119"/>
      <c r="Q69" s="119"/>
      <c r="R69" s="119"/>
      <c r="S69" s="119"/>
      <c r="T69" s="119"/>
      <c r="U69" s="119"/>
    </row>
    <row r="70" s="114" customFormat="1" spans="1:21">
      <c r="A70" s="116"/>
      <c r="B70" s="108"/>
      <c r="D70" s="109"/>
      <c r="E70" s="116"/>
      <c r="F70" s="1"/>
      <c r="G70" s="1"/>
      <c r="I70" s="1"/>
      <c r="J70" s="119"/>
      <c r="K70" s="120"/>
      <c r="L70" s="119"/>
      <c r="M70" s="119"/>
      <c r="N70" s="119"/>
      <c r="O70" s="119"/>
      <c r="P70" s="119"/>
      <c r="Q70" s="119"/>
      <c r="R70" s="119"/>
      <c r="S70" s="119"/>
      <c r="T70" s="119"/>
      <c r="U70" s="119"/>
    </row>
    <row r="71" s="114" customFormat="1" spans="1:21">
      <c r="A71" s="116"/>
      <c r="B71" s="108"/>
      <c r="D71" s="109"/>
      <c r="E71" s="116"/>
      <c r="F71" s="1"/>
      <c r="G71" s="1"/>
      <c r="I71" s="1"/>
      <c r="J71" s="119"/>
      <c r="K71" s="120"/>
      <c r="L71" s="119"/>
      <c r="M71" s="119"/>
      <c r="N71" s="119"/>
      <c r="O71" s="119"/>
      <c r="P71" s="119"/>
      <c r="Q71" s="119"/>
      <c r="R71" s="119"/>
      <c r="S71" s="119"/>
      <c r="T71" s="119"/>
      <c r="U71" s="119"/>
    </row>
    <row r="72" s="114" customFormat="1" spans="1:21">
      <c r="A72" s="116"/>
      <c r="B72" s="108"/>
      <c r="D72" s="109"/>
      <c r="E72" s="116"/>
      <c r="F72" s="1"/>
      <c r="G72" s="1"/>
      <c r="I72" s="1"/>
      <c r="J72" s="119"/>
      <c r="K72" s="120"/>
      <c r="L72" s="119"/>
      <c r="M72" s="119"/>
      <c r="N72" s="119"/>
      <c r="O72" s="119"/>
      <c r="P72" s="119"/>
      <c r="Q72" s="119"/>
      <c r="R72" s="119"/>
      <c r="S72" s="119"/>
      <c r="T72" s="119"/>
      <c r="U72" s="119"/>
    </row>
    <row r="73" s="114" customFormat="1" spans="1:21">
      <c r="A73" s="116"/>
      <c r="B73" s="108"/>
      <c r="D73" s="109"/>
      <c r="E73" s="116"/>
      <c r="F73" s="1"/>
      <c r="G73" s="1"/>
      <c r="I73" s="1"/>
      <c r="J73" s="119"/>
      <c r="K73" s="120"/>
      <c r="L73" s="119"/>
      <c r="M73" s="119"/>
      <c r="N73" s="119"/>
      <c r="O73" s="119"/>
      <c r="P73" s="119"/>
      <c r="Q73" s="119"/>
      <c r="R73" s="119"/>
      <c r="S73" s="119"/>
      <c r="T73" s="119"/>
      <c r="U73" s="119"/>
    </row>
    <row r="74" s="114" customFormat="1" spans="1:21">
      <c r="A74" s="116"/>
      <c r="B74" s="108"/>
      <c r="D74" s="109"/>
      <c r="E74" s="116"/>
      <c r="F74" s="1"/>
      <c r="G74" s="1"/>
      <c r="I74" s="1"/>
      <c r="J74" s="119"/>
      <c r="K74" s="120"/>
      <c r="L74" s="119"/>
      <c r="M74" s="119"/>
      <c r="N74" s="119"/>
      <c r="O74" s="119"/>
      <c r="P74" s="119"/>
      <c r="Q74" s="119"/>
      <c r="R74" s="119"/>
      <c r="S74" s="119"/>
      <c r="T74" s="119"/>
      <c r="U74" s="119"/>
    </row>
    <row r="75" s="114" customFormat="1" spans="1:21">
      <c r="A75" s="116"/>
      <c r="B75" s="108"/>
      <c r="D75" s="109"/>
      <c r="E75" s="116"/>
      <c r="F75" s="1"/>
      <c r="G75" s="1"/>
      <c r="I75" s="1"/>
      <c r="J75" s="119"/>
      <c r="K75" s="120"/>
      <c r="L75" s="119"/>
      <c r="M75" s="119"/>
      <c r="N75" s="119"/>
      <c r="O75" s="119"/>
      <c r="P75" s="119"/>
      <c r="Q75" s="119"/>
      <c r="R75" s="119"/>
      <c r="S75" s="119"/>
      <c r="T75" s="119"/>
      <c r="U75" s="119"/>
    </row>
    <row r="76" s="114" customFormat="1" spans="1:21">
      <c r="A76" s="116"/>
      <c r="B76" s="108"/>
      <c r="D76" s="109"/>
      <c r="E76" s="116"/>
      <c r="F76" s="1"/>
      <c r="G76" s="1"/>
      <c r="I76" s="1"/>
      <c r="J76" s="119"/>
      <c r="K76" s="120"/>
      <c r="L76" s="119"/>
      <c r="M76" s="119"/>
      <c r="N76" s="119"/>
      <c r="O76" s="119"/>
      <c r="P76" s="119"/>
      <c r="Q76" s="119"/>
      <c r="R76" s="119"/>
      <c r="S76" s="119"/>
      <c r="T76" s="119"/>
      <c r="U76" s="119"/>
    </row>
    <row r="77" s="114" customFormat="1" spans="1:21">
      <c r="A77" s="116"/>
      <c r="B77" s="108"/>
      <c r="D77" s="109"/>
      <c r="E77" s="116"/>
      <c r="F77" s="1"/>
      <c r="G77" s="1"/>
      <c r="I77" s="1"/>
      <c r="J77" s="119"/>
      <c r="K77" s="120"/>
      <c r="L77" s="119"/>
      <c r="M77" s="119"/>
      <c r="N77" s="119"/>
      <c r="O77" s="119"/>
      <c r="P77" s="119"/>
      <c r="Q77" s="119"/>
      <c r="R77" s="119"/>
      <c r="S77" s="119"/>
      <c r="T77" s="119"/>
      <c r="U77" s="119"/>
    </row>
    <row r="78" s="114" customFormat="1" spans="1:21">
      <c r="A78" s="116"/>
      <c r="B78" s="108"/>
      <c r="D78" s="109"/>
      <c r="E78" s="116"/>
      <c r="F78" s="1"/>
      <c r="G78" s="1"/>
      <c r="I78" s="1"/>
      <c r="J78" s="119"/>
      <c r="K78" s="120"/>
      <c r="L78" s="119"/>
      <c r="M78" s="119"/>
      <c r="N78" s="119"/>
      <c r="O78" s="119"/>
      <c r="P78" s="119"/>
      <c r="Q78" s="119"/>
      <c r="R78" s="119"/>
      <c r="S78" s="119"/>
      <c r="T78" s="119"/>
      <c r="U78" s="119"/>
    </row>
    <row r="79" s="114" customFormat="1" spans="1:21">
      <c r="A79" s="116"/>
      <c r="B79" s="108"/>
      <c r="D79" s="109"/>
      <c r="E79" s="116"/>
      <c r="F79" s="1"/>
      <c r="G79" s="1"/>
      <c r="I79" s="1"/>
      <c r="J79" s="119"/>
      <c r="K79" s="120"/>
      <c r="L79" s="119"/>
      <c r="M79" s="119"/>
      <c r="N79" s="119"/>
      <c r="O79" s="119"/>
      <c r="P79" s="119"/>
      <c r="Q79" s="119"/>
      <c r="R79" s="119"/>
      <c r="S79" s="119"/>
      <c r="T79" s="119"/>
      <c r="U79" s="119"/>
    </row>
    <row r="80" s="114" customFormat="1" spans="1:21">
      <c r="A80" s="116"/>
      <c r="B80" s="108"/>
      <c r="D80" s="109"/>
      <c r="E80" s="116"/>
      <c r="F80" s="1"/>
      <c r="G80" s="1"/>
      <c r="I80" s="1"/>
      <c r="J80" s="119"/>
      <c r="K80" s="120"/>
      <c r="L80" s="119"/>
      <c r="M80" s="119"/>
      <c r="N80" s="119"/>
      <c r="O80" s="119"/>
      <c r="P80" s="119"/>
      <c r="Q80" s="119"/>
      <c r="R80" s="119"/>
      <c r="S80" s="119"/>
      <c r="T80" s="119"/>
      <c r="U80" s="119"/>
    </row>
    <row r="81" s="114" customFormat="1" spans="1:21">
      <c r="A81" s="116"/>
      <c r="B81" s="108"/>
      <c r="D81" s="109"/>
      <c r="E81" s="116"/>
      <c r="F81" s="1"/>
      <c r="G81" s="1"/>
      <c r="I81" s="1"/>
      <c r="J81" s="119"/>
      <c r="K81" s="120"/>
      <c r="L81" s="119"/>
      <c r="M81" s="119"/>
      <c r="N81" s="119"/>
      <c r="O81" s="119"/>
      <c r="P81" s="119"/>
      <c r="Q81" s="119"/>
      <c r="R81" s="119"/>
      <c r="S81" s="119"/>
      <c r="T81" s="119"/>
      <c r="U81" s="119"/>
    </row>
    <row r="82" s="114" customFormat="1" spans="1:21">
      <c r="A82" s="116"/>
      <c r="B82" s="108"/>
      <c r="D82" s="109"/>
      <c r="E82" s="116"/>
      <c r="F82" s="1"/>
      <c r="G82" s="1"/>
      <c r="I82" s="1"/>
      <c r="J82" s="119"/>
      <c r="K82" s="120"/>
      <c r="L82" s="119"/>
      <c r="M82" s="119"/>
      <c r="N82" s="119"/>
      <c r="O82" s="119"/>
      <c r="P82" s="119"/>
      <c r="Q82" s="119"/>
      <c r="R82" s="119"/>
      <c r="S82" s="119"/>
      <c r="T82" s="119"/>
      <c r="U82" s="119"/>
    </row>
    <row r="83" s="114" customFormat="1" spans="1:21">
      <c r="A83" s="116"/>
      <c r="B83" s="108"/>
      <c r="D83" s="109"/>
      <c r="E83" s="116"/>
      <c r="F83" s="1"/>
      <c r="G83" s="1"/>
      <c r="I83" s="1"/>
      <c r="J83" s="119"/>
      <c r="K83" s="120"/>
      <c r="L83" s="119"/>
      <c r="M83" s="119"/>
      <c r="N83" s="119"/>
      <c r="O83" s="119"/>
      <c r="P83" s="119"/>
      <c r="Q83" s="119"/>
      <c r="R83" s="119"/>
      <c r="S83" s="119"/>
      <c r="T83" s="119"/>
      <c r="U83" s="119"/>
    </row>
    <row r="84" s="114" customFormat="1" spans="1:21">
      <c r="A84" s="116"/>
      <c r="B84" s="108"/>
      <c r="D84" s="109"/>
      <c r="E84" s="116"/>
      <c r="F84" s="1"/>
      <c r="G84" s="1"/>
      <c r="I84" s="1"/>
      <c r="J84" s="119"/>
      <c r="K84" s="120"/>
      <c r="L84" s="119"/>
      <c r="M84" s="119"/>
      <c r="N84" s="119"/>
      <c r="O84" s="119"/>
      <c r="P84" s="119"/>
      <c r="Q84" s="119"/>
      <c r="R84" s="119"/>
      <c r="S84" s="119"/>
      <c r="T84" s="119"/>
      <c r="U84" s="119"/>
    </row>
    <row r="85" s="114" customFormat="1" spans="1:21">
      <c r="A85" s="116"/>
      <c r="B85" s="108"/>
      <c r="D85" s="109"/>
      <c r="E85" s="116"/>
      <c r="F85" s="1"/>
      <c r="G85" s="1"/>
      <c r="I85" s="1"/>
      <c r="J85" s="119"/>
      <c r="K85" s="120"/>
      <c r="L85" s="119"/>
      <c r="M85" s="119"/>
      <c r="N85" s="119"/>
      <c r="O85" s="119"/>
      <c r="P85" s="119"/>
      <c r="Q85" s="119"/>
      <c r="R85" s="119"/>
      <c r="S85" s="119"/>
      <c r="T85" s="119"/>
      <c r="U85" s="119"/>
    </row>
    <row r="86" s="114" customFormat="1" spans="1:21">
      <c r="A86" s="116"/>
      <c r="B86" s="108"/>
      <c r="D86" s="109"/>
      <c r="E86" s="116"/>
      <c r="F86" s="1"/>
      <c r="G86" s="1"/>
      <c r="I86" s="1"/>
      <c r="J86" s="119"/>
      <c r="K86" s="120"/>
      <c r="L86" s="119"/>
      <c r="M86" s="119"/>
      <c r="N86" s="119"/>
      <c r="O86" s="119"/>
      <c r="P86" s="119"/>
      <c r="Q86" s="119"/>
      <c r="R86" s="119"/>
      <c r="S86" s="119"/>
      <c r="T86" s="119"/>
      <c r="U86" s="119"/>
    </row>
    <row r="87" s="114" customFormat="1" spans="1:21">
      <c r="A87" s="116"/>
      <c r="B87" s="108"/>
      <c r="D87" s="109"/>
      <c r="E87" s="116"/>
      <c r="F87" s="1"/>
      <c r="G87" s="1"/>
      <c r="I87" s="1"/>
      <c r="J87" s="119"/>
      <c r="K87" s="120"/>
      <c r="L87" s="119"/>
      <c r="M87" s="119"/>
      <c r="N87" s="119"/>
      <c r="O87" s="119"/>
      <c r="P87" s="119"/>
      <c r="Q87" s="119"/>
      <c r="R87" s="119"/>
      <c r="S87" s="119"/>
      <c r="T87" s="119"/>
      <c r="U87" s="119"/>
    </row>
    <row r="88" s="114" customFormat="1" spans="1:21">
      <c r="A88" s="116"/>
      <c r="B88" s="108"/>
      <c r="D88" s="109"/>
      <c r="E88" s="116"/>
      <c r="F88" s="1"/>
      <c r="G88" s="1"/>
      <c r="I88" s="1"/>
      <c r="J88" s="119"/>
      <c r="K88" s="120"/>
      <c r="L88" s="119"/>
      <c r="M88" s="119"/>
      <c r="N88" s="119"/>
      <c r="O88" s="119"/>
      <c r="P88" s="119"/>
      <c r="Q88" s="119"/>
      <c r="R88" s="119"/>
      <c r="S88" s="119"/>
      <c r="T88" s="119"/>
      <c r="U88" s="119"/>
    </row>
    <row r="89" s="114" customFormat="1" spans="1:21">
      <c r="A89" s="116"/>
      <c r="B89" s="108"/>
      <c r="D89" s="109"/>
      <c r="E89" s="116"/>
      <c r="F89" s="1"/>
      <c r="G89" s="1"/>
      <c r="I89" s="1"/>
      <c r="J89" s="119"/>
      <c r="K89" s="120"/>
      <c r="L89" s="119"/>
      <c r="M89" s="119"/>
      <c r="N89" s="119"/>
      <c r="O89" s="119"/>
      <c r="P89" s="119"/>
      <c r="Q89" s="119"/>
      <c r="R89" s="119"/>
      <c r="S89" s="119"/>
      <c r="T89" s="119"/>
      <c r="U89" s="119"/>
    </row>
    <row r="90" s="114" customFormat="1" spans="1:21">
      <c r="A90" s="116"/>
      <c r="B90" s="108"/>
      <c r="D90" s="109"/>
      <c r="E90" s="116"/>
      <c r="F90" s="1"/>
      <c r="G90" s="1"/>
      <c r="I90" s="1"/>
      <c r="J90" s="119"/>
      <c r="K90" s="120"/>
      <c r="L90" s="119"/>
      <c r="M90" s="119"/>
      <c r="N90" s="119"/>
      <c r="O90" s="119"/>
      <c r="P90" s="119"/>
      <c r="Q90" s="119"/>
      <c r="R90" s="119"/>
      <c r="S90" s="119"/>
      <c r="T90" s="119"/>
      <c r="U90" s="119"/>
    </row>
    <row r="91" s="114" customFormat="1" spans="1:21">
      <c r="A91" s="116"/>
      <c r="B91" s="108"/>
      <c r="D91" s="109"/>
      <c r="E91" s="116"/>
      <c r="F91" s="1"/>
      <c r="G91" s="1"/>
      <c r="I91" s="1"/>
      <c r="J91" s="119"/>
      <c r="K91" s="120"/>
      <c r="L91" s="119"/>
      <c r="M91" s="119"/>
      <c r="N91" s="119"/>
      <c r="O91" s="119"/>
      <c r="P91" s="119"/>
      <c r="Q91" s="119"/>
      <c r="R91" s="119"/>
      <c r="S91" s="119"/>
      <c r="T91" s="119"/>
      <c r="U91" s="119"/>
    </row>
    <row r="92" s="114" customFormat="1" spans="1:21">
      <c r="A92" s="116"/>
      <c r="B92" s="108"/>
      <c r="D92" s="109"/>
      <c r="E92" s="116"/>
      <c r="F92" s="1"/>
      <c r="G92" s="1"/>
      <c r="I92" s="1"/>
      <c r="J92" s="119"/>
      <c r="K92" s="120"/>
      <c r="L92" s="119"/>
      <c r="M92" s="119"/>
      <c r="N92" s="119"/>
      <c r="O92" s="119"/>
      <c r="P92" s="119"/>
      <c r="Q92" s="119"/>
      <c r="R92" s="119"/>
      <c r="S92" s="119"/>
      <c r="T92" s="119"/>
      <c r="U92" s="119"/>
    </row>
    <row r="93" s="114" customFormat="1" spans="1:21">
      <c r="A93" s="116"/>
      <c r="B93" s="108"/>
      <c r="D93" s="109"/>
      <c r="E93" s="116"/>
      <c r="F93" s="1"/>
      <c r="G93" s="1"/>
      <c r="I93" s="1"/>
      <c r="J93" s="119"/>
      <c r="K93" s="120"/>
      <c r="L93" s="119"/>
      <c r="M93" s="119"/>
      <c r="N93" s="119"/>
      <c r="O93" s="119"/>
      <c r="P93" s="119"/>
      <c r="Q93" s="119"/>
      <c r="R93" s="119"/>
      <c r="S93" s="119"/>
      <c r="T93" s="119"/>
      <c r="U93" s="119"/>
    </row>
    <row r="94" s="114" customFormat="1" spans="1:21">
      <c r="A94" s="116"/>
      <c r="B94" s="108"/>
      <c r="D94" s="109"/>
      <c r="E94" s="116"/>
      <c r="F94" s="1"/>
      <c r="G94" s="1"/>
      <c r="I94" s="1"/>
      <c r="J94" s="119"/>
      <c r="K94" s="120"/>
      <c r="L94" s="119"/>
      <c r="M94" s="119"/>
      <c r="N94" s="119"/>
      <c r="O94" s="119"/>
      <c r="P94" s="119"/>
      <c r="Q94" s="119"/>
      <c r="R94" s="119"/>
      <c r="S94" s="119"/>
      <c r="T94" s="119"/>
      <c r="U94" s="119"/>
    </row>
    <row r="95" s="114" customFormat="1" spans="1:21">
      <c r="A95" s="116"/>
      <c r="B95" s="108"/>
      <c r="D95" s="109"/>
      <c r="E95" s="116"/>
      <c r="F95" s="1"/>
      <c r="G95" s="1"/>
      <c r="I95" s="1"/>
      <c r="J95" s="119"/>
      <c r="K95" s="120"/>
      <c r="L95" s="119"/>
      <c r="M95" s="119"/>
      <c r="N95" s="119"/>
      <c r="O95" s="119"/>
      <c r="P95" s="119"/>
      <c r="Q95" s="119"/>
      <c r="R95" s="119"/>
      <c r="S95" s="119"/>
      <c r="T95" s="119"/>
      <c r="U95" s="119"/>
    </row>
    <row r="96" s="114" customFormat="1" spans="1:21">
      <c r="A96" s="116"/>
      <c r="B96" s="108"/>
      <c r="D96" s="109"/>
      <c r="E96" s="116"/>
      <c r="F96" s="1"/>
      <c r="G96" s="1"/>
      <c r="I96" s="1"/>
      <c r="J96" s="119"/>
      <c r="K96" s="120"/>
      <c r="L96" s="119"/>
      <c r="M96" s="119"/>
      <c r="N96" s="119"/>
      <c r="O96" s="119"/>
      <c r="P96" s="119"/>
      <c r="Q96" s="119"/>
      <c r="R96" s="119"/>
      <c r="S96" s="119"/>
      <c r="T96" s="119"/>
      <c r="U96" s="119"/>
    </row>
    <row r="97" s="114" customFormat="1" spans="1:21">
      <c r="A97" s="116"/>
      <c r="B97" s="108"/>
      <c r="D97" s="109"/>
      <c r="E97" s="116"/>
      <c r="F97" s="1"/>
      <c r="G97" s="1"/>
      <c r="I97" s="1"/>
      <c r="J97" s="119"/>
      <c r="K97" s="120"/>
      <c r="L97" s="119"/>
      <c r="M97" s="119"/>
      <c r="N97" s="119"/>
      <c r="O97" s="119"/>
      <c r="P97" s="119"/>
      <c r="Q97" s="119"/>
      <c r="R97" s="119"/>
      <c r="S97" s="119"/>
      <c r="T97" s="119"/>
      <c r="U97" s="119"/>
    </row>
    <row r="98" s="114" customFormat="1" spans="1:21">
      <c r="A98" s="116"/>
      <c r="B98" s="108"/>
      <c r="D98" s="109"/>
      <c r="E98" s="116"/>
      <c r="F98" s="1"/>
      <c r="G98" s="1"/>
      <c r="I98" s="1"/>
      <c r="J98" s="119"/>
      <c r="K98" s="120"/>
      <c r="L98" s="119"/>
      <c r="M98" s="119"/>
      <c r="N98" s="119"/>
      <c r="O98" s="119"/>
      <c r="P98" s="119"/>
      <c r="Q98" s="119"/>
      <c r="R98" s="119"/>
      <c r="S98" s="119"/>
      <c r="T98" s="119"/>
      <c r="U98" s="119"/>
    </row>
    <row r="99" s="114" customFormat="1" spans="1:21">
      <c r="A99" s="116"/>
      <c r="B99" s="108"/>
      <c r="D99" s="109"/>
      <c r="E99" s="116"/>
      <c r="F99" s="1"/>
      <c r="G99" s="1"/>
      <c r="I99" s="1"/>
      <c r="J99" s="119"/>
      <c r="K99" s="120"/>
      <c r="L99" s="119"/>
      <c r="M99" s="119"/>
      <c r="N99" s="119"/>
      <c r="O99" s="119"/>
      <c r="P99" s="119"/>
      <c r="Q99" s="119"/>
      <c r="R99" s="119"/>
      <c r="S99" s="119"/>
      <c r="T99" s="119"/>
      <c r="U99" s="119"/>
    </row>
    <row r="100" s="114" customFormat="1" spans="1:21">
      <c r="A100" s="116"/>
      <c r="B100" s="108"/>
      <c r="D100" s="109"/>
      <c r="E100" s="116"/>
      <c r="F100" s="1"/>
      <c r="G100" s="1"/>
      <c r="I100" s="1"/>
      <c r="J100" s="119"/>
      <c r="K100" s="120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</row>
    <row r="101" s="114" customFormat="1" spans="1:21">
      <c r="A101" s="116"/>
      <c r="B101" s="108"/>
      <c r="D101" s="109"/>
      <c r="E101" s="116"/>
      <c r="F101" s="1"/>
      <c r="G101" s="1"/>
      <c r="I101" s="1"/>
      <c r="J101" s="119"/>
      <c r="K101" s="120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</row>
    <row r="102" s="114" customFormat="1" spans="1:21">
      <c r="A102" s="116"/>
      <c r="B102" s="108"/>
      <c r="D102" s="109"/>
      <c r="E102" s="116"/>
      <c r="F102" s="1"/>
      <c r="G102" s="1"/>
      <c r="I102" s="1"/>
      <c r="J102" s="119"/>
      <c r="K102" s="120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</row>
    <row r="103" s="114" customFormat="1" spans="1:21">
      <c r="A103" s="116"/>
      <c r="B103" s="108"/>
      <c r="D103" s="109"/>
      <c r="E103" s="116"/>
      <c r="F103" s="1"/>
      <c r="G103" s="1"/>
      <c r="I103" s="1"/>
      <c r="J103" s="119"/>
      <c r="K103" s="120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</row>
    <row r="104" s="114" customFormat="1" spans="1:21">
      <c r="A104" s="116"/>
      <c r="B104" s="108"/>
      <c r="D104" s="109"/>
      <c r="E104" s="116"/>
      <c r="F104" s="1"/>
      <c r="G104" s="1"/>
      <c r="I104" s="1"/>
      <c r="J104" s="119"/>
      <c r="K104" s="120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</row>
    <row r="105" s="114" customFormat="1" spans="1:21">
      <c r="A105" s="116"/>
      <c r="B105" s="108"/>
      <c r="D105" s="109"/>
      <c r="E105" s="116"/>
      <c r="F105" s="1"/>
      <c r="G105" s="1"/>
      <c r="I105" s="1"/>
      <c r="J105" s="119"/>
      <c r="K105" s="120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</row>
    <row r="106" s="114" customFormat="1" spans="1:21">
      <c r="A106" s="116"/>
      <c r="B106" s="108"/>
      <c r="D106" s="109"/>
      <c r="E106" s="116"/>
      <c r="F106" s="1"/>
      <c r="G106" s="1"/>
      <c r="I106" s="1"/>
      <c r="J106" s="119"/>
      <c r="K106" s="120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</row>
    <row r="107" s="114" customFormat="1" spans="1:21">
      <c r="A107" s="116"/>
      <c r="B107" s="108"/>
      <c r="D107" s="109"/>
      <c r="E107" s="116"/>
      <c r="F107" s="1"/>
      <c r="G107" s="1"/>
      <c r="I107" s="1"/>
      <c r="J107" s="119"/>
      <c r="K107" s="120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</row>
    <row r="108" s="114" customFormat="1" spans="1:21">
      <c r="A108" s="116"/>
      <c r="B108" s="108"/>
      <c r="D108" s="109"/>
      <c r="E108" s="116"/>
      <c r="F108" s="1"/>
      <c r="G108" s="1"/>
      <c r="I108" s="1"/>
      <c r="J108" s="119"/>
      <c r="K108" s="120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</row>
    <row r="109" s="114" customFormat="1" spans="1:21">
      <c r="A109" s="116"/>
      <c r="B109" s="108"/>
      <c r="D109" s="109"/>
      <c r="E109" s="116"/>
      <c r="F109" s="1"/>
      <c r="G109" s="1"/>
      <c r="I109" s="1"/>
      <c r="J109" s="119"/>
      <c r="K109" s="120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</row>
    <row r="110" s="114" customFormat="1" spans="1:21">
      <c r="A110" s="116"/>
      <c r="B110" s="108"/>
      <c r="D110" s="109"/>
      <c r="E110" s="116"/>
      <c r="F110" s="1"/>
      <c r="G110" s="1"/>
      <c r="I110" s="1"/>
      <c r="J110" s="119"/>
      <c r="K110" s="120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</row>
    <row r="111" s="114" customFormat="1" spans="1:21">
      <c r="A111" s="116"/>
      <c r="B111" s="108"/>
      <c r="D111" s="109"/>
      <c r="E111" s="116"/>
      <c r="F111" s="1"/>
      <c r="G111" s="1"/>
      <c r="I111" s="1"/>
      <c r="J111" s="119"/>
      <c r="K111" s="120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</row>
    <row r="112" s="114" customFormat="1" spans="1:21">
      <c r="A112" s="116"/>
      <c r="B112" s="108"/>
      <c r="D112" s="109"/>
      <c r="E112" s="116"/>
      <c r="F112" s="1"/>
      <c r="G112" s="1"/>
      <c r="I112" s="1"/>
      <c r="J112" s="119"/>
      <c r="K112" s="120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</row>
    <row r="113" s="114" customFormat="1" spans="1:21">
      <c r="A113" s="116"/>
      <c r="B113" s="108"/>
      <c r="D113" s="109"/>
      <c r="E113" s="116"/>
      <c r="F113" s="1"/>
      <c r="G113" s="1"/>
      <c r="I113" s="1"/>
      <c r="J113" s="119"/>
      <c r="K113" s="120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</row>
    <row r="114" s="114" customFormat="1" spans="1:21">
      <c r="A114" s="116"/>
      <c r="B114" s="108"/>
      <c r="D114" s="109"/>
      <c r="E114" s="116"/>
      <c r="F114" s="1"/>
      <c r="G114" s="1"/>
      <c r="I114" s="1"/>
      <c r="J114" s="119"/>
      <c r="K114" s="120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</row>
    <row r="115" s="114" customFormat="1" spans="1:21">
      <c r="A115" s="116"/>
      <c r="B115" s="108"/>
      <c r="D115" s="109"/>
      <c r="E115" s="116"/>
      <c r="F115" s="1"/>
      <c r="G115" s="1"/>
      <c r="I115" s="1"/>
      <c r="J115" s="119"/>
      <c r="K115" s="120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</row>
    <row r="116" s="114" customFormat="1" spans="1:21">
      <c r="A116" s="116"/>
      <c r="B116" s="108"/>
      <c r="D116" s="109"/>
      <c r="E116" s="116"/>
      <c r="F116" s="1"/>
      <c r="G116" s="1"/>
      <c r="I116" s="1"/>
      <c r="J116" s="119"/>
      <c r="K116" s="120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</row>
    <row r="117" s="114" customFormat="1" spans="1:21">
      <c r="A117" s="116"/>
      <c r="B117" s="108"/>
      <c r="D117" s="109"/>
      <c r="E117" s="116"/>
      <c r="F117" s="1"/>
      <c r="G117" s="1"/>
      <c r="I117" s="1"/>
      <c r="J117" s="119"/>
      <c r="K117" s="120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</row>
    <row r="118" s="114" customFormat="1" spans="1:21">
      <c r="A118" s="116"/>
      <c r="B118" s="108"/>
      <c r="D118" s="109"/>
      <c r="E118" s="116"/>
      <c r="F118" s="1"/>
      <c r="G118" s="1"/>
      <c r="I118" s="1"/>
      <c r="J118" s="119"/>
      <c r="K118" s="120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</row>
    <row r="119" s="114" customFormat="1" spans="1:21">
      <c r="A119" s="116"/>
      <c r="B119" s="108"/>
      <c r="D119" s="109"/>
      <c r="E119" s="116"/>
      <c r="F119" s="1"/>
      <c r="G119" s="1"/>
      <c r="I119" s="1"/>
      <c r="J119" s="119"/>
      <c r="K119" s="120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</row>
    <row r="120" s="114" customFormat="1" spans="1:21">
      <c r="A120" s="116"/>
      <c r="B120" s="108"/>
      <c r="D120" s="109"/>
      <c r="E120" s="116"/>
      <c r="F120" s="1"/>
      <c r="G120" s="1"/>
      <c r="I120" s="1"/>
      <c r="J120" s="119"/>
      <c r="K120" s="120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</row>
    <row r="121" s="114" customFormat="1" spans="1:21">
      <c r="A121" s="116"/>
      <c r="B121" s="108"/>
      <c r="D121" s="109"/>
      <c r="E121" s="116"/>
      <c r="F121" s="1"/>
      <c r="G121" s="1"/>
      <c r="I121" s="1"/>
      <c r="J121" s="119"/>
      <c r="K121" s="120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</row>
    <row r="122" s="114" customFormat="1" spans="1:21">
      <c r="A122" s="116"/>
      <c r="B122" s="108"/>
      <c r="D122" s="109"/>
      <c r="E122" s="116"/>
      <c r="F122" s="1"/>
      <c r="G122" s="1"/>
      <c r="I122" s="1"/>
      <c r="J122" s="119"/>
      <c r="K122" s="120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</row>
    <row r="123" s="114" customFormat="1" spans="1:21">
      <c r="A123" s="116"/>
      <c r="B123" s="108"/>
      <c r="D123" s="109"/>
      <c r="E123" s="116"/>
      <c r="F123" s="1"/>
      <c r="G123" s="1"/>
      <c r="I123" s="1"/>
      <c r="J123" s="119"/>
      <c r="K123" s="120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</row>
    <row r="124" s="114" customFormat="1" spans="1:21">
      <c r="A124" s="116"/>
      <c r="B124" s="108"/>
      <c r="D124" s="109"/>
      <c r="E124" s="116"/>
      <c r="F124" s="1"/>
      <c r="G124" s="1"/>
      <c r="I124" s="1"/>
      <c r="J124" s="119"/>
      <c r="K124" s="120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</row>
    <row r="125" s="114" customFormat="1" spans="1:21">
      <c r="A125" s="116"/>
      <c r="B125" s="108"/>
      <c r="D125" s="109"/>
      <c r="E125" s="116"/>
      <c r="F125" s="1"/>
      <c r="G125" s="1"/>
      <c r="I125" s="1"/>
      <c r="J125" s="119"/>
      <c r="K125" s="120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</row>
    <row r="126" s="114" customFormat="1" spans="1:21">
      <c r="A126" s="116"/>
      <c r="B126" s="108"/>
      <c r="D126" s="109"/>
      <c r="E126" s="116"/>
      <c r="F126" s="1"/>
      <c r="G126" s="1"/>
      <c r="I126" s="1"/>
      <c r="J126" s="119"/>
      <c r="K126" s="120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</row>
    <row r="127" s="114" customFormat="1" spans="1:21">
      <c r="A127" s="116"/>
      <c r="B127" s="108"/>
      <c r="D127" s="109"/>
      <c r="E127" s="116"/>
      <c r="F127" s="1"/>
      <c r="G127" s="1"/>
      <c r="I127" s="1"/>
      <c r="J127" s="119"/>
      <c r="K127" s="120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</row>
    <row r="128" s="114" customFormat="1" spans="1:21">
      <c r="A128" s="116"/>
      <c r="B128" s="108"/>
      <c r="D128" s="109"/>
      <c r="E128" s="116"/>
      <c r="F128" s="1"/>
      <c r="G128" s="1"/>
      <c r="I128" s="1"/>
      <c r="J128" s="119"/>
      <c r="K128" s="120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</row>
    <row r="129" s="114" customFormat="1" spans="1:21">
      <c r="A129" s="116"/>
      <c r="B129" s="108"/>
      <c r="D129" s="109"/>
      <c r="E129" s="116"/>
      <c r="F129" s="1"/>
      <c r="G129" s="1"/>
      <c r="I129" s="1"/>
      <c r="J129" s="119"/>
      <c r="K129" s="120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</row>
    <row r="130" s="114" customFormat="1" spans="1:21">
      <c r="A130" s="116"/>
      <c r="B130" s="108"/>
      <c r="D130" s="109"/>
      <c r="E130" s="116"/>
      <c r="F130" s="1"/>
      <c r="G130" s="1"/>
      <c r="I130" s="1"/>
      <c r="J130" s="119"/>
      <c r="K130" s="120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</row>
    <row r="131" s="114" customFormat="1" spans="1:21">
      <c r="A131" s="116"/>
      <c r="B131" s="108"/>
      <c r="D131" s="109"/>
      <c r="E131" s="116"/>
      <c r="F131" s="1"/>
      <c r="G131" s="1"/>
      <c r="I131" s="1"/>
      <c r="J131" s="119"/>
      <c r="K131" s="120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</row>
    <row r="132" s="114" customFormat="1" spans="1:21">
      <c r="A132" s="116"/>
      <c r="B132" s="108"/>
      <c r="D132" s="109"/>
      <c r="E132" s="116"/>
      <c r="F132" s="1"/>
      <c r="G132" s="1"/>
      <c r="I132" s="1"/>
      <c r="J132" s="119"/>
      <c r="K132" s="120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</row>
    <row r="133" s="114" customFormat="1" spans="1:21">
      <c r="A133" s="116"/>
      <c r="B133" s="108"/>
      <c r="D133" s="109"/>
      <c r="E133" s="116"/>
      <c r="F133" s="1"/>
      <c r="G133" s="1"/>
      <c r="I133" s="1"/>
      <c r="J133" s="119"/>
      <c r="K133" s="120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</row>
    <row r="134" s="114" customFormat="1" spans="1:21">
      <c r="A134" s="116"/>
      <c r="B134" s="108"/>
      <c r="D134" s="109"/>
      <c r="E134" s="116"/>
      <c r="F134" s="1"/>
      <c r="G134" s="1"/>
      <c r="I134" s="1"/>
      <c r="J134" s="119"/>
      <c r="K134" s="120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</row>
    <row r="135" s="114" customFormat="1" spans="1:21">
      <c r="A135" s="116"/>
      <c r="B135" s="108"/>
      <c r="D135" s="109"/>
      <c r="E135" s="116"/>
      <c r="F135" s="1"/>
      <c r="G135" s="1"/>
      <c r="I135" s="1"/>
      <c r="J135" s="119"/>
      <c r="K135" s="120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</row>
    <row r="136" s="114" customFormat="1" spans="1:21">
      <c r="A136" s="116"/>
      <c r="B136" s="108"/>
      <c r="D136" s="109"/>
      <c r="E136" s="116"/>
      <c r="F136" s="1"/>
      <c r="G136" s="1"/>
      <c r="I136" s="1"/>
      <c r="J136" s="119"/>
      <c r="K136" s="120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</row>
    <row r="137" s="114" customFormat="1" spans="1:21">
      <c r="A137" s="116"/>
      <c r="B137" s="108"/>
      <c r="D137" s="109"/>
      <c r="E137" s="116"/>
      <c r="F137" s="1"/>
      <c r="G137" s="1"/>
      <c r="I137" s="1"/>
      <c r="J137" s="119"/>
      <c r="K137" s="120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</row>
    <row r="138" s="114" customFormat="1" spans="1:21">
      <c r="A138" s="116"/>
      <c r="B138" s="108"/>
      <c r="D138" s="109"/>
      <c r="E138" s="116"/>
      <c r="F138" s="1"/>
      <c r="G138" s="1"/>
      <c r="I138" s="1"/>
      <c r="J138" s="119"/>
      <c r="K138" s="120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</row>
    <row r="139" s="114" customFormat="1" spans="1:21">
      <c r="A139" s="116"/>
      <c r="B139" s="108"/>
      <c r="D139" s="109"/>
      <c r="E139" s="116"/>
      <c r="F139" s="1"/>
      <c r="G139" s="1"/>
      <c r="I139" s="1"/>
      <c r="J139" s="119"/>
      <c r="K139" s="120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</row>
    <row r="140" s="114" customFormat="1" spans="1:21">
      <c r="A140" s="116"/>
      <c r="B140" s="108"/>
      <c r="D140" s="109"/>
      <c r="E140" s="116"/>
      <c r="F140" s="1"/>
      <c r="G140" s="1"/>
      <c r="I140" s="1"/>
      <c r="J140" s="119"/>
      <c r="K140" s="120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</row>
    <row r="141" s="114" customFormat="1" spans="1:21">
      <c r="A141" s="116"/>
      <c r="B141" s="108"/>
      <c r="D141" s="109"/>
      <c r="E141" s="116"/>
      <c r="F141" s="1"/>
      <c r="G141" s="1"/>
      <c r="I141" s="1"/>
      <c r="J141" s="119"/>
      <c r="K141" s="120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</row>
    <row r="142" s="114" customFormat="1" spans="1:21">
      <c r="A142" s="116"/>
      <c r="B142" s="108"/>
      <c r="D142" s="109"/>
      <c r="E142" s="116"/>
      <c r="F142" s="1"/>
      <c r="G142" s="1"/>
      <c r="I142" s="1"/>
      <c r="J142" s="119"/>
      <c r="K142" s="120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</row>
    <row r="143" s="114" customFormat="1" spans="1:21">
      <c r="A143" s="116"/>
      <c r="B143" s="108"/>
      <c r="D143" s="109"/>
      <c r="E143" s="116"/>
      <c r="F143" s="1"/>
      <c r="G143" s="1"/>
      <c r="I143" s="1"/>
      <c r="J143" s="119"/>
      <c r="K143" s="120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</row>
    <row r="144" s="114" customFormat="1" spans="1:21">
      <c r="A144" s="116"/>
      <c r="B144" s="108"/>
      <c r="D144" s="109"/>
      <c r="E144" s="116"/>
      <c r="F144" s="1"/>
      <c r="G144" s="1"/>
      <c r="I144" s="1"/>
      <c r="J144" s="119"/>
      <c r="K144" s="120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</row>
    <row r="145" s="114" customFormat="1" spans="1:21">
      <c r="A145" s="116"/>
      <c r="B145" s="108"/>
      <c r="D145" s="109"/>
      <c r="E145" s="116"/>
      <c r="F145" s="1"/>
      <c r="G145" s="1"/>
      <c r="I145" s="1"/>
      <c r="J145" s="119"/>
      <c r="K145" s="120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</row>
    <row r="146" s="114" customFormat="1" spans="1:21">
      <c r="A146" s="116"/>
      <c r="B146" s="108"/>
      <c r="D146" s="109"/>
      <c r="E146" s="116"/>
      <c r="F146" s="1"/>
      <c r="G146" s="1"/>
      <c r="I146" s="1"/>
      <c r="J146" s="119"/>
      <c r="K146" s="120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</row>
    <row r="147" s="114" customFormat="1" spans="1:21">
      <c r="A147" s="116"/>
      <c r="B147" s="108"/>
      <c r="D147" s="109"/>
      <c r="E147" s="116"/>
      <c r="F147" s="1"/>
      <c r="G147" s="1"/>
      <c r="I147" s="1"/>
      <c r="J147" s="119"/>
      <c r="K147" s="120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</row>
    <row r="148" s="114" customFormat="1" spans="1:21">
      <c r="A148" s="116"/>
      <c r="B148" s="108"/>
      <c r="D148" s="109"/>
      <c r="E148" s="116"/>
      <c r="F148" s="1"/>
      <c r="G148" s="1"/>
      <c r="I148" s="1"/>
      <c r="J148" s="119"/>
      <c r="K148" s="120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</row>
    <row r="149" s="114" customFormat="1" spans="1:21">
      <c r="A149" s="116"/>
      <c r="B149" s="108"/>
      <c r="D149" s="109"/>
      <c r="E149" s="116"/>
      <c r="F149" s="1"/>
      <c r="G149" s="1"/>
      <c r="I149" s="1"/>
      <c r="J149" s="119"/>
      <c r="K149" s="120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</row>
    <row r="150" s="114" customFormat="1" spans="1:21">
      <c r="A150" s="116"/>
      <c r="B150" s="108"/>
      <c r="D150" s="109"/>
      <c r="E150" s="116"/>
      <c r="F150" s="1"/>
      <c r="G150" s="1"/>
      <c r="I150" s="1"/>
      <c r="J150" s="119"/>
      <c r="K150" s="120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</row>
    <row r="151" s="114" customFormat="1" spans="1:21">
      <c r="A151" s="116"/>
      <c r="B151" s="108"/>
      <c r="D151" s="109"/>
      <c r="E151" s="116"/>
      <c r="F151" s="1"/>
      <c r="G151" s="1"/>
      <c r="I151" s="1"/>
      <c r="J151" s="119"/>
      <c r="K151" s="120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</row>
    <row r="152" s="114" customFormat="1" spans="1:21">
      <c r="A152" s="116"/>
      <c r="B152" s="108"/>
      <c r="D152" s="109"/>
      <c r="E152" s="116"/>
      <c r="F152" s="1"/>
      <c r="G152" s="1"/>
      <c r="I152" s="1"/>
      <c r="J152" s="119"/>
      <c r="K152" s="120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</row>
    <row r="153" s="114" customFormat="1" spans="1:21">
      <c r="A153" s="116"/>
      <c r="B153" s="108"/>
      <c r="D153" s="109"/>
      <c r="E153" s="116"/>
      <c r="F153" s="1"/>
      <c r="G153" s="1"/>
      <c r="I153" s="1"/>
      <c r="J153" s="119"/>
      <c r="K153" s="120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</row>
    <row r="154" s="114" customFormat="1" spans="1:21">
      <c r="A154" s="116"/>
      <c r="B154" s="108"/>
      <c r="D154" s="109"/>
      <c r="E154" s="116"/>
      <c r="F154" s="1"/>
      <c r="G154" s="1"/>
      <c r="I154" s="1"/>
      <c r="J154" s="119"/>
      <c r="K154" s="120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</row>
    <row r="155" s="114" customFormat="1" spans="1:21">
      <c r="A155" s="116"/>
      <c r="B155" s="108"/>
      <c r="D155" s="109"/>
      <c r="E155" s="116"/>
      <c r="F155" s="1"/>
      <c r="G155" s="1"/>
      <c r="I155" s="1"/>
      <c r="J155" s="119"/>
      <c r="K155" s="120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</row>
    <row r="156" s="114" customFormat="1" spans="1:21">
      <c r="A156" s="116"/>
      <c r="B156" s="108"/>
      <c r="D156" s="109"/>
      <c r="E156" s="116"/>
      <c r="F156" s="1"/>
      <c r="G156" s="1"/>
      <c r="I156" s="1"/>
      <c r="J156" s="119"/>
      <c r="K156" s="120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</row>
    <row r="157" s="114" customFormat="1" spans="1:21">
      <c r="A157" s="116"/>
      <c r="B157" s="108"/>
      <c r="D157" s="109"/>
      <c r="E157" s="116"/>
      <c r="F157" s="1"/>
      <c r="G157" s="1"/>
      <c r="I157" s="1"/>
      <c r="J157" s="119"/>
      <c r="K157" s="120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</row>
    <row r="158" s="114" customFormat="1" spans="1:21">
      <c r="A158" s="116"/>
      <c r="B158" s="108"/>
      <c r="D158" s="109"/>
      <c r="E158" s="116"/>
      <c r="F158" s="1"/>
      <c r="G158" s="1"/>
      <c r="I158" s="1"/>
      <c r="J158" s="119"/>
      <c r="K158" s="120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</row>
    <row r="159" s="114" customFormat="1" spans="1:21">
      <c r="A159" s="116"/>
      <c r="B159" s="108"/>
      <c r="D159" s="109"/>
      <c r="E159" s="116"/>
      <c r="F159" s="1"/>
      <c r="G159" s="1"/>
      <c r="I159" s="1"/>
      <c r="J159" s="119"/>
      <c r="K159" s="120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</row>
    <row r="160" s="114" customFormat="1" spans="1:21">
      <c r="A160" s="116"/>
      <c r="B160" s="108"/>
      <c r="D160" s="109"/>
      <c r="E160" s="116"/>
      <c r="F160" s="1"/>
      <c r="G160" s="1"/>
      <c r="I160" s="1"/>
      <c r="J160" s="119"/>
      <c r="K160" s="120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</row>
    <row r="161" s="114" customFormat="1" spans="1:21">
      <c r="A161" s="116"/>
      <c r="B161" s="108"/>
      <c r="D161" s="109"/>
      <c r="E161" s="116"/>
      <c r="F161" s="1"/>
      <c r="G161" s="1"/>
      <c r="I161" s="1"/>
      <c r="J161" s="119"/>
      <c r="K161" s="120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</row>
    <row r="162" s="114" customFormat="1" spans="1:21">
      <c r="A162" s="116"/>
      <c r="B162" s="108"/>
      <c r="D162" s="109"/>
      <c r="E162" s="116"/>
      <c r="F162" s="1"/>
      <c r="G162" s="1"/>
      <c r="I162" s="1"/>
      <c r="J162" s="119"/>
      <c r="K162" s="120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</row>
    <row r="163" s="114" customFormat="1" spans="1:21">
      <c r="A163" s="116"/>
      <c r="B163" s="108"/>
      <c r="D163" s="109"/>
      <c r="E163" s="116"/>
      <c r="F163" s="1"/>
      <c r="G163" s="1"/>
      <c r="I163" s="1"/>
      <c r="J163" s="119"/>
      <c r="K163" s="120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</row>
    <row r="164" s="114" customFormat="1" spans="1:21">
      <c r="A164" s="116"/>
      <c r="B164" s="108"/>
      <c r="D164" s="109"/>
      <c r="E164" s="116"/>
      <c r="F164" s="1"/>
      <c r="G164" s="1"/>
      <c r="I164" s="1"/>
      <c r="J164" s="119"/>
      <c r="K164" s="120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</row>
    <row r="165" s="114" customFormat="1" spans="1:21">
      <c r="A165" s="116"/>
      <c r="B165" s="108"/>
      <c r="D165" s="109"/>
      <c r="E165" s="116"/>
      <c r="F165" s="1"/>
      <c r="G165" s="1"/>
      <c r="I165" s="1"/>
      <c r="J165" s="119"/>
      <c r="K165" s="120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</row>
    <row r="166" s="114" customFormat="1" spans="1:21">
      <c r="A166" s="116"/>
      <c r="B166" s="108"/>
      <c r="D166" s="109"/>
      <c r="E166" s="116"/>
      <c r="F166" s="1"/>
      <c r="G166" s="1"/>
      <c r="I166" s="1"/>
      <c r="J166" s="119"/>
      <c r="K166" s="120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</row>
    <row r="167" s="114" customFormat="1" spans="1:21">
      <c r="A167" s="116"/>
      <c r="B167" s="108"/>
      <c r="D167" s="109"/>
      <c r="E167" s="116"/>
      <c r="F167" s="1"/>
      <c r="G167" s="1"/>
      <c r="I167" s="1"/>
      <c r="J167" s="119"/>
      <c r="K167" s="120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</row>
    <row r="168" s="114" customFormat="1" spans="1:21">
      <c r="A168" s="116"/>
      <c r="B168" s="108"/>
      <c r="D168" s="109"/>
      <c r="E168" s="116"/>
      <c r="F168" s="1"/>
      <c r="G168" s="1"/>
      <c r="I168" s="1"/>
      <c r="J168" s="119"/>
      <c r="K168" s="120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</row>
    <row r="169" s="114" customFormat="1" spans="1:21">
      <c r="A169" s="116"/>
      <c r="B169" s="108"/>
      <c r="D169" s="109"/>
      <c r="E169" s="116"/>
      <c r="F169" s="1"/>
      <c r="G169" s="1"/>
      <c r="I169" s="1"/>
      <c r="J169" s="119"/>
      <c r="K169" s="120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</row>
    <row r="170" s="114" customFormat="1" spans="1:21">
      <c r="A170" s="116"/>
      <c r="B170" s="108"/>
      <c r="D170" s="109"/>
      <c r="E170" s="116"/>
      <c r="F170" s="1"/>
      <c r="G170" s="1"/>
      <c r="I170" s="1"/>
      <c r="J170" s="119"/>
      <c r="K170" s="120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</row>
    <row r="171" s="114" customFormat="1" spans="1:21">
      <c r="A171" s="116"/>
      <c r="B171" s="108"/>
      <c r="D171" s="109"/>
      <c r="E171" s="116"/>
      <c r="F171" s="1"/>
      <c r="G171" s="1"/>
      <c r="I171" s="1"/>
      <c r="J171" s="119"/>
      <c r="K171" s="120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</row>
    <row r="172" s="114" customFormat="1" spans="1:21">
      <c r="A172" s="116"/>
      <c r="B172" s="108"/>
      <c r="D172" s="109"/>
      <c r="E172" s="116"/>
      <c r="F172" s="1"/>
      <c r="G172" s="1"/>
      <c r="I172" s="1"/>
      <c r="J172" s="119"/>
      <c r="K172" s="120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</row>
    <row r="173" s="114" customFormat="1" spans="1:21">
      <c r="A173" s="116"/>
      <c r="B173" s="108"/>
      <c r="D173" s="109"/>
      <c r="E173" s="116"/>
      <c r="F173" s="1"/>
      <c r="G173" s="1"/>
      <c r="I173" s="1"/>
      <c r="J173" s="119"/>
      <c r="K173" s="120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</row>
    <row r="174" s="114" customFormat="1" spans="1:21">
      <c r="A174" s="116"/>
      <c r="B174" s="108"/>
      <c r="D174" s="109"/>
      <c r="E174" s="116"/>
      <c r="F174" s="1"/>
      <c r="G174" s="1"/>
      <c r="I174" s="1"/>
      <c r="J174" s="119"/>
      <c r="K174" s="120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</row>
    <row r="175" s="114" customFormat="1" spans="1:21">
      <c r="A175" s="116"/>
      <c r="B175" s="108"/>
      <c r="D175" s="109"/>
      <c r="E175" s="116"/>
      <c r="F175" s="1"/>
      <c r="G175" s="1"/>
      <c r="I175" s="1"/>
      <c r="J175" s="119"/>
      <c r="K175" s="120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</row>
    <row r="176" s="114" customFormat="1" spans="1:21">
      <c r="A176" s="116"/>
      <c r="B176" s="108"/>
      <c r="D176" s="109"/>
      <c r="E176" s="116"/>
      <c r="F176" s="1"/>
      <c r="G176" s="1"/>
      <c r="I176" s="1"/>
      <c r="J176" s="119"/>
      <c r="K176" s="120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</row>
    <row r="177" s="114" customFormat="1" spans="1:21">
      <c r="A177" s="116"/>
      <c r="B177" s="108"/>
      <c r="D177" s="109"/>
      <c r="E177" s="116"/>
      <c r="F177" s="1"/>
      <c r="G177" s="1"/>
      <c r="I177" s="1"/>
      <c r="J177" s="119"/>
      <c r="K177" s="120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</row>
    <row r="178" s="114" customFormat="1" spans="1:21">
      <c r="A178" s="116"/>
      <c r="B178" s="108"/>
      <c r="D178" s="109"/>
      <c r="E178" s="116"/>
      <c r="F178" s="1"/>
      <c r="G178" s="1"/>
      <c r="I178" s="1"/>
      <c r="J178" s="119"/>
      <c r="K178" s="120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</row>
    <row r="179" s="114" customFormat="1" spans="1:21">
      <c r="A179" s="116"/>
      <c r="B179" s="108"/>
      <c r="D179" s="109"/>
      <c r="E179" s="116"/>
      <c r="F179" s="1"/>
      <c r="G179" s="1"/>
      <c r="I179" s="1"/>
      <c r="J179" s="119"/>
      <c r="K179" s="120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</row>
    <row r="180" s="114" customFormat="1" spans="1:21">
      <c r="A180" s="116"/>
      <c r="B180" s="108"/>
      <c r="D180" s="109"/>
      <c r="E180" s="116"/>
      <c r="F180" s="1"/>
      <c r="G180" s="1"/>
      <c r="I180" s="1"/>
      <c r="J180" s="119"/>
      <c r="K180" s="120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</row>
    <row r="181" s="114" customFormat="1" spans="1:21">
      <c r="A181" s="116"/>
      <c r="B181" s="108"/>
      <c r="D181" s="109"/>
      <c r="E181" s="116"/>
      <c r="F181" s="1"/>
      <c r="G181" s="1"/>
      <c r="I181" s="1"/>
      <c r="J181" s="119"/>
      <c r="K181" s="120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</row>
    <row r="182" s="114" customFormat="1" spans="1:21">
      <c r="A182" s="116"/>
      <c r="B182" s="108"/>
      <c r="D182" s="109"/>
      <c r="E182" s="116"/>
      <c r="F182" s="1"/>
      <c r="G182" s="1"/>
      <c r="I182" s="1"/>
      <c r="J182" s="119"/>
      <c r="K182" s="120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</row>
    <row r="183" s="114" customFormat="1" spans="1:21">
      <c r="A183" s="116"/>
      <c r="B183" s="108"/>
      <c r="D183" s="109"/>
      <c r="E183" s="116"/>
      <c r="F183" s="1"/>
      <c r="G183" s="1"/>
      <c r="I183" s="1"/>
      <c r="J183" s="119"/>
      <c r="K183" s="120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</row>
    <row r="184" s="114" customFormat="1" spans="1:21">
      <c r="A184" s="116"/>
      <c r="B184" s="108"/>
      <c r="D184" s="109"/>
      <c r="E184" s="116"/>
      <c r="F184" s="1"/>
      <c r="G184" s="1"/>
      <c r="I184" s="1"/>
      <c r="J184" s="119"/>
      <c r="K184" s="120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</row>
    <row r="185" s="114" customFormat="1" spans="1:21">
      <c r="A185" s="116"/>
      <c r="B185" s="108"/>
      <c r="D185" s="109"/>
      <c r="E185" s="116"/>
      <c r="F185" s="1"/>
      <c r="G185" s="1"/>
      <c r="I185" s="1"/>
      <c r="J185" s="119"/>
      <c r="K185" s="120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</row>
    <row r="186" s="114" customFormat="1" spans="1:21">
      <c r="A186" s="116"/>
      <c r="B186" s="108"/>
      <c r="D186" s="109"/>
      <c r="E186" s="116"/>
      <c r="F186" s="1"/>
      <c r="G186" s="1"/>
      <c r="I186" s="1"/>
      <c r="J186" s="119"/>
      <c r="K186" s="120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</row>
    <row r="187" s="114" customFormat="1" spans="1:21">
      <c r="A187" s="116"/>
      <c r="B187" s="108"/>
      <c r="D187" s="109"/>
      <c r="E187" s="116"/>
      <c r="F187" s="1"/>
      <c r="G187" s="1"/>
      <c r="I187" s="1"/>
      <c r="J187" s="119"/>
      <c r="K187" s="120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</row>
    <row r="188" s="114" customFormat="1" spans="1:21">
      <c r="A188" s="116"/>
      <c r="B188" s="108"/>
      <c r="D188" s="109"/>
      <c r="E188" s="116"/>
      <c r="F188" s="1"/>
      <c r="G188" s="1"/>
      <c r="I188" s="1"/>
      <c r="J188" s="119"/>
      <c r="K188" s="120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</row>
    <row r="189" s="114" customFormat="1" spans="1:21">
      <c r="A189" s="116"/>
      <c r="B189" s="108"/>
      <c r="D189" s="109"/>
      <c r="E189" s="116"/>
      <c r="F189" s="1"/>
      <c r="G189" s="1"/>
      <c r="I189" s="1"/>
      <c r="J189" s="119"/>
      <c r="K189" s="120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</row>
    <row r="190" s="114" customFormat="1" spans="1:21">
      <c r="A190" s="116"/>
      <c r="B190" s="108"/>
      <c r="D190" s="109"/>
      <c r="E190" s="116"/>
      <c r="F190" s="1"/>
      <c r="G190" s="1"/>
      <c r="I190" s="1"/>
      <c r="J190" s="119"/>
      <c r="K190" s="120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</row>
    <row r="191" s="114" customFormat="1" spans="1:21">
      <c r="A191" s="116"/>
      <c r="B191" s="108"/>
      <c r="D191" s="109"/>
      <c r="E191" s="116"/>
      <c r="F191" s="1"/>
      <c r="G191" s="1"/>
      <c r="I191" s="1"/>
      <c r="J191" s="119"/>
      <c r="K191" s="120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</row>
    <row r="192" s="114" customFormat="1" spans="1:21">
      <c r="A192" s="116"/>
      <c r="B192" s="108"/>
      <c r="D192" s="109"/>
      <c r="E192" s="116"/>
      <c r="F192" s="1"/>
      <c r="G192" s="1"/>
      <c r="I192" s="1"/>
      <c r="J192" s="119"/>
      <c r="K192" s="120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</row>
    <row r="193" s="114" customFormat="1" spans="1:21">
      <c r="A193" s="116"/>
      <c r="B193" s="108"/>
      <c r="D193" s="109"/>
      <c r="E193" s="116"/>
      <c r="F193" s="1"/>
      <c r="G193" s="1"/>
      <c r="I193" s="1"/>
      <c r="J193" s="119"/>
      <c r="K193" s="120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</row>
    <row r="194" s="114" customFormat="1" spans="1:21">
      <c r="A194" s="116"/>
      <c r="B194" s="108"/>
      <c r="D194" s="109"/>
      <c r="E194" s="116"/>
      <c r="F194" s="1"/>
      <c r="G194" s="1"/>
      <c r="I194" s="1"/>
      <c r="J194" s="119"/>
      <c r="K194" s="120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</row>
    <row r="195" s="114" customFormat="1" spans="1:21">
      <c r="A195" s="116"/>
      <c r="B195" s="108"/>
      <c r="D195" s="109"/>
      <c r="E195" s="116"/>
      <c r="F195" s="1"/>
      <c r="G195" s="1"/>
      <c r="I195" s="1"/>
      <c r="J195" s="119"/>
      <c r="K195" s="120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</row>
    <row r="196" s="114" customFormat="1" spans="1:21">
      <c r="A196" s="116"/>
      <c r="B196" s="108"/>
      <c r="D196" s="109"/>
      <c r="E196" s="116"/>
      <c r="F196" s="1"/>
      <c r="G196" s="1"/>
      <c r="I196" s="1"/>
      <c r="J196" s="119"/>
      <c r="K196" s="120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</row>
    <row r="197" s="114" customFormat="1" spans="1:21">
      <c r="A197" s="116"/>
      <c r="B197" s="108"/>
      <c r="D197" s="109"/>
      <c r="E197" s="116"/>
      <c r="F197" s="1"/>
      <c r="G197" s="1"/>
      <c r="I197" s="1"/>
      <c r="J197" s="119"/>
      <c r="K197" s="120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</row>
    <row r="198" s="114" customFormat="1" spans="1:21">
      <c r="A198" s="116"/>
      <c r="B198" s="108"/>
      <c r="D198" s="109"/>
      <c r="E198" s="116"/>
      <c r="F198" s="1"/>
      <c r="G198" s="1"/>
      <c r="I198" s="1"/>
      <c r="J198" s="119"/>
      <c r="K198" s="120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</row>
    <row r="199" s="114" customFormat="1" spans="1:21">
      <c r="A199" s="116"/>
      <c r="B199" s="108"/>
      <c r="D199" s="109"/>
      <c r="E199" s="116"/>
      <c r="F199" s="1"/>
      <c r="G199" s="1"/>
      <c r="I199" s="1"/>
      <c r="J199" s="119"/>
      <c r="K199" s="120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</row>
    <row r="200" s="114" customFormat="1" spans="1:21">
      <c r="A200" s="116"/>
      <c r="B200" s="108"/>
      <c r="D200" s="109"/>
      <c r="E200" s="116"/>
      <c r="F200" s="1"/>
      <c r="G200" s="1"/>
      <c r="I200" s="1"/>
      <c r="J200" s="119"/>
      <c r="K200" s="120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</row>
    <row r="201" s="114" customFormat="1" spans="1:21">
      <c r="A201" s="116"/>
      <c r="B201" s="108"/>
      <c r="D201" s="109"/>
      <c r="E201" s="116"/>
      <c r="F201" s="1"/>
      <c r="G201" s="1"/>
      <c r="I201" s="1"/>
      <c r="J201" s="119"/>
      <c r="K201" s="120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</row>
    <row r="202" s="114" customFormat="1" spans="1:21">
      <c r="A202" s="116"/>
      <c r="B202" s="108"/>
      <c r="D202" s="109"/>
      <c r="E202" s="116"/>
      <c r="F202" s="1"/>
      <c r="G202" s="1"/>
      <c r="I202" s="1"/>
      <c r="J202" s="119"/>
      <c r="K202" s="120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</row>
    <row r="203" s="114" customFormat="1" spans="1:21">
      <c r="A203" s="116"/>
      <c r="B203" s="108"/>
      <c r="D203" s="109"/>
      <c r="E203" s="116"/>
      <c r="F203" s="1"/>
      <c r="G203" s="1"/>
      <c r="I203" s="1"/>
      <c r="J203" s="119"/>
      <c r="K203" s="120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</row>
    <row r="204" s="114" customFormat="1" spans="1:21">
      <c r="A204" s="116"/>
      <c r="B204" s="108"/>
      <c r="D204" s="109"/>
      <c r="E204" s="116"/>
      <c r="F204" s="1"/>
      <c r="G204" s="1"/>
      <c r="I204" s="1"/>
      <c r="J204" s="119"/>
      <c r="K204" s="120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</row>
    <row r="205" s="114" customFormat="1" spans="1:21">
      <c r="A205" s="116"/>
      <c r="B205" s="108"/>
      <c r="D205" s="109"/>
      <c r="E205" s="116"/>
      <c r="F205" s="1"/>
      <c r="G205" s="1"/>
      <c r="I205" s="1"/>
      <c r="J205" s="119"/>
      <c r="K205" s="120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</row>
    <row r="206" s="114" customFormat="1" spans="1:21">
      <c r="A206" s="116"/>
      <c r="B206" s="108"/>
      <c r="D206" s="109"/>
      <c r="E206" s="116"/>
      <c r="F206" s="1"/>
      <c r="G206" s="1"/>
      <c r="I206" s="1"/>
      <c r="J206" s="119"/>
      <c r="K206" s="120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</row>
    <row r="207" s="114" customFormat="1" spans="1:21">
      <c r="A207" s="116"/>
      <c r="B207" s="108"/>
      <c r="D207" s="109"/>
      <c r="E207" s="116"/>
      <c r="F207" s="1"/>
      <c r="G207" s="1"/>
      <c r="I207" s="1"/>
      <c r="J207" s="119"/>
      <c r="K207" s="120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</row>
    <row r="208" s="114" customFormat="1" spans="1:21">
      <c r="A208" s="116"/>
      <c r="B208" s="108"/>
      <c r="D208" s="109"/>
      <c r="E208" s="116"/>
      <c r="F208" s="1"/>
      <c r="G208" s="1"/>
      <c r="I208" s="1"/>
      <c r="J208" s="119"/>
      <c r="K208" s="120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</row>
    <row r="209" s="114" customFormat="1" spans="1:21">
      <c r="A209" s="116"/>
      <c r="B209" s="108"/>
      <c r="D209" s="109"/>
      <c r="E209" s="116"/>
      <c r="F209" s="1"/>
      <c r="G209" s="1"/>
      <c r="I209" s="1"/>
      <c r="J209" s="119"/>
      <c r="K209" s="120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</row>
    <row r="210" s="114" customFormat="1" spans="1:21">
      <c r="A210" s="116"/>
      <c r="B210" s="108"/>
      <c r="D210" s="109"/>
      <c r="E210" s="116"/>
      <c r="F210" s="1"/>
      <c r="G210" s="1"/>
      <c r="I210" s="1"/>
      <c r="J210" s="119"/>
      <c r="K210" s="120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</row>
    <row r="211" s="114" customFormat="1" spans="1:21">
      <c r="A211" s="116"/>
      <c r="B211" s="108"/>
      <c r="D211" s="109"/>
      <c r="E211" s="116"/>
      <c r="F211" s="1"/>
      <c r="G211" s="1"/>
      <c r="I211" s="1"/>
      <c r="J211" s="119"/>
      <c r="K211" s="120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</row>
    <row r="212" s="114" customFormat="1" spans="1:21">
      <c r="A212" s="116"/>
      <c r="B212" s="108"/>
      <c r="D212" s="109"/>
      <c r="E212" s="116"/>
      <c r="F212" s="1"/>
      <c r="G212" s="1"/>
      <c r="I212" s="1"/>
      <c r="J212" s="119"/>
      <c r="K212" s="120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</row>
    <row r="213" s="114" customFormat="1" spans="1:21">
      <c r="A213" s="116"/>
      <c r="B213" s="108"/>
      <c r="D213" s="109"/>
      <c r="E213" s="116"/>
      <c r="F213" s="1"/>
      <c r="G213" s="1"/>
      <c r="I213" s="1"/>
      <c r="J213" s="119"/>
      <c r="K213" s="120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</row>
    <row r="214" s="114" customFormat="1" spans="1:21">
      <c r="A214" s="116"/>
      <c r="B214" s="108"/>
      <c r="D214" s="109"/>
      <c r="E214" s="116"/>
      <c r="F214" s="1"/>
      <c r="G214" s="1"/>
      <c r="I214" s="1"/>
      <c r="J214" s="119"/>
      <c r="K214" s="120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</row>
    <row r="215" s="114" customFormat="1" spans="1:21">
      <c r="A215" s="116"/>
      <c r="B215" s="108"/>
      <c r="D215" s="109"/>
      <c r="E215" s="116"/>
      <c r="F215" s="1"/>
      <c r="G215" s="1"/>
      <c r="I215" s="1"/>
      <c r="J215" s="119"/>
      <c r="K215" s="120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</row>
    <row r="216" s="114" customFormat="1" spans="1:21">
      <c r="A216" s="116"/>
      <c r="B216" s="108"/>
      <c r="D216" s="109"/>
      <c r="E216" s="116"/>
      <c r="F216" s="1"/>
      <c r="G216" s="1"/>
      <c r="I216" s="1"/>
      <c r="J216" s="119"/>
      <c r="K216" s="120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</row>
    <row r="217" s="114" customFormat="1" spans="1:21">
      <c r="A217" s="116"/>
      <c r="B217" s="108"/>
      <c r="D217" s="109"/>
      <c r="E217" s="116"/>
      <c r="F217" s="1"/>
      <c r="G217" s="1"/>
      <c r="I217" s="1"/>
      <c r="J217" s="119"/>
      <c r="K217" s="120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</row>
    <row r="218" s="114" customFormat="1" spans="1:21">
      <c r="A218" s="116"/>
      <c r="B218" s="108"/>
      <c r="D218" s="109"/>
      <c r="E218" s="116"/>
      <c r="F218" s="1"/>
      <c r="G218" s="1"/>
      <c r="I218" s="1"/>
      <c r="J218" s="119"/>
      <c r="K218" s="120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</row>
    <row r="219" s="114" customFormat="1" spans="1:21">
      <c r="A219" s="116"/>
      <c r="B219" s="108"/>
      <c r="D219" s="109"/>
      <c r="E219" s="116"/>
      <c r="F219" s="1"/>
      <c r="G219" s="1"/>
      <c r="I219" s="1"/>
      <c r="J219" s="119"/>
      <c r="K219" s="120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</row>
    <row r="220" s="114" customFormat="1" spans="1:21">
      <c r="A220" s="116"/>
      <c r="B220" s="108"/>
      <c r="D220" s="109"/>
      <c r="E220" s="116"/>
      <c r="F220" s="1"/>
      <c r="G220" s="1"/>
      <c r="I220" s="1"/>
      <c r="J220" s="119"/>
      <c r="K220" s="120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</row>
    <row r="221" s="114" customFormat="1" spans="1:21">
      <c r="A221" s="116"/>
      <c r="B221" s="108"/>
      <c r="D221" s="109"/>
      <c r="E221" s="116"/>
      <c r="F221" s="1"/>
      <c r="G221" s="1"/>
      <c r="I221" s="1"/>
      <c r="J221" s="119"/>
      <c r="K221" s="120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</row>
    <row r="222" s="114" customFormat="1" spans="1:21">
      <c r="A222" s="116"/>
      <c r="B222" s="108"/>
      <c r="D222" s="109"/>
      <c r="E222" s="116"/>
      <c r="F222" s="1"/>
      <c r="G222" s="1"/>
      <c r="I222" s="1"/>
      <c r="J222" s="119"/>
      <c r="K222" s="120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</row>
    <row r="223" s="114" customFormat="1" spans="1:21">
      <c r="A223" s="116"/>
      <c r="B223" s="108"/>
      <c r="D223" s="109"/>
      <c r="E223" s="116"/>
      <c r="F223" s="1"/>
      <c r="G223" s="1"/>
      <c r="I223" s="1"/>
      <c r="J223" s="119"/>
      <c r="K223" s="120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</row>
    <row r="224" s="114" customFormat="1" spans="1:21">
      <c r="A224" s="116"/>
      <c r="B224" s="108"/>
      <c r="D224" s="109"/>
      <c r="E224" s="116"/>
      <c r="F224" s="1"/>
      <c r="G224" s="1"/>
      <c r="I224" s="1"/>
      <c r="J224" s="119"/>
      <c r="K224" s="120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</row>
    <row r="225" s="114" customFormat="1" spans="1:21">
      <c r="A225" s="116"/>
      <c r="B225" s="108"/>
      <c r="D225" s="109"/>
      <c r="E225" s="116"/>
      <c r="F225" s="1"/>
      <c r="G225" s="1"/>
      <c r="I225" s="1"/>
      <c r="J225" s="119"/>
      <c r="K225" s="120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</row>
    <row r="226" s="114" customFormat="1" spans="1:21">
      <c r="A226" s="116"/>
      <c r="B226" s="108"/>
      <c r="D226" s="109"/>
      <c r="E226" s="116"/>
      <c r="F226" s="1"/>
      <c r="G226" s="1"/>
      <c r="I226" s="1"/>
      <c r="J226" s="119"/>
      <c r="K226" s="120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</row>
    <row r="227" s="114" customFormat="1" spans="1:21">
      <c r="A227" s="116"/>
      <c r="B227" s="108"/>
      <c r="D227" s="109"/>
      <c r="E227" s="116"/>
      <c r="F227" s="1"/>
      <c r="G227" s="1"/>
      <c r="I227" s="1"/>
      <c r="J227" s="119"/>
      <c r="K227" s="120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</row>
    <row r="228" s="114" customFormat="1" spans="1:21">
      <c r="A228" s="116"/>
      <c r="B228" s="108"/>
      <c r="D228" s="109"/>
      <c r="E228" s="116"/>
      <c r="F228" s="1"/>
      <c r="G228" s="1"/>
      <c r="I228" s="1"/>
      <c r="J228" s="119"/>
      <c r="K228" s="120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</row>
    <row r="229" s="114" customFormat="1" spans="1:21">
      <c r="A229" s="116"/>
      <c r="B229" s="108"/>
      <c r="D229" s="109"/>
      <c r="E229" s="116"/>
      <c r="F229" s="1"/>
      <c r="G229" s="1"/>
      <c r="I229" s="1"/>
      <c r="J229" s="119"/>
      <c r="K229" s="120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</row>
    <row r="230" s="114" customFormat="1" spans="1:21">
      <c r="A230" s="116"/>
      <c r="B230" s="108"/>
      <c r="D230" s="109"/>
      <c r="E230" s="116"/>
      <c r="F230" s="1"/>
      <c r="G230" s="1"/>
      <c r="I230" s="1"/>
      <c r="J230" s="119"/>
      <c r="K230" s="120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</row>
    <row r="231" s="114" customFormat="1" spans="1:21">
      <c r="A231" s="116"/>
      <c r="B231" s="108"/>
      <c r="D231" s="109"/>
      <c r="E231" s="116"/>
      <c r="F231" s="1"/>
      <c r="G231" s="1"/>
      <c r="I231" s="1"/>
      <c r="J231" s="119"/>
      <c r="K231" s="120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</row>
    <row r="232" s="114" customFormat="1" spans="1:21">
      <c r="A232" s="116"/>
      <c r="B232" s="108"/>
      <c r="D232" s="109"/>
      <c r="E232" s="116"/>
      <c r="F232" s="1"/>
      <c r="G232" s="1"/>
      <c r="I232" s="1"/>
      <c r="J232" s="119"/>
      <c r="K232" s="120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</row>
    <row r="233" s="114" customFormat="1" spans="1:21">
      <c r="A233" s="116"/>
      <c r="B233" s="108"/>
      <c r="D233" s="109"/>
      <c r="E233" s="116"/>
      <c r="F233" s="1"/>
      <c r="G233" s="1"/>
      <c r="I233" s="1"/>
      <c r="J233" s="119"/>
      <c r="K233" s="120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</row>
    <row r="234" s="114" customFormat="1" spans="1:21">
      <c r="A234" s="116"/>
      <c r="B234" s="108"/>
      <c r="D234" s="109"/>
      <c r="E234" s="116"/>
      <c r="F234" s="1"/>
      <c r="G234" s="1"/>
      <c r="I234" s="1"/>
      <c r="J234" s="119"/>
      <c r="K234" s="120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</row>
    <row r="235" s="114" customFormat="1" spans="1:21">
      <c r="A235" s="116"/>
      <c r="B235" s="108"/>
      <c r="D235" s="109"/>
      <c r="E235" s="116"/>
      <c r="F235" s="1"/>
      <c r="G235" s="1"/>
      <c r="I235" s="1"/>
      <c r="J235" s="119"/>
      <c r="K235" s="120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</row>
    <row r="236" s="114" customFormat="1" spans="1:21">
      <c r="A236" s="116"/>
      <c r="B236" s="108"/>
      <c r="D236" s="109"/>
      <c r="E236" s="116"/>
      <c r="F236" s="1"/>
      <c r="G236" s="1"/>
      <c r="I236" s="1"/>
      <c r="J236" s="119"/>
      <c r="K236" s="120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</row>
    <row r="237" s="114" customFormat="1" spans="1:21">
      <c r="A237" s="116"/>
      <c r="B237" s="108"/>
      <c r="D237" s="109"/>
      <c r="E237" s="116"/>
      <c r="F237" s="1"/>
      <c r="G237" s="1"/>
      <c r="I237" s="1"/>
      <c r="J237" s="119"/>
      <c r="K237" s="120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</row>
    <row r="238" s="114" customFormat="1" spans="1:21">
      <c r="A238" s="116"/>
      <c r="B238" s="108"/>
      <c r="D238" s="109"/>
      <c r="E238" s="116"/>
      <c r="F238" s="1"/>
      <c r="G238" s="1"/>
      <c r="I238" s="1"/>
      <c r="J238" s="119"/>
      <c r="K238" s="120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</row>
    <row r="239" s="114" customFormat="1" spans="1:21">
      <c r="A239" s="116"/>
      <c r="B239" s="108"/>
      <c r="D239" s="109"/>
      <c r="E239" s="116"/>
      <c r="F239" s="1"/>
      <c r="G239" s="1"/>
      <c r="I239" s="1"/>
      <c r="J239" s="119"/>
      <c r="K239" s="120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</row>
    <row r="240" s="114" customFormat="1" spans="1:21">
      <c r="A240" s="116"/>
      <c r="B240" s="108"/>
      <c r="D240" s="109"/>
      <c r="E240" s="116"/>
      <c r="F240" s="1"/>
      <c r="G240" s="1"/>
      <c r="I240" s="1"/>
      <c r="J240" s="119"/>
      <c r="K240" s="120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</row>
    <row r="241" s="114" customFormat="1" spans="1:21">
      <c r="A241" s="116"/>
      <c r="B241" s="108"/>
      <c r="D241" s="109"/>
      <c r="E241" s="116"/>
      <c r="F241" s="1"/>
      <c r="G241" s="1"/>
      <c r="I241" s="1"/>
      <c r="J241" s="119"/>
      <c r="K241" s="120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</row>
    <row r="242" s="114" customFormat="1" spans="1:21">
      <c r="A242" s="116"/>
      <c r="B242" s="108"/>
      <c r="D242" s="109"/>
      <c r="E242" s="116"/>
      <c r="F242" s="1"/>
      <c r="G242" s="1"/>
      <c r="I242" s="1"/>
      <c r="J242" s="119"/>
      <c r="K242" s="120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</row>
    <row r="243" s="114" customFormat="1" spans="1:21">
      <c r="A243" s="116"/>
      <c r="B243" s="108"/>
      <c r="D243" s="109"/>
      <c r="E243" s="116"/>
      <c r="F243" s="1"/>
      <c r="G243" s="1"/>
      <c r="I243" s="1"/>
      <c r="J243" s="119"/>
      <c r="K243" s="120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</row>
    <row r="244" s="114" customFormat="1" spans="1:21">
      <c r="A244" s="116"/>
      <c r="B244" s="108"/>
      <c r="D244" s="109"/>
      <c r="E244" s="116"/>
      <c r="F244" s="1"/>
      <c r="G244" s="1"/>
      <c r="I244" s="1"/>
      <c r="J244" s="119"/>
      <c r="K244" s="120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</row>
    <row r="245" s="114" customFormat="1" spans="1:21">
      <c r="A245" s="116"/>
      <c r="B245" s="108"/>
      <c r="D245" s="109"/>
      <c r="E245" s="116"/>
      <c r="F245" s="1"/>
      <c r="G245" s="1"/>
      <c r="I245" s="1"/>
      <c r="J245" s="119"/>
      <c r="K245" s="120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</row>
    <row r="246" s="114" customFormat="1" spans="1:21">
      <c r="A246" s="116"/>
      <c r="B246" s="108"/>
      <c r="D246" s="109"/>
      <c r="E246" s="116"/>
      <c r="F246" s="1"/>
      <c r="G246" s="1"/>
      <c r="I246" s="1"/>
      <c r="J246" s="119"/>
      <c r="K246" s="120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</row>
    <row r="247" s="114" customFormat="1" spans="1:21">
      <c r="A247" s="116"/>
      <c r="B247" s="108"/>
      <c r="D247" s="109"/>
      <c r="E247" s="116"/>
      <c r="F247" s="1"/>
      <c r="G247" s="1"/>
      <c r="I247" s="1"/>
      <c r="J247" s="119"/>
      <c r="K247" s="120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</row>
    <row r="248" s="114" customFormat="1" spans="1:21">
      <c r="A248" s="116"/>
      <c r="B248" s="108"/>
      <c r="D248" s="109"/>
      <c r="E248" s="116"/>
      <c r="F248" s="1"/>
      <c r="G248" s="1"/>
      <c r="I248" s="1"/>
      <c r="J248" s="119"/>
      <c r="K248" s="120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</row>
    <row r="249" s="114" customFormat="1" spans="1:21">
      <c r="A249" s="116"/>
      <c r="B249" s="108"/>
      <c r="D249" s="109"/>
      <c r="E249" s="116"/>
      <c r="F249" s="1"/>
      <c r="G249" s="1"/>
      <c r="I249" s="1"/>
      <c r="J249" s="119"/>
      <c r="K249" s="120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</row>
    <row r="250" s="114" customFormat="1" spans="1:21">
      <c r="A250" s="116"/>
      <c r="B250" s="108"/>
      <c r="D250" s="109"/>
      <c r="E250" s="116"/>
      <c r="F250" s="1"/>
      <c r="G250" s="1"/>
      <c r="I250" s="1"/>
      <c r="J250" s="119"/>
      <c r="K250" s="120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</row>
    <row r="251" s="114" customFormat="1" spans="1:21">
      <c r="A251" s="116"/>
      <c r="B251" s="108"/>
      <c r="D251" s="109"/>
      <c r="E251" s="116"/>
      <c r="F251" s="1"/>
      <c r="G251" s="1"/>
      <c r="I251" s="1"/>
      <c r="J251" s="119"/>
      <c r="K251" s="120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</row>
    <row r="252" s="114" customFormat="1" spans="1:21">
      <c r="A252" s="116"/>
      <c r="B252" s="108"/>
      <c r="D252" s="109"/>
      <c r="E252" s="116"/>
      <c r="F252" s="1"/>
      <c r="G252" s="1"/>
      <c r="I252" s="1"/>
      <c r="J252" s="119"/>
      <c r="K252" s="120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</row>
    <row r="253" s="114" customFormat="1" spans="1:21">
      <c r="A253" s="116"/>
      <c r="B253" s="108"/>
      <c r="D253" s="109"/>
      <c r="E253" s="116"/>
      <c r="F253" s="1"/>
      <c r="G253" s="1"/>
      <c r="I253" s="1"/>
      <c r="J253" s="119"/>
      <c r="K253" s="120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</row>
    <row r="254" s="114" customFormat="1" spans="1:21">
      <c r="A254" s="116"/>
      <c r="B254" s="108"/>
      <c r="D254" s="109"/>
      <c r="E254" s="116"/>
      <c r="F254" s="1"/>
      <c r="G254" s="1"/>
      <c r="I254" s="1"/>
      <c r="J254" s="119"/>
      <c r="K254" s="120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</row>
    <row r="255" s="114" customFormat="1" spans="1:21">
      <c r="A255" s="116"/>
      <c r="B255" s="108"/>
      <c r="D255" s="109"/>
      <c r="E255" s="116"/>
      <c r="F255" s="1"/>
      <c r="G255" s="1"/>
      <c r="I255" s="1"/>
      <c r="J255" s="119"/>
      <c r="K255" s="120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</row>
    <row r="256" s="114" customFormat="1" spans="1:21">
      <c r="A256" s="116"/>
      <c r="B256" s="108"/>
      <c r="D256" s="109"/>
      <c r="E256" s="116"/>
      <c r="F256" s="1"/>
      <c r="G256" s="1"/>
      <c r="I256" s="1"/>
      <c r="J256" s="119"/>
      <c r="K256" s="120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</row>
    <row r="257" s="114" customFormat="1" spans="1:21">
      <c r="A257" s="116"/>
      <c r="B257" s="108"/>
      <c r="D257" s="109"/>
      <c r="E257" s="116"/>
      <c r="F257" s="1"/>
      <c r="G257" s="1"/>
      <c r="I257" s="1"/>
      <c r="J257" s="119"/>
      <c r="K257" s="120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</row>
    <row r="258" s="114" customFormat="1" spans="1:21">
      <c r="A258" s="116"/>
      <c r="B258" s="108"/>
      <c r="D258" s="109"/>
      <c r="E258" s="116"/>
      <c r="F258" s="1"/>
      <c r="G258" s="1"/>
      <c r="I258" s="1"/>
      <c r="J258" s="119"/>
      <c r="K258" s="120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</row>
    <row r="259" s="114" customFormat="1" spans="1:21">
      <c r="A259" s="116"/>
      <c r="B259" s="108"/>
      <c r="D259" s="109"/>
      <c r="E259" s="116"/>
      <c r="F259" s="1"/>
      <c r="G259" s="1"/>
      <c r="I259" s="1"/>
      <c r="J259" s="119"/>
      <c r="K259" s="120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</row>
    <row r="260" s="114" customFormat="1" spans="1:21">
      <c r="A260" s="116"/>
      <c r="B260" s="108"/>
      <c r="D260" s="109"/>
      <c r="E260" s="116"/>
      <c r="F260" s="1"/>
      <c r="G260" s="1"/>
      <c r="I260" s="1"/>
      <c r="J260" s="119"/>
      <c r="K260" s="120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</row>
    <row r="261" s="114" customFormat="1" spans="1:21">
      <c r="A261" s="116"/>
      <c r="B261" s="108"/>
      <c r="D261" s="109"/>
      <c r="E261" s="116"/>
      <c r="F261" s="1"/>
      <c r="G261" s="1"/>
      <c r="I261" s="1"/>
      <c r="J261" s="119"/>
      <c r="K261" s="120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</row>
    <row r="262" s="114" customFormat="1" spans="1:21">
      <c r="A262" s="116"/>
      <c r="B262" s="108"/>
      <c r="D262" s="109"/>
      <c r="E262" s="116"/>
      <c r="F262" s="1"/>
      <c r="G262" s="1"/>
      <c r="I262" s="1"/>
      <c r="J262" s="119"/>
      <c r="K262" s="120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</row>
    <row r="263" s="114" customFormat="1" spans="1:21">
      <c r="A263" s="116"/>
      <c r="B263" s="108"/>
      <c r="D263" s="109"/>
      <c r="E263" s="116"/>
      <c r="F263" s="1"/>
      <c r="G263" s="1"/>
      <c r="I263" s="1"/>
      <c r="J263" s="119"/>
      <c r="K263" s="120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</row>
    <row r="264" s="114" customFormat="1" spans="1:21">
      <c r="A264" s="116"/>
      <c r="B264" s="108"/>
      <c r="D264" s="109"/>
      <c r="E264" s="116"/>
      <c r="F264" s="1"/>
      <c r="G264" s="1"/>
      <c r="I264" s="1"/>
      <c r="J264" s="119"/>
      <c r="K264" s="120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</row>
    <row r="265" s="114" customFormat="1" spans="1:21">
      <c r="A265" s="116"/>
      <c r="B265" s="108"/>
      <c r="D265" s="109"/>
      <c r="E265" s="116"/>
      <c r="F265" s="1"/>
      <c r="G265" s="1"/>
      <c r="I265" s="1"/>
      <c r="J265" s="119"/>
      <c r="K265" s="120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</row>
    <row r="266" s="114" customFormat="1" spans="1:21">
      <c r="A266" s="116"/>
      <c r="B266" s="108"/>
      <c r="D266" s="109"/>
      <c r="E266" s="116"/>
      <c r="F266" s="1"/>
      <c r="G266" s="1"/>
      <c r="I266" s="1"/>
      <c r="J266" s="119"/>
      <c r="K266" s="120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</row>
    <row r="267" s="114" customFormat="1" spans="1:21">
      <c r="A267" s="116"/>
      <c r="B267" s="108"/>
      <c r="D267" s="109"/>
      <c r="E267" s="116"/>
      <c r="F267" s="1"/>
      <c r="G267" s="1"/>
      <c r="I267" s="1"/>
      <c r="J267" s="119"/>
      <c r="K267" s="120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</row>
    <row r="268" s="114" customFormat="1" spans="1:21">
      <c r="A268" s="116"/>
      <c r="B268" s="108"/>
      <c r="D268" s="109"/>
      <c r="E268" s="116"/>
      <c r="F268" s="1"/>
      <c r="G268" s="1"/>
      <c r="I268" s="1"/>
      <c r="J268" s="119"/>
      <c r="K268" s="120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</row>
    <row r="269" s="114" customFormat="1" spans="1:21">
      <c r="A269" s="116"/>
      <c r="B269" s="108"/>
      <c r="D269" s="109"/>
      <c r="E269" s="116"/>
      <c r="F269" s="1"/>
      <c r="G269" s="1"/>
      <c r="I269" s="1"/>
      <c r="J269" s="119"/>
      <c r="K269" s="120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</row>
    <row r="270" s="114" customFormat="1" spans="1:21">
      <c r="A270" s="116"/>
      <c r="B270" s="108"/>
      <c r="D270" s="109"/>
      <c r="E270" s="116"/>
      <c r="F270" s="1"/>
      <c r="G270" s="1"/>
      <c r="I270" s="1"/>
      <c r="J270" s="119"/>
      <c r="K270" s="120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</row>
    <row r="271" s="114" customFormat="1" spans="1:21">
      <c r="A271" s="116"/>
      <c r="B271" s="108"/>
      <c r="D271" s="109"/>
      <c r="E271" s="116"/>
      <c r="F271" s="1"/>
      <c r="G271" s="1"/>
      <c r="I271" s="1"/>
      <c r="J271" s="119"/>
      <c r="K271" s="120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</row>
    <row r="272" s="114" customFormat="1" spans="1:21">
      <c r="A272" s="116"/>
      <c r="B272" s="108"/>
      <c r="D272" s="109"/>
      <c r="E272" s="116"/>
      <c r="F272" s="1"/>
      <c r="G272" s="1"/>
      <c r="I272" s="1"/>
      <c r="J272" s="119"/>
      <c r="K272" s="120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</row>
    <row r="273" s="114" customFormat="1" spans="1:21">
      <c r="A273" s="116"/>
      <c r="B273" s="108"/>
      <c r="D273" s="109"/>
      <c r="E273" s="116"/>
      <c r="F273" s="1"/>
      <c r="G273" s="1"/>
      <c r="I273" s="1"/>
      <c r="J273" s="119"/>
      <c r="K273" s="120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</row>
    <row r="274" s="114" customFormat="1" spans="1:21">
      <c r="A274" s="116"/>
      <c r="B274" s="108"/>
      <c r="D274" s="109"/>
      <c r="E274" s="116"/>
      <c r="F274" s="1"/>
      <c r="G274" s="1"/>
      <c r="I274" s="1"/>
      <c r="J274" s="119"/>
      <c r="K274" s="120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</row>
    <row r="275" s="114" customFormat="1" spans="1:21">
      <c r="A275" s="116"/>
      <c r="B275" s="108"/>
      <c r="D275" s="109"/>
      <c r="E275" s="116"/>
      <c r="F275" s="1"/>
      <c r="G275" s="1"/>
      <c r="I275" s="1"/>
      <c r="J275" s="119"/>
      <c r="K275" s="120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</row>
    <row r="276" s="114" customFormat="1" spans="1:21">
      <c r="A276" s="116"/>
      <c r="B276" s="108"/>
      <c r="D276" s="109"/>
      <c r="E276" s="116"/>
      <c r="F276" s="1"/>
      <c r="G276" s="1"/>
      <c r="I276" s="1"/>
      <c r="J276" s="119"/>
      <c r="K276" s="120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</row>
    <row r="277" s="114" customFormat="1" spans="1:21">
      <c r="A277" s="116"/>
      <c r="B277" s="108"/>
      <c r="D277" s="109"/>
      <c r="E277" s="116"/>
      <c r="F277" s="1"/>
      <c r="G277" s="1"/>
      <c r="I277" s="1"/>
      <c r="J277" s="119"/>
      <c r="K277" s="120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</row>
    <row r="278" s="114" customFormat="1" spans="1:21">
      <c r="A278" s="116"/>
      <c r="B278" s="108"/>
      <c r="D278" s="109"/>
      <c r="E278" s="116"/>
      <c r="F278" s="1"/>
      <c r="G278" s="1"/>
      <c r="I278" s="1"/>
      <c r="J278" s="119"/>
      <c r="K278" s="120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</row>
    <row r="279" s="114" customFormat="1" spans="1:21">
      <c r="A279" s="116"/>
      <c r="B279" s="108"/>
      <c r="D279" s="109"/>
      <c r="E279" s="116"/>
      <c r="F279" s="1"/>
      <c r="G279" s="1"/>
      <c r="I279" s="1"/>
      <c r="J279" s="119"/>
      <c r="K279" s="120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</row>
    <row r="280" s="114" customFormat="1" spans="1:21">
      <c r="A280" s="116"/>
      <c r="B280" s="108"/>
      <c r="D280" s="109"/>
      <c r="E280" s="116"/>
      <c r="F280" s="1"/>
      <c r="G280" s="1"/>
      <c r="I280" s="1"/>
      <c r="J280" s="119"/>
      <c r="K280" s="120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</row>
    <row r="281" s="114" customFormat="1" spans="1:21">
      <c r="A281" s="116"/>
      <c r="B281" s="108"/>
      <c r="D281" s="109"/>
      <c r="E281" s="116"/>
      <c r="F281" s="1"/>
      <c r="G281" s="1"/>
      <c r="I281" s="1"/>
      <c r="J281" s="119"/>
      <c r="K281" s="120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</row>
    <row r="282" s="114" customFormat="1" spans="1:21">
      <c r="A282" s="116"/>
      <c r="B282" s="108"/>
      <c r="D282" s="109"/>
      <c r="E282" s="116"/>
      <c r="F282" s="1"/>
      <c r="G282" s="1"/>
      <c r="I282" s="1"/>
      <c r="J282" s="119"/>
      <c r="K282" s="120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</row>
    <row r="283" s="114" customFormat="1" spans="1:21">
      <c r="A283" s="116"/>
      <c r="B283" s="108"/>
      <c r="D283" s="109"/>
      <c r="E283" s="116"/>
      <c r="F283" s="1"/>
      <c r="G283" s="1"/>
      <c r="I283" s="1"/>
      <c r="J283" s="119"/>
      <c r="K283" s="120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</row>
    <row r="284" s="114" customFormat="1" spans="1:21">
      <c r="A284" s="116"/>
      <c r="B284" s="108"/>
      <c r="D284" s="109"/>
      <c r="E284" s="116"/>
      <c r="F284" s="1"/>
      <c r="G284" s="1"/>
      <c r="I284" s="1"/>
      <c r="J284" s="119"/>
      <c r="K284" s="120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</row>
    <row r="285" s="114" customFormat="1" spans="1:21">
      <c r="A285" s="116"/>
      <c r="B285" s="108"/>
      <c r="D285" s="109"/>
      <c r="E285" s="116"/>
      <c r="F285" s="1"/>
      <c r="G285" s="1"/>
      <c r="I285" s="1"/>
      <c r="J285" s="119"/>
      <c r="K285" s="120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</row>
    <row r="286" s="114" customFormat="1" spans="1:21">
      <c r="A286" s="116"/>
      <c r="B286" s="108"/>
      <c r="D286" s="109"/>
      <c r="E286" s="116"/>
      <c r="F286" s="1"/>
      <c r="G286" s="1"/>
      <c r="I286" s="1"/>
      <c r="J286" s="119"/>
      <c r="K286" s="120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</row>
    <row r="287" s="114" customFormat="1" spans="1:21">
      <c r="A287" s="116"/>
      <c r="B287" s="108"/>
      <c r="D287" s="109"/>
      <c r="E287" s="116"/>
      <c r="F287" s="1"/>
      <c r="G287" s="1"/>
      <c r="I287" s="1"/>
      <c r="J287" s="119"/>
      <c r="K287" s="120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</row>
    <row r="288" s="114" customFormat="1" spans="1:21">
      <c r="A288" s="116"/>
      <c r="B288" s="108"/>
      <c r="D288" s="109"/>
      <c r="E288" s="116"/>
      <c r="F288" s="1"/>
      <c r="G288" s="1"/>
      <c r="I288" s="1"/>
      <c r="J288" s="119"/>
      <c r="K288" s="120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</row>
    <row r="289" s="114" customFormat="1" spans="1:21">
      <c r="A289" s="116"/>
      <c r="B289" s="108"/>
      <c r="D289" s="109"/>
      <c r="E289" s="116"/>
      <c r="F289" s="1"/>
      <c r="G289" s="1"/>
      <c r="I289" s="1"/>
      <c r="J289" s="119"/>
      <c r="K289" s="120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</row>
    <row r="290" s="114" customFormat="1" spans="1:21">
      <c r="A290" s="116"/>
      <c r="B290" s="108"/>
      <c r="D290" s="109"/>
      <c r="E290" s="116"/>
      <c r="F290" s="1"/>
      <c r="G290" s="1"/>
      <c r="I290" s="1"/>
      <c r="J290" s="119"/>
      <c r="K290" s="120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</row>
    <row r="291" s="114" customFormat="1" spans="1:21">
      <c r="A291" s="116"/>
      <c r="B291" s="108"/>
      <c r="D291" s="109"/>
      <c r="E291" s="116"/>
      <c r="F291" s="1"/>
      <c r="G291" s="1"/>
      <c r="I291" s="1"/>
      <c r="J291" s="119"/>
      <c r="K291" s="120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</row>
    <row r="292" s="114" customFormat="1" spans="1:21">
      <c r="A292" s="116"/>
      <c r="B292" s="108"/>
      <c r="D292" s="109"/>
      <c r="E292" s="116"/>
      <c r="F292" s="1"/>
      <c r="G292" s="1"/>
      <c r="I292" s="1"/>
      <c r="J292" s="119"/>
      <c r="K292" s="120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</row>
    <row r="293" s="114" customFormat="1" spans="1:21">
      <c r="A293" s="116"/>
      <c r="B293" s="108"/>
      <c r="D293" s="109"/>
      <c r="E293" s="116"/>
      <c r="F293" s="1"/>
      <c r="G293" s="1"/>
      <c r="I293" s="1"/>
      <c r="J293" s="119"/>
      <c r="K293" s="120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</row>
    <row r="294" s="114" customFormat="1" spans="1:21">
      <c r="A294" s="116"/>
      <c r="B294" s="108"/>
      <c r="D294" s="109"/>
      <c r="E294" s="116"/>
      <c r="F294" s="1"/>
      <c r="G294" s="1"/>
      <c r="I294" s="1"/>
      <c r="J294" s="119"/>
      <c r="K294" s="120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</row>
    <row r="295" s="114" customFormat="1" spans="1:21">
      <c r="A295" s="116"/>
      <c r="B295" s="108"/>
      <c r="D295" s="109"/>
      <c r="E295" s="116"/>
      <c r="F295" s="1"/>
      <c r="G295" s="1"/>
      <c r="I295" s="1"/>
      <c r="J295" s="119"/>
      <c r="K295" s="120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</row>
    <row r="296" s="114" customFormat="1" spans="1:21">
      <c r="A296" s="116"/>
      <c r="B296" s="108"/>
      <c r="D296" s="109"/>
      <c r="E296" s="116"/>
      <c r="F296" s="1"/>
      <c r="G296" s="1"/>
      <c r="I296" s="1"/>
      <c r="J296" s="119"/>
      <c r="K296" s="120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</row>
    <row r="297" s="114" customFormat="1" spans="1:21">
      <c r="A297" s="116"/>
      <c r="B297" s="108"/>
      <c r="D297" s="109"/>
      <c r="E297" s="116"/>
      <c r="F297" s="1"/>
      <c r="G297" s="1"/>
      <c r="I297" s="1"/>
      <c r="J297" s="119"/>
      <c r="K297" s="120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</row>
    <row r="298" s="114" customFormat="1" spans="1:21">
      <c r="A298" s="116"/>
      <c r="B298" s="108"/>
      <c r="D298" s="109"/>
      <c r="E298" s="116"/>
      <c r="F298" s="1"/>
      <c r="G298" s="1"/>
      <c r="I298" s="1"/>
      <c r="J298" s="119"/>
      <c r="K298" s="120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</row>
    <row r="299" s="114" customFormat="1" spans="1:21">
      <c r="A299" s="116"/>
      <c r="B299" s="108"/>
      <c r="D299" s="109"/>
      <c r="E299" s="116"/>
      <c r="F299" s="1"/>
      <c r="G299" s="1"/>
      <c r="I299" s="1"/>
      <c r="J299" s="119"/>
      <c r="K299" s="120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</row>
    <row r="300" s="114" customFormat="1" spans="1:21">
      <c r="A300" s="116"/>
      <c r="B300" s="108"/>
      <c r="D300" s="109"/>
      <c r="E300" s="116"/>
      <c r="F300" s="1"/>
      <c r="G300" s="1"/>
      <c r="I300" s="1"/>
      <c r="J300" s="119"/>
      <c r="K300" s="120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</row>
    <row r="301" s="114" customFormat="1" spans="1:21">
      <c r="A301" s="116"/>
      <c r="B301" s="108"/>
      <c r="D301" s="109"/>
      <c r="E301" s="116"/>
      <c r="F301" s="1"/>
      <c r="G301" s="1"/>
      <c r="I301" s="1"/>
      <c r="J301" s="119"/>
      <c r="K301" s="120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</row>
    <row r="302" s="114" customFormat="1" spans="1:21">
      <c r="A302" s="116"/>
      <c r="B302" s="108"/>
      <c r="D302" s="109"/>
      <c r="E302" s="116"/>
      <c r="F302" s="1"/>
      <c r="G302" s="1"/>
      <c r="I302" s="1"/>
      <c r="J302" s="119"/>
      <c r="K302" s="120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</row>
    <row r="303" s="114" customFormat="1" spans="1:21">
      <c r="A303" s="116"/>
      <c r="B303" s="108"/>
      <c r="D303" s="109"/>
      <c r="E303" s="116"/>
      <c r="F303" s="1"/>
      <c r="G303" s="1"/>
      <c r="I303" s="1"/>
      <c r="J303" s="119"/>
      <c r="K303" s="120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</row>
    <row r="304" s="114" customFormat="1" spans="1:21">
      <c r="A304" s="116"/>
      <c r="B304" s="108"/>
      <c r="D304" s="109"/>
      <c r="E304" s="116"/>
      <c r="F304" s="1"/>
      <c r="G304" s="1"/>
      <c r="I304" s="1"/>
      <c r="J304" s="119"/>
      <c r="K304" s="120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</row>
    <row r="305" s="114" customFormat="1" spans="1:21">
      <c r="A305" s="116"/>
      <c r="B305" s="108"/>
      <c r="D305" s="109"/>
      <c r="E305" s="116"/>
      <c r="F305" s="1"/>
      <c r="G305" s="1"/>
      <c r="I305" s="1"/>
      <c r="J305" s="119"/>
      <c r="K305" s="120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</row>
    <row r="306" s="114" customFormat="1" spans="1:21">
      <c r="A306" s="116"/>
      <c r="B306" s="108"/>
      <c r="D306" s="109"/>
      <c r="E306" s="116"/>
      <c r="F306" s="1"/>
      <c r="G306" s="1"/>
      <c r="I306" s="1"/>
      <c r="J306" s="119"/>
      <c r="K306" s="120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</row>
    <row r="307" s="114" customFormat="1" spans="1:21">
      <c r="A307" s="116"/>
      <c r="B307" s="108"/>
      <c r="D307" s="109"/>
      <c r="E307" s="116"/>
      <c r="F307" s="1"/>
      <c r="G307" s="1"/>
      <c r="I307" s="1"/>
      <c r="J307" s="119"/>
      <c r="K307" s="120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</row>
    <row r="308" s="114" customFormat="1" spans="1:21">
      <c r="A308" s="116"/>
      <c r="B308" s="108"/>
      <c r="D308" s="109"/>
      <c r="E308" s="116"/>
      <c r="F308" s="1"/>
      <c r="G308" s="1"/>
      <c r="I308" s="1"/>
      <c r="J308" s="119"/>
      <c r="K308" s="120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</row>
    <row r="309" s="114" customFormat="1" spans="1:21">
      <c r="A309" s="116"/>
      <c r="B309" s="108"/>
      <c r="D309" s="109"/>
      <c r="E309" s="116"/>
      <c r="F309" s="1"/>
      <c r="G309" s="1"/>
      <c r="I309" s="1"/>
      <c r="J309" s="119"/>
      <c r="K309" s="120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</row>
    <row r="310" s="114" customFormat="1" spans="1:21">
      <c r="A310" s="116"/>
      <c r="B310" s="108"/>
      <c r="D310" s="109"/>
      <c r="E310" s="116"/>
      <c r="F310" s="1"/>
      <c r="G310" s="1"/>
      <c r="I310" s="1"/>
      <c r="J310" s="119"/>
      <c r="K310" s="120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</row>
    <row r="311" s="114" customFormat="1" spans="1:21">
      <c r="A311" s="116"/>
      <c r="B311" s="108"/>
      <c r="D311" s="109"/>
      <c r="E311" s="116"/>
      <c r="F311" s="1"/>
      <c r="G311" s="1"/>
      <c r="I311" s="1"/>
      <c r="J311" s="119"/>
      <c r="K311" s="120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</row>
    <row r="312" s="114" customFormat="1" spans="1:21">
      <c r="A312" s="116"/>
      <c r="B312" s="108"/>
      <c r="D312" s="109"/>
      <c r="E312" s="116"/>
      <c r="F312" s="1"/>
      <c r="G312" s="1"/>
      <c r="I312" s="1"/>
      <c r="J312" s="119"/>
      <c r="K312" s="120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</row>
    <row r="313" s="114" customFormat="1" spans="1:21">
      <c r="A313" s="116"/>
      <c r="B313" s="108"/>
      <c r="D313" s="109"/>
      <c r="E313" s="116"/>
      <c r="F313" s="1"/>
      <c r="G313" s="1"/>
      <c r="I313" s="1"/>
      <c r="J313" s="119"/>
      <c r="K313" s="120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</row>
    <row r="314" s="114" customFormat="1" spans="1:21">
      <c r="A314" s="116"/>
      <c r="B314" s="108"/>
      <c r="D314" s="109"/>
      <c r="E314" s="116"/>
      <c r="F314" s="1"/>
      <c r="G314" s="1"/>
      <c r="I314" s="1"/>
      <c r="J314" s="119"/>
      <c r="K314" s="120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</row>
    <row r="315" s="114" customFormat="1" spans="1:21">
      <c r="A315" s="116"/>
      <c r="B315" s="108"/>
      <c r="D315" s="109"/>
      <c r="E315" s="116"/>
      <c r="F315" s="1"/>
      <c r="G315" s="1"/>
      <c r="I315" s="1"/>
      <c r="J315" s="119"/>
      <c r="K315" s="120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</row>
    <row r="316" s="114" customFormat="1" spans="1:21">
      <c r="A316" s="116"/>
      <c r="B316" s="108"/>
      <c r="D316" s="109"/>
      <c r="E316" s="116"/>
      <c r="F316" s="1"/>
      <c r="G316" s="1"/>
      <c r="I316" s="1"/>
      <c r="J316" s="119"/>
      <c r="K316" s="120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</row>
    <row r="317" s="114" customFormat="1" spans="1:21">
      <c r="A317" s="116"/>
      <c r="B317" s="108"/>
      <c r="D317" s="109"/>
      <c r="E317" s="116"/>
      <c r="F317" s="1"/>
      <c r="G317" s="1"/>
      <c r="I317" s="1"/>
      <c r="J317" s="119"/>
      <c r="K317" s="120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</row>
    <row r="318" s="114" customFormat="1" spans="1:21">
      <c r="A318" s="116"/>
      <c r="B318" s="108"/>
      <c r="D318" s="109"/>
      <c r="E318" s="116"/>
      <c r="F318" s="1"/>
      <c r="G318" s="1"/>
      <c r="I318" s="1"/>
      <c r="J318" s="119"/>
      <c r="K318" s="120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</row>
    <row r="319" s="114" customFormat="1" spans="1:21">
      <c r="A319" s="116"/>
      <c r="B319" s="108"/>
      <c r="D319" s="109"/>
      <c r="E319" s="116"/>
      <c r="F319" s="1"/>
      <c r="G319" s="1"/>
      <c r="I319" s="1"/>
      <c r="J319" s="119"/>
      <c r="K319" s="120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</row>
    <row r="320" s="114" customFormat="1" spans="1:21">
      <c r="A320" s="116"/>
      <c r="B320" s="108"/>
      <c r="D320" s="109"/>
      <c r="E320" s="116"/>
      <c r="F320" s="1"/>
      <c r="G320" s="1"/>
      <c r="I320" s="1"/>
      <c r="J320" s="119"/>
      <c r="K320" s="120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</row>
    <row r="321" s="114" customFormat="1" spans="1:21">
      <c r="A321" s="116"/>
      <c r="B321" s="108"/>
      <c r="D321" s="109"/>
      <c r="E321" s="116"/>
      <c r="F321" s="1"/>
      <c r="G321" s="1"/>
      <c r="I321" s="1"/>
      <c r="J321" s="119"/>
      <c r="K321" s="120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</row>
    <row r="322" s="114" customFormat="1" spans="1:21">
      <c r="A322" s="116"/>
      <c r="B322" s="108"/>
      <c r="D322" s="109"/>
      <c r="E322" s="116"/>
      <c r="F322" s="1"/>
      <c r="G322" s="1"/>
      <c r="I322" s="1"/>
      <c r="J322" s="119"/>
      <c r="K322" s="120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</row>
    <row r="323" s="114" customFormat="1" spans="1:21">
      <c r="A323" s="116"/>
      <c r="B323" s="108"/>
      <c r="D323" s="109"/>
      <c r="E323" s="116"/>
      <c r="F323" s="1"/>
      <c r="G323" s="1"/>
      <c r="I323" s="1"/>
      <c r="J323" s="119"/>
      <c r="K323" s="120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</row>
    <row r="324" s="114" customFormat="1" spans="1:21">
      <c r="A324" s="116"/>
      <c r="B324" s="108"/>
      <c r="D324" s="109"/>
      <c r="E324" s="116"/>
      <c r="F324" s="1"/>
      <c r="G324" s="1"/>
      <c r="I324" s="1"/>
      <c r="J324" s="119"/>
      <c r="K324" s="120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</row>
    <row r="325" s="114" customFormat="1" spans="1:21">
      <c r="A325" s="116"/>
      <c r="B325" s="108"/>
      <c r="D325" s="109"/>
      <c r="E325" s="116"/>
      <c r="F325" s="1"/>
      <c r="G325" s="1"/>
      <c r="I325" s="1"/>
      <c r="J325" s="119"/>
      <c r="K325" s="120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</row>
    <row r="326" s="114" customFormat="1" spans="1:21">
      <c r="A326" s="116"/>
      <c r="B326" s="108"/>
      <c r="D326" s="109"/>
      <c r="E326" s="116"/>
      <c r="F326" s="1"/>
      <c r="G326" s="1"/>
      <c r="I326" s="1"/>
      <c r="J326" s="119"/>
      <c r="K326" s="120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</row>
    <row r="327" s="114" customFormat="1" spans="1:21">
      <c r="A327" s="116"/>
      <c r="B327" s="108"/>
      <c r="D327" s="109"/>
      <c r="E327" s="116"/>
      <c r="F327" s="1"/>
      <c r="G327" s="1"/>
      <c r="I327" s="1"/>
      <c r="J327" s="119"/>
      <c r="K327" s="120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</row>
    <row r="328" s="114" customFormat="1" spans="1:21">
      <c r="A328" s="116"/>
      <c r="B328" s="108"/>
      <c r="D328" s="109"/>
      <c r="E328" s="116"/>
      <c r="F328" s="1"/>
      <c r="G328" s="1"/>
      <c r="I328" s="1"/>
      <c r="J328" s="119"/>
      <c r="K328" s="120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</row>
    <row r="329" s="114" customFormat="1" spans="1:21">
      <c r="A329" s="116"/>
      <c r="B329" s="108"/>
      <c r="D329" s="109"/>
      <c r="E329" s="116"/>
      <c r="F329" s="1"/>
      <c r="G329" s="1"/>
      <c r="I329" s="1"/>
      <c r="J329" s="119"/>
      <c r="K329" s="120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</row>
    <row r="330" s="114" customFormat="1" spans="1:21">
      <c r="A330" s="116"/>
      <c r="B330" s="108"/>
      <c r="D330" s="109"/>
      <c r="E330" s="116"/>
      <c r="F330" s="1"/>
      <c r="G330" s="1"/>
      <c r="I330" s="1"/>
      <c r="J330" s="119"/>
      <c r="K330" s="120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</row>
    <row r="331" s="114" customFormat="1" spans="1:21">
      <c r="A331" s="116"/>
      <c r="B331" s="108"/>
      <c r="D331" s="109"/>
      <c r="E331" s="116"/>
      <c r="F331" s="1"/>
      <c r="G331" s="1"/>
      <c r="I331" s="1"/>
      <c r="J331" s="119"/>
      <c r="K331" s="120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</row>
    <row r="332" s="114" customFormat="1" spans="1:21">
      <c r="A332" s="116"/>
      <c r="B332" s="108"/>
      <c r="D332" s="109"/>
      <c r="E332" s="116"/>
      <c r="F332" s="1"/>
      <c r="G332" s="1"/>
      <c r="I332" s="1"/>
      <c r="J332" s="119"/>
      <c r="K332" s="120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</row>
    <row r="333" s="114" customFormat="1" spans="1:21">
      <c r="A333" s="116"/>
      <c r="B333" s="108"/>
      <c r="D333" s="109"/>
      <c r="E333" s="116"/>
      <c r="F333" s="1"/>
      <c r="G333" s="1"/>
      <c r="I333" s="1"/>
      <c r="J333" s="119"/>
      <c r="K333" s="120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</row>
    <row r="334" s="114" customFormat="1" spans="1:21">
      <c r="A334" s="116"/>
      <c r="B334" s="108"/>
      <c r="D334" s="109"/>
      <c r="E334" s="116"/>
      <c r="F334" s="1"/>
      <c r="G334" s="1"/>
      <c r="I334" s="1"/>
      <c r="J334" s="119"/>
      <c r="K334" s="120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</row>
    <row r="335" s="114" customFormat="1" spans="1:21">
      <c r="A335" s="116"/>
      <c r="B335" s="108"/>
      <c r="D335" s="109"/>
      <c r="E335" s="116"/>
      <c r="F335" s="1"/>
      <c r="G335" s="1"/>
      <c r="I335" s="1"/>
      <c r="J335" s="119"/>
      <c r="K335" s="120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</row>
    <row r="336" s="114" customFormat="1" spans="1:21">
      <c r="A336" s="116"/>
      <c r="B336" s="108"/>
      <c r="D336" s="109"/>
      <c r="E336" s="116"/>
      <c r="F336" s="1"/>
      <c r="G336" s="1"/>
      <c r="I336" s="1"/>
      <c r="J336" s="119"/>
      <c r="K336" s="120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</row>
    <row r="337" s="114" customFormat="1" spans="1:21">
      <c r="A337" s="116"/>
      <c r="B337" s="108"/>
      <c r="D337" s="109"/>
      <c r="E337" s="116"/>
      <c r="F337" s="1"/>
      <c r="G337" s="1"/>
      <c r="I337" s="1"/>
      <c r="J337" s="119"/>
      <c r="K337" s="120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</row>
    <row r="338" s="114" customFormat="1" spans="1:21">
      <c r="A338" s="116"/>
      <c r="B338" s="108"/>
      <c r="D338" s="109"/>
      <c r="E338" s="116"/>
      <c r="F338" s="1"/>
      <c r="G338" s="1"/>
      <c r="I338" s="1"/>
      <c r="J338" s="119"/>
      <c r="K338" s="120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</row>
    <row r="339" s="114" customFormat="1" spans="1:21">
      <c r="A339" s="116"/>
      <c r="B339" s="108"/>
      <c r="D339" s="109"/>
      <c r="E339" s="116"/>
      <c r="F339" s="1"/>
      <c r="G339" s="1"/>
      <c r="I339" s="1"/>
      <c r="J339" s="119"/>
      <c r="K339" s="120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</row>
    <row r="340" s="114" customFormat="1" spans="1:21">
      <c r="A340" s="116"/>
      <c r="B340" s="108"/>
      <c r="D340" s="109"/>
      <c r="E340" s="116"/>
      <c r="F340" s="1"/>
      <c r="G340" s="1"/>
      <c r="I340" s="1"/>
      <c r="J340" s="119"/>
      <c r="K340" s="120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</row>
    <row r="341" s="114" customFormat="1" spans="1:21">
      <c r="A341" s="116"/>
      <c r="B341" s="108"/>
      <c r="D341" s="109"/>
      <c r="E341" s="116"/>
      <c r="F341" s="1"/>
      <c r="G341" s="1"/>
      <c r="I341" s="1"/>
      <c r="J341" s="119"/>
      <c r="K341" s="120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</row>
    <row r="342" s="114" customFormat="1" spans="1:21">
      <c r="A342" s="116"/>
      <c r="B342" s="108"/>
      <c r="D342" s="109"/>
      <c r="E342" s="116"/>
      <c r="F342" s="1"/>
      <c r="G342" s="1"/>
      <c r="I342" s="1"/>
      <c r="J342" s="119"/>
      <c r="K342" s="120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</row>
    <row r="343" s="114" customFormat="1" spans="1:21">
      <c r="A343" s="116"/>
      <c r="B343" s="108"/>
      <c r="D343" s="109"/>
      <c r="E343" s="116"/>
      <c r="F343" s="1"/>
      <c r="G343" s="1"/>
      <c r="I343" s="1"/>
      <c r="J343" s="119"/>
      <c r="K343" s="120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</row>
    <row r="344" s="114" customFormat="1" spans="1:21">
      <c r="A344" s="116"/>
      <c r="B344" s="108"/>
      <c r="D344" s="109"/>
      <c r="E344" s="116"/>
      <c r="F344" s="1"/>
      <c r="G344" s="1"/>
      <c r="I344" s="1"/>
      <c r="J344" s="119"/>
      <c r="K344" s="120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</row>
    <row r="345" s="114" customFormat="1" spans="1:21">
      <c r="A345" s="116"/>
      <c r="B345" s="108"/>
      <c r="D345" s="109"/>
      <c r="E345" s="116"/>
      <c r="F345" s="1"/>
      <c r="G345" s="1"/>
      <c r="I345" s="1"/>
      <c r="J345" s="119"/>
      <c r="K345" s="120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</row>
    <row r="346" s="114" customFormat="1" spans="1:21">
      <c r="A346" s="116"/>
      <c r="B346" s="108"/>
      <c r="D346" s="109"/>
      <c r="E346" s="116"/>
      <c r="F346" s="1"/>
      <c r="G346" s="1"/>
      <c r="I346" s="1"/>
      <c r="J346" s="119"/>
      <c r="K346" s="120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</row>
    <row r="347" s="114" customFormat="1" spans="1:21">
      <c r="A347" s="116"/>
      <c r="B347" s="108"/>
      <c r="D347" s="109"/>
      <c r="E347" s="116"/>
      <c r="F347" s="1"/>
      <c r="G347" s="1"/>
      <c r="I347" s="1"/>
      <c r="J347" s="119"/>
      <c r="K347" s="120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</row>
    <row r="348" s="114" customFormat="1" spans="1:21">
      <c r="A348" s="116"/>
      <c r="B348" s="108"/>
      <c r="D348" s="109"/>
      <c r="E348" s="116"/>
      <c r="F348" s="1"/>
      <c r="G348" s="1"/>
      <c r="I348" s="1"/>
      <c r="J348" s="119"/>
      <c r="K348" s="120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</row>
    <row r="349" s="114" customFormat="1" spans="1:21">
      <c r="A349" s="116"/>
      <c r="B349" s="108"/>
      <c r="D349" s="109"/>
      <c r="E349" s="116"/>
      <c r="F349" s="1"/>
      <c r="G349" s="1"/>
      <c r="I349" s="1"/>
      <c r="J349" s="119"/>
      <c r="K349" s="120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</row>
    <row r="350" s="114" customFormat="1" spans="1:21">
      <c r="A350" s="116"/>
      <c r="B350" s="108"/>
      <c r="D350" s="109"/>
      <c r="E350" s="116"/>
      <c r="F350" s="1"/>
      <c r="G350" s="1"/>
      <c r="I350" s="1"/>
      <c r="J350" s="119"/>
      <c r="K350" s="120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</row>
    <row r="351" s="114" customFormat="1" spans="1:21">
      <c r="A351" s="116"/>
      <c r="B351" s="108"/>
      <c r="D351" s="109"/>
      <c r="E351" s="116"/>
      <c r="F351" s="1"/>
      <c r="G351" s="1"/>
      <c r="I351" s="1"/>
      <c r="J351" s="119"/>
      <c r="K351" s="120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</row>
    <row r="352" s="114" customFormat="1" spans="1:21">
      <c r="A352" s="116"/>
      <c r="B352" s="108"/>
      <c r="D352" s="109"/>
      <c r="E352" s="116"/>
      <c r="F352" s="1"/>
      <c r="G352" s="1"/>
      <c r="I352" s="1"/>
      <c r="J352" s="119"/>
      <c r="K352" s="120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</row>
    <row r="353" s="114" customFormat="1" spans="1:21">
      <c r="A353" s="116"/>
      <c r="B353" s="108"/>
      <c r="D353" s="109"/>
      <c r="E353" s="116"/>
      <c r="F353" s="1"/>
      <c r="G353" s="1"/>
      <c r="I353" s="1"/>
      <c r="J353" s="119"/>
      <c r="K353" s="120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</row>
    <row r="354" s="114" customFormat="1" spans="1:21">
      <c r="A354" s="116"/>
      <c r="B354" s="108"/>
      <c r="D354" s="109"/>
      <c r="E354" s="116"/>
      <c r="F354" s="1"/>
      <c r="G354" s="1"/>
      <c r="I354" s="1"/>
      <c r="J354" s="119"/>
      <c r="K354" s="120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</row>
    <row r="355" s="114" customFormat="1" spans="1:21">
      <c r="A355" s="116"/>
      <c r="B355" s="108"/>
      <c r="D355" s="109"/>
      <c r="E355" s="116"/>
      <c r="F355" s="1"/>
      <c r="G355" s="1"/>
      <c r="I355" s="1"/>
      <c r="J355" s="119"/>
      <c r="K355" s="120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</row>
    <row r="356" s="114" customFormat="1" spans="1:21">
      <c r="A356" s="116"/>
      <c r="B356" s="108"/>
      <c r="D356" s="109"/>
      <c r="E356" s="116"/>
      <c r="F356" s="1"/>
      <c r="G356" s="1"/>
      <c r="I356" s="1"/>
      <c r="J356" s="119"/>
      <c r="K356" s="120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</row>
    <row r="357" s="114" customFormat="1" spans="1:21">
      <c r="A357" s="116"/>
      <c r="B357" s="108"/>
      <c r="D357" s="109"/>
      <c r="E357" s="116"/>
      <c r="F357" s="1"/>
      <c r="G357" s="1"/>
      <c r="I357" s="1"/>
      <c r="J357" s="119"/>
      <c r="K357" s="120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</row>
    <row r="358" s="114" customFormat="1" spans="1:21">
      <c r="A358" s="116"/>
      <c r="B358" s="108"/>
      <c r="D358" s="109"/>
      <c r="E358" s="116"/>
      <c r="F358" s="1"/>
      <c r="G358" s="1"/>
      <c r="I358" s="1"/>
      <c r="J358" s="119"/>
      <c r="K358" s="120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</row>
    <row r="359" s="114" customFormat="1" spans="1:21">
      <c r="A359" s="116"/>
      <c r="B359" s="108"/>
      <c r="D359" s="109"/>
      <c r="E359" s="116"/>
      <c r="F359" s="1"/>
      <c r="G359" s="1"/>
      <c r="I359" s="1"/>
      <c r="J359" s="119"/>
      <c r="K359" s="120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</row>
    <row r="360" s="114" customFormat="1" spans="1:21">
      <c r="A360" s="116"/>
      <c r="B360" s="108"/>
      <c r="D360" s="109"/>
      <c r="E360" s="116"/>
      <c r="F360" s="1"/>
      <c r="G360" s="1"/>
      <c r="I360" s="1"/>
      <c r="J360" s="119"/>
      <c r="K360" s="120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</row>
    <row r="361" s="114" customFormat="1" spans="1:21">
      <c r="A361" s="116"/>
      <c r="B361" s="108"/>
      <c r="D361" s="109"/>
      <c r="E361" s="116"/>
      <c r="F361" s="1"/>
      <c r="G361" s="1"/>
      <c r="I361" s="1"/>
      <c r="J361" s="119"/>
      <c r="K361" s="120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</row>
    <row r="362" s="114" customFormat="1" spans="1:21">
      <c r="A362" s="116"/>
      <c r="B362" s="108"/>
      <c r="D362" s="109"/>
      <c r="E362" s="116"/>
      <c r="F362" s="1"/>
      <c r="G362" s="1"/>
      <c r="I362" s="1"/>
      <c r="J362" s="119"/>
      <c r="K362" s="120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</row>
    <row r="363" s="114" customFormat="1" spans="1:21">
      <c r="A363" s="116"/>
      <c r="B363" s="108"/>
      <c r="D363" s="109"/>
      <c r="E363" s="116"/>
      <c r="F363" s="1"/>
      <c r="G363" s="1"/>
      <c r="I363" s="1"/>
      <c r="J363" s="119"/>
      <c r="K363" s="120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</row>
    <row r="364" s="114" customFormat="1" spans="1:21">
      <c r="A364" s="116"/>
      <c r="B364" s="108"/>
      <c r="D364" s="109"/>
      <c r="E364" s="116"/>
      <c r="F364" s="1"/>
      <c r="G364" s="1"/>
      <c r="I364" s="1"/>
      <c r="J364" s="119"/>
      <c r="K364" s="120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</row>
    <row r="365" s="114" customFormat="1" spans="1:21">
      <c r="A365" s="116"/>
      <c r="B365" s="108"/>
      <c r="D365" s="109"/>
      <c r="E365" s="116"/>
      <c r="F365" s="1"/>
      <c r="G365" s="1"/>
      <c r="I365" s="1"/>
      <c r="J365" s="119"/>
      <c r="K365" s="120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</row>
    <row r="366" s="114" customFormat="1" spans="1:21">
      <c r="A366" s="116"/>
      <c r="B366" s="108"/>
      <c r="D366" s="109"/>
      <c r="E366" s="116"/>
      <c r="F366" s="1"/>
      <c r="G366" s="1"/>
      <c r="I366" s="1"/>
      <c r="J366" s="119"/>
      <c r="K366" s="120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</row>
    <row r="367" s="114" customFormat="1" spans="1:21">
      <c r="A367" s="116"/>
      <c r="B367" s="108"/>
      <c r="D367" s="109"/>
      <c r="E367" s="116"/>
      <c r="F367" s="1"/>
      <c r="G367" s="1"/>
      <c r="I367" s="1"/>
      <c r="J367" s="119"/>
      <c r="K367" s="120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</row>
    <row r="368" s="114" customFormat="1" spans="1:21">
      <c r="A368" s="116"/>
      <c r="B368" s="108"/>
      <c r="D368" s="109"/>
      <c r="E368" s="116"/>
      <c r="F368" s="1"/>
      <c r="G368" s="1"/>
      <c r="I368" s="1"/>
      <c r="J368" s="119"/>
      <c r="K368" s="120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</row>
    <row r="369" s="114" customFormat="1" spans="1:21">
      <c r="A369" s="116"/>
      <c r="B369" s="108"/>
      <c r="D369" s="109"/>
      <c r="E369" s="116"/>
      <c r="F369" s="1"/>
      <c r="G369" s="1"/>
      <c r="I369" s="1"/>
      <c r="J369" s="119"/>
      <c r="K369" s="120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</row>
    <row r="370" s="114" customFormat="1" spans="1:21">
      <c r="A370" s="116"/>
      <c r="B370" s="108"/>
      <c r="D370" s="109"/>
      <c r="E370" s="116"/>
      <c r="F370" s="1"/>
      <c r="G370" s="1"/>
      <c r="I370" s="1"/>
      <c r="J370" s="119"/>
      <c r="K370" s="120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</row>
    <row r="371" s="114" customFormat="1" spans="1:21">
      <c r="A371" s="116"/>
      <c r="B371" s="108"/>
      <c r="D371" s="109"/>
      <c r="E371" s="116"/>
      <c r="F371" s="1"/>
      <c r="G371" s="1"/>
      <c r="I371" s="1"/>
      <c r="J371" s="119"/>
      <c r="K371" s="120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</row>
    <row r="372" s="114" customFormat="1" spans="1:21">
      <c r="A372" s="116"/>
      <c r="B372" s="108"/>
      <c r="D372" s="109"/>
      <c r="E372" s="116"/>
      <c r="F372" s="1"/>
      <c r="G372" s="1"/>
      <c r="I372" s="1"/>
      <c r="J372" s="119"/>
      <c r="K372" s="120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</row>
    <row r="373" s="114" customFormat="1" spans="1:21">
      <c r="A373" s="116"/>
      <c r="B373" s="108"/>
      <c r="D373" s="109"/>
      <c r="E373" s="116"/>
      <c r="F373" s="1"/>
      <c r="G373" s="1"/>
      <c r="I373" s="1"/>
      <c r="J373" s="119"/>
      <c r="K373" s="120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</row>
    <row r="374" s="114" customFormat="1" spans="1:21">
      <c r="A374" s="116"/>
      <c r="B374" s="108"/>
      <c r="D374" s="109"/>
      <c r="E374" s="116"/>
      <c r="F374" s="1"/>
      <c r="G374" s="1"/>
      <c r="I374" s="1"/>
      <c r="J374" s="119"/>
      <c r="K374" s="120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</row>
    <row r="375" s="114" customFormat="1" spans="1:21">
      <c r="A375" s="116"/>
      <c r="B375" s="108"/>
      <c r="D375" s="109"/>
      <c r="E375" s="116"/>
      <c r="F375" s="1"/>
      <c r="G375" s="1"/>
      <c r="I375" s="1"/>
      <c r="J375" s="119"/>
      <c r="K375" s="120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</row>
    <row r="376" s="114" customFormat="1" spans="1:21">
      <c r="A376" s="116"/>
      <c r="B376" s="108"/>
      <c r="D376" s="109"/>
      <c r="E376" s="116"/>
      <c r="F376" s="1"/>
      <c r="G376" s="1"/>
      <c r="I376" s="1"/>
      <c r="J376" s="119"/>
      <c r="K376" s="120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</row>
    <row r="377" s="114" customFormat="1" spans="1:21">
      <c r="A377" s="116"/>
      <c r="B377" s="108"/>
      <c r="D377" s="109"/>
      <c r="E377" s="116"/>
      <c r="F377" s="1"/>
      <c r="G377" s="1"/>
      <c r="I377" s="1"/>
      <c r="J377" s="119"/>
      <c r="K377" s="120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</row>
    <row r="378" s="114" customFormat="1" spans="1:21">
      <c r="A378" s="116"/>
      <c r="B378" s="108"/>
      <c r="D378" s="109"/>
      <c r="E378" s="116"/>
      <c r="F378" s="1"/>
      <c r="G378" s="1"/>
      <c r="I378" s="1"/>
      <c r="J378" s="119"/>
      <c r="K378" s="120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</row>
    <row r="379" s="114" customFormat="1" spans="1:21">
      <c r="A379" s="116"/>
      <c r="B379" s="108"/>
      <c r="D379" s="109"/>
      <c r="E379" s="116"/>
      <c r="F379" s="1"/>
      <c r="G379" s="1"/>
      <c r="I379" s="1"/>
      <c r="J379" s="119"/>
      <c r="K379" s="120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</row>
    <row r="380" s="114" customFormat="1" spans="1:21">
      <c r="A380" s="116"/>
      <c r="B380" s="108"/>
      <c r="D380" s="109"/>
      <c r="E380" s="116"/>
      <c r="F380" s="1"/>
      <c r="G380" s="1"/>
      <c r="I380" s="1"/>
      <c r="J380" s="119"/>
      <c r="K380" s="120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</row>
    <row r="381" s="114" customFormat="1" spans="1:21">
      <c r="A381" s="116"/>
      <c r="B381" s="108"/>
      <c r="D381" s="109"/>
      <c r="E381" s="116"/>
      <c r="F381" s="1"/>
      <c r="G381" s="1"/>
      <c r="I381" s="1"/>
      <c r="J381" s="119"/>
      <c r="K381" s="120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</row>
    <row r="382" s="114" customFormat="1" spans="1:21">
      <c r="A382" s="116"/>
      <c r="B382" s="108"/>
      <c r="D382" s="109"/>
      <c r="E382" s="116"/>
      <c r="F382" s="1"/>
      <c r="G382" s="1"/>
      <c r="I382" s="1"/>
      <c r="J382" s="119"/>
      <c r="K382" s="120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</row>
    <row r="383" s="114" customFormat="1" spans="1:21">
      <c r="A383" s="116"/>
      <c r="B383" s="108"/>
      <c r="D383" s="109"/>
      <c r="E383" s="116"/>
      <c r="F383" s="1"/>
      <c r="G383" s="1"/>
      <c r="I383" s="1"/>
      <c r="J383" s="119"/>
      <c r="K383" s="120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</row>
    <row r="384" s="114" customFormat="1" spans="1:21">
      <c r="A384" s="116"/>
      <c r="B384" s="108"/>
      <c r="D384" s="109"/>
      <c r="E384" s="116"/>
      <c r="F384" s="1"/>
      <c r="G384" s="1"/>
      <c r="I384" s="1"/>
      <c r="J384" s="119"/>
      <c r="K384" s="120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</row>
    <row r="385" s="114" customFormat="1" spans="1:21">
      <c r="A385" s="116"/>
      <c r="B385" s="108"/>
      <c r="D385" s="109"/>
      <c r="E385" s="116"/>
      <c r="F385" s="1"/>
      <c r="G385" s="1"/>
      <c r="I385" s="1"/>
      <c r="J385" s="119"/>
      <c r="K385" s="120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</row>
    <row r="386" s="114" customFormat="1" spans="1:21">
      <c r="A386" s="116"/>
      <c r="B386" s="108"/>
      <c r="D386" s="109"/>
      <c r="E386" s="116"/>
      <c r="F386" s="1"/>
      <c r="G386" s="1"/>
      <c r="I386" s="1"/>
      <c r="J386" s="119"/>
      <c r="K386" s="120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</row>
    <row r="387" s="114" customFormat="1" spans="1:21">
      <c r="A387" s="116"/>
      <c r="B387" s="108"/>
      <c r="D387" s="109"/>
      <c r="E387" s="116"/>
      <c r="F387" s="1"/>
      <c r="G387" s="1"/>
      <c r="I387" s="1"/>
      <c r="J387" s="119"/>
      <c r="K387" s="120"/>
      <c r="L387" s="119"/>
      <c r="M387" s="119"/>
      <c r="N387" s="119"/>
      <c r="O387" s="119"/>
      <c r="P387" s="119"/>
      <c r="Q387" s="119"/>
      <c r="R387" s="119"/>
      <c r="S387" s="119"/>
      <c r="T387" s="119"/>
      <c r="U387" s="119"/>
    </row>
    <row r="388" s="114" customFormat="1" spans="1:21">
      <c r="A388" s="116"/>
      <c r="B388" s="108"/>
      <c r="D388" s="109"/>
      <c r="E388" s="116"/>
      <c r="F388" s="1"/>
      <c r="G388" s="1"/>
      <c r="I388" s="1"/>
      <c r="J388" s="119"/>
      <c r="K388" s="120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</row>
    <row r="389" s="114" customFormat="1" spans="1:21">
      <c r="A389" s="116"/>
      <c r="B389" s="108"/>
      <c r="D389" s="109"/>
      <c r="E389" s="116"/>
      <c r="F389" s="1"/>
      <c r="G389" s="1"/>
      <c r="I389" s="1"/>
      <c r="J389" s="119"/>
      <c r="K389" s="120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</row>
    <row r="390" s="114" customFormat="1" spans="1:21">
      <c r="A390" s="116"/>
      <c r="B390" s="108"/>
      <c r="D390" s="109"/>
      <c r="E390" s="116"/>
      <c r="F390" s="1"/>
      <c r="G390" s="1"/>
      <c r="I390" s="1"/>
      <c r="J390" s="119"/>
      <c r="K390" s="120"/>
      <c r="L390" s="119"/>
      <c r="M390" s="119"/>
      <c r="N390" s="119"/>
      <c r="O390" s="119"/>
      <c r="P390" s="119"/>
      <c r="Q390" s="119"/>
      <c r="R390" s="119"/>
      <c r="S390" s="119"/>
      <c r="T390" s="119"/>
      <c r="U390" s="119"/>
    </row>
    <row r="391" s="114" customFormat="1" spans="1:21">
      <c r="A391" s="116"/>
      <c r="B391" s="108"/>
      <c r="D391" s="109"/>
      <c r="E391" s="116"/>
      <c r="F391" s="1"/>
      <c r="G391" s="1"/>
      <c r="I391" s="1"/>
      <c r="J391" s="119"/>
      <c r="K391" s="120"/>
      <c r="L391" s="119"/>
      <c r="M391" s="119"/>
      <c r="N391" s="119"/>
      <c r="O391" s="119"/>
      <c r="P391" s="119"/>
      <c r="Q391" s="119"/>
      <c r="R391" s="119"/>
      <c r="S391" s="119"/>
      <c r="T391" s="119"/>
      <c r="U391" s="119"/>
    </row>
    <row r="392" s="114" customFormat="1" spans="1:21">
      <c r="A392" s="116"/>
      <c r="B392" s="108"/>
      <c r="D392" s="109"/>
      <c r="E392" s="116"/>
      <c r="F392" s="1"/>
      <c r="G392" s="1"/>
      <c r="I392" s="1"/>
      <c r="J392" s="119"/>
      <c r="K392" s="120"/>
      <c r="L392" s="119"/>
      <c r="M392" s="119"/>
      <c r="N392" s="119"/>
      <c r="O392" s="119"/>
      <c r="P392" s="119"/>
      <c r="Q392" s="119"/>
      <c r="R392" s="119"/>
      <c r="S392" s="119"/>
      <c r="T392" s="119"/>
      <c r="U392" s="119"/>
    </row>
    <row r="393" s="114" customFormat="1" spans="1:21">
      <c r="A393" s="116"/>
      <c r="B393" s="108"/>
      <c r="D393" s="109"/>
      <c r="E393" s="116"/>
      <c r="F393" s="1"/>
      <c r="G393" s="1"/>
      <c r="I393" s="1"/>
      <c r="J393" s="119"/>
      <c r="K393" s="120"/>
      <c r="L393" s="119"/>
      <c r="M393" s="119"/>
      <c r="N393" s="119"/>
      <c r="O393" s="119"/>
      <c r="P393" s="119"/>
      <c r="Q393" s="119"/>
      <c r="R393" s="119"/>
      <c r="S393" s="119"/>
      <c r="T393" s="119"/>
      <c r="U393" s="119"/>
    </row>
    <row r="394" s="114" customFormat="1" spans="1:21">
      <c r="A394" s="116"/>
      <c r="B394" s="108"/>
      <c r="D394" s="109"/>
      <c r="E394" s="116"/>
      <c r="F394" s="1"/>
      <c r="G394" s="1"/>
      <c r="I394" s="1"/>
      <c r="J394" s="119"/>
      <c r="K394" s="120"/>
      <c r="L394" s="119"/>
      <c r="M394" s="119"/>
      <c r="N394" s="119"/>
      <c r="O394" s="119"/>
      <c r="P394" s="119"/>
      <c r="Q394" s="119"/>
      <c r="R394" s="119"/>
      <c r="S394" s="119"/>
      <c r="T394" s="119"/>
      <c r="U394" s="119"/>
    </row>
    <row r="395" s="114" customFormat="1" spans="1:21">
      <c r="A395" s="116"/>
      <c r="B395" s="108"/>
      <c r="D395" s="109"/>
      <c r="E395" s="116"/>
      <c r="F395" s="1"/>
      <c r="G395" s="1"/>
      <c r="I395" s="1"/>
      <c r="J395" s="119"/>
      <c r="K395" s="120"/>
      <c r="L395" s="119"/>
      <c r="M395" s="119"/>
      <c r="N395" s="119"/>
      <c r="O395" s="119"/>
      <c r="P395" s="119"/>
      <c r="Q395" s="119"/>
      <c r="R395" s="119"/>
      <c r="S395" s="119"/>
      <c r="T395" s="119"/>
      <c r="U395" s="119"/>
    </row>
    <row r="396" s="114" customFormat="1" spans="1:21">
      <c r="A396" s="116"/>
      <c r="B396" s="108"/>
      <c r="D396" s="109"/>
      <c r="E396" s="116"/>
      <c r="F396" s="1"/>
      <c r="G396" s="1"/>
      <c r="I396" s="1"/>
      <c r="J396" s="119"/>
      <c r="K396" s="120"/>
      <c r="L396" s="119"/>
      <c r="M396" s="119"/>
      <c r="N396" s="119"/>
      <c r="O396" s="119"/>
      <c r="P396" s="119"/>
      <c r="Q396" s="119"/>
      <c r="R396" s="119"/>
      <c r="S396" s="119"/>
      <c r="T396" s="119"/>
      <c r="U396" s="119"/>
    </row>
    <row r="397" s="114" customFormat="1" spans="1:21">
      <c r="A397" s="116"/>
      <c r="B397" s="108"/>
      <c r="D397" s="109"/>
      <c r="E397" s="116"/>
      <c r="F397" s="1"/>
      <c r="G397" s="1"/>
      <c r="I397" s="1"/>
      <c r="J397" s="119"/>
      <c r="K397" s="120"/>
      <c r="L397" s="119"/>
      <c r="M397" s="119"/>
      <c r="N397" s="119"/>
      <c r="O397" s="119"/>
      <c r="P397" s="119"/>
      <c r="Q397" s="119"/>
      <c r="R397" s="119"/>
      <c r="S397" s="119"/>
      <c r="T397" s="119"/>
      <c r="U397" s="119"/>
    </row>
    <row r="398" s="114" customFormat="1" spans="1:21">
      <c r="A398" s="116"/>
      <c r="B398" s="108"/>
      <c r="D398" s="109"/>
      <c r="E398" s="116"/>
      <c r="F398" s="1"/>
      <c r="G398" s="1"/>
      <c r="I398" s="1"/>
      <c r="J398" s="119"/>
      <c r="K398" s="120"/>
      <c r="L398" s="119"/>
      <c r="M398" s="119"/>
      <c r="N398" s="119"/>
      <c r="O398" s="119"/>
      <c r="P398" s="119"/>
      <c r="Q398" s="119"/>
      <c r="R398" s="119"/>
      <c r="S398" s="119"/>
      <c r="T398" s="119"/>
      <c r="U398" s="119"/>
    </row>
    <row r="399" s="114" customFormat="1" spans="1:21">
      <c r="A399" s="116"/>
      <c r="B399" s="108"/>
      <c r="D399" s="109"/>
      <c r="E399" s="116"/>
      <c r="F399" s="1"/>
      <c r="G399" s="1"/>
      <c r="I399" s="1"/>
      <c r="J399" s="119"/>
      <c r="K399" s="120"/>
      <c r="L399" s="119"/>
      <c r="M399" s="119"/>
      <c r="N399" s="119"/>
      <c r="O399" s="119"/>
      <c r="P399" s="119"/>
      <c r="Q399" s="119"/>
      <c r="R399" s="119"/>
      <c r="S399" s="119"/>
      <c r="T399" s="119"/>
      <c r="U399" s="119"/>
    </row>
    <row r="400" s="114" customFormat="1" spans="1:21">
      <c r="A400" s="116"/>
      <c r="B400" s="108"/>
      <c r="D400" s="109"/>
      <c r="E400" s="116"/>
      <c r="F400" s="1"/>
      <c r="G400" s="1"/>
      <c r="I400" s="1"/>
      <c r="J400" s="119"/>
      <c r="K400" s="120"/>
      <c r="L400" s="119"/>
      <c r="M400" s="119"/>
      <c r="N400" s="119"/>
      <c r="O400" s="119"/>
      <c r="P400" s="119"/>
      <c r="Q400" s="119"/>
      <c r="R400" s="119"/>
      <c r="S400" s="119"/>
      <c r="T400" s="119"/>
      <c r="U400" s="119"/>
    </row>
    <row r="401" s="114" customFormat="1" spans="1:21">
      <c r="A401" s="116"/>
      <c r="B401" s="108"/>
      <c r="D401" s="109"/>
      <c r="E401" s="116"/>
      <c r="F401" s="1"/>
      <c r="G401" s="1"/>
      <c r="I401" s="1"/>
      <c r="J401" s="119"/>
      <c r="K401" s="120"/>
      <c r="L401" s="119"/>
      <c r="M401" s="119"/>
      <c r="N401" s="119"/>
      <c r="O401" s="119"/>
      <c r="P401" s="119"/>
      <c r="Q401" s="119"/>
      <c r="R401" s="119"/>
      <c r="S401" s="119"/>
      <c r="T401" s="119"/>
      <c r="U401" s="119"/>
    </row>
    <row r="402" s="114" customFormat="1" spans="1:21">
      <c r="A402" s="116"/>
      <c r="B402" s="108"/>
      <c r="D402" s="109"/>
      <c r="E402" s="116"/>
      <c r="F402" s="1"/>
      <c r="G402" s="1"/>
      <c r="I402" s="1"/>
      <c r="J402" s="119"/>
      <c r="K402" s="120"/>
      <c r="L402" s="119"/>
      <c r="M402" s="119"/>
      <c r="N402" s="119"/>
      <c r="O402" s="119"/>
      <c r="P402" s="119"/>
      <c r="Q402" s="119"/>
      <c r="R402" s="119"/>
      <c r="S402" s="119"/>
      <c r="T402" s="119"/>
      <c r="U402" s="119"/>
    </row>
    <row r="403" s="114" customFormat="1" spans="1:21">
      <c r="A403" s="116"/>
      <c r="B403" s="108"/>
      <c r="D403" s="109"/>
      <c r="E403" s="116"/>
      <c r="F403" s="1"/>
      <c r="G403" s="1"/>
      <c r="I403" s="1"/>
      <c r="J403" s="119"/>
      <c r="K403" s="120"/>
      <c r="L403" s="119"/>
      <c r="M403" s="119"/>
      <c r="N403" s="119"/>
      <c r="O403" s="119"/>
      <c r="P403" s="119"/>
      <c r="Q403" s="119"/>
      <c r="R403" s="119"/>
      <c r="S403" s="119"/>
      <c r="T403" s="119"/>
      <c r="U403" s="119"/>
    </row>
    <row r="404" s="114" customFormat="1" spans="1:21">
      <c r="A404" s="116"/>
      <c r="B404" s="108"/>
      <c r="D404" s="109"/>
      <c r="E404" s="116"/>
      <c r="F404" s="1"/>
      <c r="G404" s="1"/>
      <c r="I404" s="1"/>
      <c r="J404" s="119"/>
      <c r="K404" s="120"/>
      <c r="L404" s="119"/>
      <c r="M404" s="119"/>
      <c r="N404" s="119"/>
      <c r="O404" s="119"/>
      <c r="P404" s="119"/>
      <c r="Q404" s="119"/>
      <c r="R404" s="119"/>
      <c r="S404" s="119"/>
      <c r="T404" s="119"/>
      <c r="U404" s="119"/>
    </row>
    <row r="405" s="114" customFormat="1" spans="1:21">
      <c r="A405" s="116"/>
      <c r="B405" s="108"/>
      <c r="D405" s="109"/>
      <c r="E405" s="116"/>
      <c r="F405" s="1"/>
      <c r="G405" s="1"/>
      <c r="I405" s="1"/>
      <c r="J405" s="119"/>
      <c r="K405" s="120"/>
      <c r="L405" s="119"/>
      <c r="M405" s="119"/>
      <c r="N405" s="119"/>
      <c r="O405" s="119"/>
      <c r="P405" s="119"/>
      <c r="Q405" s="119"/>
      <c r="R405" s="119"/>
      <c r="S405" s="119"/>
      <c r="T405" s="119"/>
      <c r="U405" s="119"/>
    </row>
    <row r="406" s="114" customFormat="1" spans="1:21">
      <c r="A406" s="116"/>
      <c r="B406" s="108"/>
      <c r="D406" s="109"/>
      <c r="E406" s="116"/>
      <c r="F406" s="1"/>
      <c r="G406" s="1"/>
      <c r="I406" s="1"/>
      <c r="J406" s="119"/>
      <c r="K406" s="120"/>
      <c r="L406" s="119"/>
      <c r="M406" s="119"/>
      <c r="N406" s="119"/>
      <c r="O406" s="119"/>
      <c r="P406" s="119"/>
      <c r="Q406" s="119"/>
      <c r="R406" s="119"/>
      <c r="S406" s="119"/>
      <c r="T406" s="119"/>
      <c r="U406" s="119"/>
    </row>
    <row r="407" s="114" customFormat="1" spans="1:21">
      <c r="A407" s="116"/>
      <c r="B407" s="108"/>
      <c r="D407" s="109"/>
      <c r="E407" s="116"/>
      <c r="F407" s="1"/>
      <c r="G407" s="1"/>
      <c r="I407" s="1"/>
      <c r="J407" s="119"/>
      <c r="K407" s="120"/>
      <c r="L407" s="119"/>
      <c r="M407" s="119"/>
      <c r="N407" s="119"/>
      <c r="O407" s="119"/>
      <c r="P407" s="119"/>
      <c r="Q407" s="119"/>
      <c r="R407" s="119"/>
      <c r="S407" s="119"/>
      <c r="T407" s="119"/>
      <c r="U407" s="119"/>
    </row>
    <row r="408" s="114" customFormat="1" spans="1:21">
      <c r="A408" s="116"/>
      <c r="B408" s="108"/>
      <c r="D408" s="109"/>
      <c r="E408" s="116"/>
      <c r="F408" s="1"/>
      <c r="G408" s="1"/>
      <c r="I408" s="1"/>
      <c r="J408" s="119"/>
      <c r="K408" s="120"/>
      <c r="L408" s="119"/>
      <c r="M408" s="119"/>
      <c r="N408" s="119"/>
      <c r="O408" s="119"/>
      <c r="P408" s="119"/>
      <c r="Q408" s="119"/>
      <c r="R408" s="119"/>
      <c r="S408" s="119"/>
      <c r="T408" s="119"/>
      <c r="U408" s="119"/>
    </row>
    <row r="409" s="114" customFormat="1" spans="1:21">
      <c r="A409" s="116"/>
      <c r="B409" s="108"/>
      <c r="D409" s="109"/>
      <c r="E409" s="116"/>
      <c r="F409" s="1"/>
      <c r="G409" s="1"/>
      <c r="I409" s="1"/>
      <c r="J409" s="119"/>
      <c r="K409" s="120"/>
      <c r="L409" s="119"/>
      <c r="M409" s="119"/>
      <c r="N409" s="119"/>
      <c r="O409" s="119"/>
      <c r="P409" s="119"/>
      <c r="Q409" s="119"/>
      <c r="R409" s="119"/>
      <c r="S409" s="119"/>
      <c r="T409" s="119"/>
      <c r="U409" s="119"/>
    </row>
    <row r="410" s="114" customFormat="1" spans="1:21">
      <c r="A410" s="116"/>
      <c r="B410" s="108"/>
      <c r="D410" s="109"/>
      <c r="E410" s="116"/>
      <c r="F410" s="1"/>
      <c r="G410" s="1"/>
      <c r="I410" s="1"/>
      <c r="J410" s="119"/>
      <c r="K410" s="120"/>
      <c r="L410" s="119"/>
      <c r="M410" s="119"/>
      <c r="N410" s="119"/>
      <c r="O410" s="119"/>
      <c r="P410" s="119"/>
      <c r="Q410" s="119"/>
      <c r="R410" s="119"/>
      <c r="S410" s="119"/>
      <c r="T410" s="119"/>
      <c r="U410" s="119"/>
    </row>
    <row r="411" s="114" customFormat="1" spans="1:21">
      <c r="A411" s="116"/>
      <c r="B411" s="108"/>
      <c r="D411" s="109"/>
      <c r="E411" s="116"/>
      <c r="F411" s="1"/>
      <c r="G411" s="1"/>
      <c r="I411" s="1"/>
      <c r="J411" s="119"/>
      <c r="K411" s="120"/>
      <c r="L411" s="119"/>
      <c r="M411" s="119"/>
      <c r="N411" s="119"/>
      <c r="O411" s="119"/>
      <c r="P411" s="119"/>
      <c r="Q411" s="119"/>
      <c r="R411" s="119"/>
      <c r="S411" s="119"/>
      <c r="T411" s="119"/>
      <c r="U411" s="119"/>
    </row>
    <row r="412" s="114" customFormat="1" spans="1:21">
      <c r="A412" s="116"/>
      <c r="B412" s="108"/>
      <c r="D412" s="109"/>
      <c r="E412" s="116"/>
      <c r="F412" s="1"/>
      <c r="G412" s="1"/>
      <c r="I412" s="1"/>
      <c r="J412" s="119"/>
      <c r="K412" s="120"/>
      <c r="L412" s="119"/>
      <c r="M412" s="119"/>
      <c r="N412" s="119"/>
      <c r="O412" s="119"/>
      <c r="P412" s="119"/>
      <c r="Q412" s="119"/>
      <c r="R412" s="119"/>
      <c r="S412" s="119"/>
      <c r="T412" s="119"/>
      <c r="U412" s="119"/>
    </row>
    <row r="413" s="114" customFormat="1" spans="1:21">
      <c r="A413" s="116"/>
      <c r="B413" s="108"/>
      <c r="D413" s="109"/>
      <c r="E413" s="116"/>
      <c r="F413" s="1"/>
      <c r="G413" s="1"/>
      <c r="I413" s="1"/>
      <c r="J413" s="119"/>
      <c r="K413" s="120"/>
      <c r="L413" s="119"/>
      <c r="M413" s="119"/>
      <c r="N413" s="119"/>
      <c r="O413" s="119"/>
      <c r="P413" s="119"/>
      <c r="Q413" s="119"/>
      <c r="R413" s="119"/>
      <c r="S413" s="119"/>
      <c r="T413" s="119"/>
      <c r="U413" s="119"/>
    </row>
    <row r="414" s="114" customFormat="1" spans="1:21">
      <c r="A414" s="116"/>
      <c r="B414" s="108"/>
      <c r="D414" s="109"/>
      <c r="E414" s="116"/>
      <c r="F414" s="1"/>
      <c r="G414" s="1"/>
      <c r="I414" s="1"/>
      <c r="J414" s="119"/>
      <c r="K414" s="120"/>
      <c r="L414" s="119"/>
      <c r="M414" s="119"/>
      <c r="N414" s="119"/>
      <c r="O414" s="119"/>
      <c r="P414" s="119"/>
      <c r="Q414" s="119"/>
      <c r="R414" s="119"/>
      <c r="S414" s="119"/>
      <c r="T414" s="119"/>
      <c r="U414" s="119"/>
    </row>
    <row r="415" s="114" customFormat="1" spans="1:21">
      <c r="A415" s="116"/>
      <c r="B415" s="108"/>
      <c r="D415" s="109"/>
      <c r="E415" s="116"/>
      <c r="F415" s="1"/>
      <c r="G415" s="1"/>
      <c r="I415" s="1"/>
      <c r="J415" s="119"/>
      <c r="K415" s="120"/>
      <c r="L415" s="119"/>
      <c r="M415" s="119"/>
      <c r="N415" s="119"/>
      <c r="O415" s="119"/>
      <c r="P415" s="119"/>
      <c r="Q415" s="119"/>
      <c r="R415" s="119"/>
      <c r="S415" s="119"/>
      <c r="T415" s="119"/>
      <c r="U415" s="119"/>
    </row>
    <row r="416" s="114" customFormat="1" spans="1:21">
      <c r="A416" s="116"/>
      <c r="B416" s="108"/>
      <c r="D416" s="109"/>
      <c r="E416" s="116"/>
      <c r="F416" s="1"/>
      <c r="G416" s="1"/>
      <c r="I416" s="1"/>
      <c r="J416" s="119"/>
      <c r="K416" s="120"/>
      <c r="L416" s="119"/>
      <c r="M416" s="119"/>
      <c r="N416" s="119"/>
      <c r="O416" s="119"/>
      <c r="P416" s="119"/>
      <c r="Q416" s="119"/>
      <c r="R416" s="119"/>
      <c r="S416" s="119"/>
      <c r="T416" s="119"/>
      <c r="U416" s="119"/>
    </row>
    <row r="417" s="114" customFormat="1" spans="1:21">
      <c r="A417" s="116"/>
      <c r="B417" s="108"/>
      <c r="D417" s="109"/>
      <c r="E417" s="116"/>
      <c r="F417" s="1"/>
      <c r="G417" s="1"/>
      <c r="I417" s="1"/>
      <c r="J417" s="119"/>
      <c r="K417" s="120"/>
      <c r="L417" s="119"/>
      <c r="M417" s="119"/>
      <c r="N417" s="119"/>
      <c r="O417" s="119"/>
      <c r="P417" s="119"/>
      <c r="Q417" s="119"/>
      <c r="R417" s="119"/>
      <c r="S417" s="119"/>
      <c r="T417" s="119"/>
      <c r="U417" s="119"/>
    </row>
    <row r="418" s="114" customFormat="1" spans="1:21">
      <c r="A418" s="116"/>
      <c r="B418" s="108"/>
      <c r="D418" s="109"/>
      <c r="E418" s="116"/>
      <c r="F418" s="1"/>
      <c r="G418" s="1"/>
      <c r="I418" s="1"/>
      <c r="J418" s="119"/>
      <c r="K418" s="120"/>
      <c r="L418" s="119"/>
      <c r="M418" s="119"/>
      <c r="N418" s="119"/>
      <c r="O418" s="119"/>
      <c r="P418" s="119"/>
      <c r="Q418" s="119"/>
      <c r="R418" s="119"/>
      <c r="S418" s="119"/>
      <c r="T418" s="119"/>
      <c r="U418" s="119"/>
    </row>
    <row r="419" s="114" customFormat="1" spans="1:21">
      <c r="A419" s="116"/>
      <c r="B419" s="108"/>
      <c r="D419" s="109"/>
      <c r="E419" s="116"/>
      <c r="F419" s="1"/>
      <c r="G419" s="1"/>
      <c r="I419" s="1"/>
      <c r="J419" s="119"/>
      <c r="K419" s="120"/>
      <c r="L419" s="119"/>
      <c r="M419" s="119"/>
      <c r="N419" s="119"/>
      <c r="O419" s="119"/>
      <c r="P419" s="119"/>
      <c r="Q419" s="119"/>
      <c r="R419" s="119"/>
      <c r="S419" s="119"/>
      <c r="T419" s="119"/>
      <c r="U419" s="119"/>
    </row>
    <row r="420" s="114" customFormat="1" spans="1:21">
      <c r="A420" s="116"/>
      <c r="B420" s="108"/>
      <c r="D420" s="109"/>
      <c r="E420" s="116"/>
      <c r="F420" s="1"/>
      <c r="G420" s="1"/>
      <c r="I420" s="1"/>
      <c r="J420" s="119"/>
      <c r="K420" s="120"/>
      <c r="L420" s="119"/>
      <c r="M420" s="119"/>
      <c r="N420" s="119"/>
      <c r="O420" s="119"/>
      <c r="P420" s="119"/>
      <c r="Q420" s="119"/>
      <c r="R420" s="119"/>
      <c r="S420" s="119"/>
      <c r="T420" s="119"/>
      <c r="U420" s="119"/>
    </row>
    <row r="421" s="114" customFormat="1" spans="1:21">
      <c r="A421" s="116"/>
      <c r="B421" s="108"/>
      <c r="D421" s="109"/>
      <c r="E421" s="116"/>
      <c r="F421" s="1"/>
      <c r="G421" s="1"/>
      <c r="I421" s="1"/>
      <c r="J421" s="119"/>
      <c r="K421" s="120"/>
      <c r="L421" s="119"/>
      <c r="M421" s="119"/>
      <c r="N421" s="119"/>
      <c r="O421" s="119"/>
      <c r="P421" s="119"/>
      <c r="Q421" s="119"/>
      <c r="R421" s="119"/>
      <c r="S421" s="119"/>
      <c r="T421" s="119"/>
      <c r="U421" s="119"/>
    </row>
    <row r="422" s="114" customFormat="1" spans="1:21">
      <c r="A422" s="116"/>
      <c r="B422" s="108"/>
      <c r="D422" s="109"/>
      <c r="E422" s="116"/>
      <c r="F422" s="1"/>
      <c r="G422" s="1"/>
      <c r="I422" s="1"/>
      <c r="J422" s="119"/>
      <c r="K422" s="120"/>
      <c r="L422" s="119"/>
      <c r="M422" s="119"/>
      <c r="N422" s="119"/>
      <c r="O422" s="119"/>
      <c r="P422" s="119"/>
      <c r="Q422" s="119"/>
      <c r="R422" s="119"/>
      <c r="S422" s="119"/>
      <c r="T422" s="119"/>
      <c r="U422" s="119"/>
    </row>
    <row r="423" s="114" customFormat="1" spans="1:21">
      <c r="A423" s="116"/>
      <c r="B423" s="108"/>
      <c r="D423" s="109"/>
      <c r="E423" s="116"/>
      <c r="F423" s="1"/>
      <c r="G423" s="1"/>
      <c r="I423" s="1"/>
      <c r="J423" s="119"/>
      <c r="K423" s="120"/>
      <c r="L423" s="119"/>
      <c r="M423" s="119"/>
      <c r="N423" s="119"/>
      <c r="O423" s="119"/>
      <c r="P423" s="119"/>
      <c r="Q423" s="119"/>
      <c r="R423" s="119"/>
      <c r="S423" s="119"/>
      <c r="T423" s="119"/>
      <c r="U423" s="119"/>
    </row>
    <row r="424" s="114" customFormat="1" spans="1:21">
      <c r="A424" s="116"/>
      <c r="B424" s="108"/>
      <c r="D424" s="109"/>
      <c r="E424" s="116"/>
      <c r="F424" s="1"/>
      <c r="G424" s="1"/>
      <c r="I424" s="1"/>
      <c r="J424" s="119"/>
      <c r="K424" s="120"/>
      <c r="L424" s="119"/>
      <c r="M424" s="119"/>
      <c r="N424" s="119"/>
      <c r="O424" s="119"/>
      <c r="P424" s="119"/>
      <c r="Q424" s="119"/>
      <c r="R424" s="119"/>
      <c r="S424" s="119"/>
      <c r="T424" s="119"/>
      <c r="U424" s="119"/>
    </row>
    <row r="425" s="114" customFormat="1" spans="1:21">
      <c r="A425" s="116"/>
      <c r="B425" s="108"/>
      <c r="D425" s="109"/>
      <c r="E425" s="116"/>
      <c r="F425" s="1"/>
      <c r="G425" s="1"/>
      <c r="I425" s="1"/>
      <c r="J425" s="119"/>
      <c r="K425" s="120"/>
      <c r="L425" s="119"/>
      <c r="M425" s="119"/>
      <c r="N425" s="119"/>
      <c r="O425" s="119"/>
      <c r="P425" s="119"/>
      <c r="Q425" s="119"/>
      <c r="R425" s="119"/>
      <c r="S425" s="119"/>
      <c r="T425" s="119"/>
      <c r="U425" s="119"/>
    </row>
    <row r="426" s="114" customFormat="1" spans="1:21">
      <c r="A426" s="116"/>
      <c r="B426" s="108"/>
      <c r="D426" s="109"/>
      <c r="E426" s="116"/>
      <c r="F426" s="1"/>
      <c r="G426" s="1"/>
      <c r="I426" s="1"/>
      <c r="J426" s="119"/>
      <c r="K426" s="120"/>
      <c r="L426" s="119"/>
      <c r="M426" s="119"/>
      <c r="N426" s="119"/>
      <c r="O426" s="119"/>
      <c r="P426" s="119"/>
      <c r="Q426" s="119"/>
      <c r="R426" s="119"/>
      <c r="S426" s="119"/>
      <c r="T426" s="119"/>
      <c r="U426" s="119"/>
    </row>
    <row r="427" s="114" customFormat="1" spans="1:21">
      <c r="A427" s="116"/>
      <c r="B427" s="108"/>
      <c r="D427" s="109"/>
      <c r="E427" s="116"/>
      <c r="F427" s="1"/>
      <c r="G427" s="1"/>
      <c r="I427" s="1"/>
      <c r="J427" s="119"/>
      <c r="K427" s="120"/>
      <c r="L427" s="119"/>
      <c r="M427" s="119"/>
      <c r="N427" s="119"/>
      <c r="O427" s="119"/>
      <c r="P427" s="119"/>
      <c r="Q427" s="119"/>
      <c r="R427" s="119"/>
      <c r="S427" s="119"/>
      <c r="T427" s="119"/>
      <c r="U427" s="119"/>
    </row>
    <row r="428" s="114" customFormat="1" spans="1:21">
      <c r="A428" s="116"/>
      <c r="B428" s="108"/>
      <c r="D428" s="109"/>
      <c r="E428" s="116"/>
      <c r="F428" s="1"/>
      <c r="G428" s="1"/>
      <c r="I428" s="1"/>
      <c r="J428" s="119"/>
      <c r="K428" s="120"/>
      <c r="L428" s="119"/>
      <c r="M428" s="119"/>
      <c r="N428" s="119"/>
      <c r="O428" s="119"/>
      <c r="P428" s="119"/>
      <c r="Q428" s="119"/>
      <c r="R428" s="119"/>
      <c r="S428" s="119"/>
      <c r="T428" s="119"/>
      <c r="U428" s="119"/>
    </row>
    <row r="429" s="114" customFormat="1" spans="1:21">
      <c r="A429" s="116"/>
      <c r="B429" s="108"/>
      <c r="D429" s="109"/>
      <c r="E429" s="116"/>
      <c r="F429" s="1"/>
      <c r="G429" s="1"/>
      <c r="I429" s="1"/>
      <c r="J429" s="119"/>
      <c r="K429" s="120"/>
      <c r="L429" s="119"/>
      <c r="M429" s="119"/>
      <c r="N429" s="119"/>
      <c r="O429" s="119"/>
      <c r="P429" s="119"/>
      <c r="Q429" s="119"/>
      <c r="R429" s="119"/>
      <c r="S429" s="119"/>
      <c r="T429" s="119"/>
      <c r="U429" s="119"/>
    </row>
    <row r="430" s="114" customFormat="1" spans="1:21">
      <c r="A430" s="116"/>
      <c r="B430" s="108"/>
      <c r="D430" s="109"/>
      <c r="E430" s="116"/>
      <c r="F430" s="1"/>
      <c r="G430" s="1"/>
      <c r="I430" s="1"/>
      <c r="J430" s="119"/>
      <c r="K430" s="120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</row>
    <row r="431" s="114" customFormat="1" spans="1:21">
      <c r="A431" s="116"/>
      <c r="B431" s="108"/>
      <c r="D431" s="109"/>
      <c r="E431" s="116"/>
      <c r="F431" s="1"/>
      <c r="G431" s="1"/>
      <c r="I431" s="1"/>
      <c r="J431" s="119"/>
      <c r="K431" s="120"/>
      <c r="L431" s="119"/>
      <c r="M431" s="119"/>
      <c r="N431" s="119"/>
      <c r="O431" s="119"/>
      <c r="P431" s="119"/>
      <c r="Q431" s="119"/>
      <c r="R431" s="119"/>
      <c r="S431" s="119"/>
      <c r="T431" s="119"/>
      <c r="U431" s="119"/>
    </row>
    <row r="432" s="114" customFormat="1" spans="1:21">
      <c r="A432" s="116"/>
      <c r="B432" s="108"/>
      <c r="D432" s="109"/>
      <c r="E432" s="116"/>
      <c r="F432" s="1"/>
      <c r="G432" s="1"/>
      <c r="I432" s="1"/>
      <c r="J432" s="119"/>
      <c r="K432" s="120"/>
      <c r="L432" s="119"/>
      <c r="M432" s="119"/>
      <c r="N432" s="119"/>
      <c r="O432" s="119"/>
      <c r="P432" s="119"/>
      <c r="Q432" s="119"/>
      <c r="R432" s="119"/>
      <c r="S432" s="119"/>
      <c r="T432" s="119"/>
      <c r="U432" s="119"/>
    </row>
    <row r="433" s="114" customFormat="1" spans="1:21">
      <c r="A433" s="116"/>
      <c r="B433" s="108"/>
      <c r="D433" s="109"/>
      <c r="E433" s="116"/>
      <c r="F433" s="1"/>
      <c r="G433" s="1"/>
      <c r="I433" s="1"/>
      <c r="J433" s="119"/>
      <c r="K433" s="120"/>
      <c r="L433" s="119"/>
      <c r="M433" s="119"/>
      <c r="N433" s="119"/>
      <c r="O433" s="119"/>
      <c r="P433" s="119"/>
      <c r="Q433" s="119"/>
      <c r="R433" s="119"/>
      <c r="S433" s="119"/>
      <c r="T433" s="119"/>
      <c r="U433" s="119"/>
    </row>
    <row r="434" s="114" customFormat="1" spans="1:21">
      <c r="A434" s="116"/>
      <c r="B434" s="108"/>
      <c r="D434" s="109"/>
      <c r="E434" s="116"/>
      <c r="F434" s="1"/>
      <c r="G434" s="1"/>
      <c r="I434" s="1"/>
      <c r="J434" s="119"/>
      <c r="K434" s="120"/>
      <c r="L434" s="119"/>
      <c r="M434" s="119"/>
      <c r="N434" s="119"/>
      <c r="O434" s="119"/>
      <c r="P434" s="119"/>
      <c r="Q434" s="119"/>
      <c r="R434" s="119"/>
      <c r="S434" s="119"/>
      <c r="T434" s="119"/>
      <c r="U434" s="119"/>
    </row>
    <row r="435" s="114" customFormat="1" spans="1:21">
      <c r="A435" s="116"/>
      <c r="B435" s="108"/>
      <c r="D435" s="109"/>
      <c r="E435" s="116"/>
      <c r="F435" s="1"/>
      <c r="G435" s="1"/>
      <c r="I435" s="1"/>
      <c r="J435" s="119"/>
      <c r="K435" s="120"/>
      <c r="L435" s="119"/>
      <c r="M435" s="119"/>
      <c r="N435" s="119"/>
      <c r="O435" s="119"/>
      <c r="P435" s="119"/>
      <c r="Q435" s="119"/>
      <c r="R435" s="119"/>
      <c r="S435" s="119"/>
      <c r="T435" s="119"/>
      <c r="U435" s="119"/>
    </row>
    <row r="436" s="114" customFormat="1" spans="1:21">
      <c r="A436" s="116"/>
      <c r="B436" s="108"/>
      <c r="D436" s="109"/>
      <c r="E436" s="116"/>
      <c r="F436" s="1"/>
      <c r="G436" s="1"/>
      <c r="I436" s="1"/>
      <c r="J436" s="119"/>
      <c r="K436" s="120"/>
      <c r="L436" s="119"/>
      <c r="M436" s="119"/>
      <c r="N436" s="119"/>
      <c r="O436" s="119"/>
      <c r="P436" s="119"/>
      <c r="Q436" s="119"/>
      <c r="R436" s="119"/>
      <c r="S436" s="119"/>
      <c r="T436" s="119"/>
      <c r="U436" s="119"/>
    </row>
    <row r="437" s="114" customFormat="1" spans="1:21">
      <c r="A437" s="116"/>
      <c r="B437" s="108"/>
      <c r="D437" s="109"/>
      <c r="E437" s="116"/>
      <c r="F437" s="1"/>
      <c r="G437" s="1"/>
      <c r="I437" s="1"/>
      <c r="J437" s="119"/>
      <c r="K437" s="120"/>
      <c r="L437" s="119"/>
      <c r="M437" s="119"/>
      <c r="N437" s="119"/>
      <c r="O437" s="119"/>
      <c r="P437" s="119"/>
      <c r="Q437" s="119"/>
      <c r="R437" s="119"/>
      <c r="S437" s="119"/>
      <c r="T437" s="119"/>
      <c r="U437" s="119"/>
    </row>
    <row r="438" s="114" customFormat="1" spans="1:21">
      <c r="A438" s="116"/>
      <c r="B438" s="108"/>
      <c r="D438" s="109"/>
      <c r="E438" s="116"/>
      <c r="F438" s="1"/>
      <c r="G438" s="1"/>
      <c r="I438" s="1"/>
      <c r="J438" s="119"/>
      <c r="K438" s="120"/>
      <c r="L438" s="119"/>
      <c r="M438" s="119"/>
      <c r="N438" s="119"/>
      <c r="O438" s="119"/>
      <c r="P438" s="119"/>
      <c r="Q438" s="119"/>
      <c r="R438" s="119"/>
      <c r="S438" s="119"/>
      <c r="T438" s="119"/>
      <c r="U438" s="119"/>
    </row>
    <row r="439" s="114" customFormat="1" spans="1:21">
      <c r="A439" s="116"/>
      <c r="B439" s="108"/>
      <c r="D439" s="109"/>
      <c r="E439" s="116"/>
      <c r="F439" s="1"/>
      <c r="G439" s="1"/>
      <c r="I439" s="1"/>
      <c r="J439" s="119"/>
      <c r="K439" s="120"/>
      <c r="L439" s="119"/>
      <c r="M439" s="119"/>
      <c r="N439" s="119"/>
      <c r="O439" s="119"/>
      <c r="P439" s="119"/>
      <c r="Q439" s="119"/>
      <c r="R439" s="119"/>
      <c r="S439" s="119"/>
      <c r="T439" s="119"/>
      <c r="U439" s="119"/>
    </row>
    <row r="440" s="114" customFormat="1" spans="1:21">
      <c r="A440" s="116"/>
      <c r="B440" s="108"/>
      <c r="D440" s="109"/>
      <c r="E440" s="116"/>
      <c r="F440" s="1"/>
      <c r="G440" s="1"/>
      <c r="I440" s="1"/>
      <c r="J440" s="119"/>
      <c r="K440" s="120"/>
      <c r="L440" s="119"/>
      <c r="M440" s="119"/>
      <c r="N440" s="119"/>
      <c r="O440" s="119"/>
      <c r="P440" s="119"/>
      <c r="Q440" s="119"/>
      <c r="R440" s="119"/>
      <c r="S440" s="119"/>
      <c r="T440" s="119"/>
      <c r="U440" s="119"/>
    </row>
    <row r="441" s="114" customFormat="1" spans="1:21">
      <c r="A441" s="116"/>
      <c r="B441" s="108"/>
      <c r="D441" s="109"/>
      <c r="E441" s="116"/>
      <c r="F441" s="1"/>
      <c r="G441" s="1"/>
      <c r="I441" s="1"/>
      <c r="J441" s="119"/>
      <c r="K441" s="120"/>
      <c r="L441" s="119"/>
      <c r="M441" s="119"/>
      <c r="N441" s="119"/>
      <c r="O441" s="119"/>
      <c r="P441" s="119"/>
      <c r="Q441" s="119"/>
      <c r="R441" s="119"/>
      <c r="S441" s="119"/>
      <c r="T441" s="119"/>
      <c r="U441" s="119"/>
    </row>
    <row r="442" s="114" customFormat="1" spans="1:21">
      <c r="A442" s="116"/>
      <c r="B442" s="108"/>
      <c r="D442" s="109"/>
      <c r="E442" s="116"/>
      <c r="F442" s="1"/>
      <c r="G442" s="1"/>
      <c r="I442" s="1"/>
      <c r="J442" s="119"/>
      <c r="K442" s="120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</row>
    <row r="443" s="114" customFormat="1" spans="1:21">
      <c r="A443" s="116"/>
      <c r="B443" s="108"/>
      <c r="D443" s="109"/>
      <c r="E443" s="116"/>
      <c r="F443" s="1"/>
      <c r="G443" s="1"/>
      <c r="I443" s="1"/>
      <c r="J443" s="119"/>
      <c r="K443" s="120"/>
      <c r="L443" s="119"/>
      <c r="M443" s="119"/>
      <c r="N443" s="119"/>
      <c r="O443" s="119"/>
      <c r="P443" s="119"/>
      <c r="Q443" s="119"/>
      <c r="R443" s="119"/>
      <c r="S443" s="119"/>
      <c r="T443" s="119"/>
      <c r="U443" s="119"/>
    </row>
    <row r="444" s="114" customFormat="1" spans="1:21">
      <c r="A444" s="116"/>
      <c r="B444" s="108"/>
      <c r="D444" s="109"/>
      <c r="E444" s="116"/>
      <c r="F444" s="1"/>
      <c r="G444" s="1"/>
      <c r="I444" s="1"/>
      <c r="J444" s="119"/>
      <c r="K444" s="120"/>
      <c r="L444" s="119"/>
      <c r="M444" s="119"/>
      <c r="N444" s="119"/>
      <c r="O444" s="119"/>
      <c r="P444" s="119"/>
      <c r="Q444" s="119"/>
      <c r="R444" s="119"/>
      <c r="S444" s="119"/>
      <c r="T444" s="119"/>
      <c r="U444" s="119"/>
    </row>
    <row r="445" s="114" customFormat="1" spans="1:21">
      <c r="A445" s="116"/>
      <c r="B445" s="108"/>
      <c r="D445" s="109"/>
      <c r="E445" s="116"/>
      <c r="F445" s="1"/>
      <c r="G445" s="1"/>
      <c r="I445" s="1"/>
      <c r="J445" s="119"/>
      <c r="K445" s="120"/>
      <c r="L445" s="119"/>
      <c r="M445" s="119"/>
      <c r="N445" s="119"/>
      <c r="O445" s="119"/>
      <c r="P445" s="119"/>
      <c r="Q445" s="119"/>
      <c r="R445" s="119"/>
      <c r="S445" s="119"/>
      <c r="T445" s="119"/>
      <c r="U445" s="119"/>
    </row>
    <row r="446" s="114" customFormat="1" spans="1:21">
      <c r="A446" s="116"/>
      <c r="B446" s="108"/>
      <c r="D446" s="109"/>
      <c r="E446" s="116"/>
      <c r="F446" s="1"/>
      <c r="G446" s="1"/>
      <c r="I446" s="1"/>
      <c r="J446" s="119"/>
      <c r="K446" s="120"/>
      <c r="L446" s="119"/>
      <c r="M446" s="119"/>
      <c r="N446" s="119"/>
      <c r="O446" s="119"/>
      <c r="P446" s="119"/>
      <c r="Q446" s="119"/>
      <c r="R446" s="119"/>
      <c r="S446" s="119"/>
      <c r="T446" s="119"/>
      <c r="U446" s="119"/>
    </row>
    <row r="447" s="114" customFormat="1" spans="1:21">
      <c r="A447" s="116"/>
      <c r="B447" s="108"/>
      <c r="D447" s="109"/>
      <c r="E447" s="116"/>
      <c r="F447" s="1"/>
      <c r="G447" s="1"/>
      <c r="I447" s="1"/>
      <c r="J447" s="119"/>
      <c r="K447" s="120"/>
      <c r="L447" s="119"/>
      <c r="M447" s="119"/>
      <c r="N447" s="119"/>
      <c r="O447" s="119"/>
      <c r="P447" s="119"/>
      <c r="Q447" s="119"/>
      <c r="R447" s="119"/>
      <c r="S447" s="119"/>
      <c r="T447" s="119"/>
      <c r="U447" s="119"/>
    </row>
    <row r="448" s="114" customFormat="1" spans="1:21">
      <c r="A448" s="116"/>
      <c r="B448" s="108"/>
      <c r="D448" s="109"/>
      <c r="E448" s="116"/>
      <c r="F448" s="1"/>
      <c r="G448" s="1"/>
      <c r="I448" s="1"/>
      <c r="J448" s="119"/>
      <c r="K448" s="120"/>
      <c r="L448" s="119"/>
      <c r="M448" s="119"/>
      <c r="N448" s="119"/>
      <c r="O448" s="119"/>
      <c r="P448" s="119"/>
      <c r="Q448" s="119"/>
      <c r="R448" s="119"/>
      <c r="S448" s="119"/>
      <c r="T448" s="119"/>
      <c r="U448" s="119"/>
    </row>
    <row r="449" s="114" customFormat="1" spans="1:21">
      <c r="A449" s="116"/>
      <c r="B449" s="108"/>
      <c r="D449" s="109"/>
      <c r="E449" s="116"/>
      <c r="F449" s="1"/>
      <c r="G449" s="1"/>
      <c r="I449" s="1"/>
      <c r="J449" s="119"/>
      <c r="K449" s="120"/>
      <c r="L449" s="119"/>
      <c r="M449" s="119"/>
      <c r="N449" s="119"/>
      <c r="O449" s="119"/>
      <c r="P449" s="119"/>
      <c r="Q449" s="119"/>
      <c r="R449" s="119"/>
      <c r="S449" s="119"/>
      <c r="T449" s="119"/>
      <c r="U449" s="119"/>
    </row>
    <row r="450" s="114" customFormat="1" spans="1:21">
      <c r="A450" s="116"/>
      <c r="B450" s="108"/>
      <c r="D450" s="109"/>
      <c r="E450" s="116"/>
      <c r="F450" s="1"/>
      <c r="G450" s="1"/>
      <c r="I450" s="1"/>
      <c r="J450" s="119"/>
      <c r="K450" s="120"/>
      <c r="L450" s="119"/>
      <c r="M450" s="119"/>
      <c r="N450" s="119"/>
      <c r="O450" s="119"/>
      <c r="P450" s="119"/>
      <c r="Q450" s="119"/>
      <c r="R450" s="119"/>
      <c r="S450" s="119"/>
      <c r="T450" s="119"/>
      <c r="U450" s="119"/>
    </row>
    <row r="451" s="114" customFormat="1" spans="1:21">
      <c r="A451" s="116"/>
      <c r="B451" s="108"/>
      <c r="D451" s="109"/>
      <c r="E451" s="116"/>
      <c r="F451" s="1"/>
      <c r="G451" s="1"/>
      <c r="I451" s="1"/>
      <c r="J451" s="119"/>
      <c r="K451" s="120"/>
      <c r="L451" s="119"/>
      <c r="M451" s="119"/>
      <c r="N451" s="119"/>
      <c r="O451" s="119"/>
      <c r="P451" s="119"/>
      <c r="Q451" s="119"/>
      <c r="R451" s="119"/>
      <c r="S451" s="119"/>
      <c r="T451" s="119"/>
      <c r="U451" s="119"/>
    </row>
    <row r="452" s="114" customFormat="1" spans="1:21">
      <c r="A452" s="116"/>
      <c r="B452" s="108"/>
      <c r="D452" s="109"/>
      <c r="E452" s="116"/>
      <c r="F452" s="1"/>
      <c r="G452" s="1"/>
      <c r="I452" s="1"/>
      <c r="J452" s="119"/>
      <c r="K452" s="120"/>
      <c r="L452" s="119"/>
      <c r="M452" s="119"/>
      <c r="N452" s="119"/>
      <c r="O452" s="119"/>
      <c r="P452" s="119"/>
      <c r="Q452" s="119"/>
      <c r="R452" s="119"/>
      <c r="S452" s="119"/>
      <c r="T452" s="119"/>
      <c r="U452" s="119"/>
    </row>
    <row r="453" s="114" customFormat="1" spans="1:21">
      <c r="A453" s="116"/>
      <c r="B453" s="108"/>
      <c r="D453" s="109"/>
      <c r="E453" s="116"/>
      <c r="F453" s="1"/>
      <c r="G453" s="1"/>
      <c r="I453" s="1"/>
      <c r="J453" s="119"/>
      <c r="K453" s="120"/>
      <c r="L453" s="119"/>
      <c r="M453" s="119"/>
      <c r="N453" s="119"/>
      <c r="O453" s="119"/>
      <c r="P453" s="119"/>
      <c r="Q453" s="119"/>
      <c r="R453" s="119"/>
      <c r="S453" s="119"/>
      <c r="T453" s="119"/>
      <c r="U453" s="119"/>
    </row>
    <row r="454" s="114" customFormat="1" spans="1:21">
      <c r="A454" s="116"/>
      <c r="B454" s="108"/>
      <c r="D454" s="109"/>
      <c r="E454" s="116"/>
      <c r="F454" s="1"/>
      <c r="G454" s="1"/>
      <c r="I454" s="1"/>
      <c r="J454" s="119"/>
      <c r="K454" s="120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</row>
    <row r="455" s="114" customFormat="1" spans="1:21">
      <c r="A455" s="116"/>
      <c r="B455" s="108"/>
      <c r="D455" s="109"/>
      <c r="E455" s="116"/>
      <c r="F455" s="1"/>
      <c r="G455" s="1"/>
      <c r="I455" s="1"/>
      <c r="J455" s="119"/>
      <c r="K455" s="120"/>
      <c r="L455" s="119"/>
      <c r="M455" s="119"/>
      <c r="N455" s="119"/>
      <c r="O455" s="119"/>
      <c r="P455" s="119"/>
      <c r="Q455" s="119"/>
      <c r="R455" s="119"/>
      <c r="S455" s="119"/>
      <c r="T455" s="119"/>
      <c r="U455" s="119"/>
    </row>
    <row r="456" s="114" customFormat="1" spans="1:21">
      <c r="A456" s="116"/>
      <c r="B456" s="108"/>
      <c r="D456" s="109"/>
      <c r="E456" s="116"/>
      <c r="F456" s="1"/>
      <c r="G456" s="1"/>
      <c r="I456" s="1"/>
      <c r="J456" s="119"/>
      <c r="K456" s="120"/>
      <c r="L456" s="119"/>
      <c r="M456" s="119"/>
      <c r="N456" s="119"/>
      <c r="O456" s="119"/>
      <c r="P456" s="119"/>
      <c r="Q456" s="119"/>
      <c r="R456" s="119"/>
      <c r="S456" s="119"/>
      <c r="T456" s="119"/>
      <c r="U456" s="119"/>
    </row>
    <row r="457" s="114" customFormat="1" spans="1:21">
      <c r="A457" s="116"/>
      <c r="B457" s="108"/>
      <c r="D457" s="109"/>
      <c r="E457" s="116"/>
      <c r="F457" s="1"/>
      <c r="G457" s="1"/>
      <c r="I457" s="1"/>
      <c r="J457" s="119"/>
      <c r="K457" s="120"/>
      <c r="L457" s="119"/>
      <c r="M457" s="119"/>
      <c r="N457" s="119"/>
      <c r="O457" s="119"/>
      <c r="P457" s="119"/>
      <c r="Q457" s="119"/>
      <c r="R457" s="119"/>
      <c r="S457" s="119"/>
      <c r="T457" s="119"/>
      <c r="U457" s="119"/>
    </row>
    <row r="458" s="114" customFormat="1" spans="1:21">
      <c r="A458" s="116"/>
      <c r="B458" s="108"/>
      <c r="D458" s="109"/>
      <c r="E458" s="116"/>
      <c r="F458" s="1"/>
      <c r="G458" s="1"/>
      <c r="I458" s="1"/>
      <c r="J458" s="119"/>
      <c r="K458" s="120"/>
      <c r="L458" s="119"/>
      <c r="M458" s="119"/>
      <c r="N458" s="119"/>
      <c r="O458" s="119"/>
      <c r="P458" s="119"/>
      <c r="Q458" s="119"/>
      <c r="R458" s="119"/>
      <c r="S458" s="119"/>
      <c r="T458" s="119"/>
      <c r="U458" s="119"/>
    </row>
    <row r="459" s="114" customFormat="1" spans="1:21">
      <c r="A459" s="116"/>
      <c r="B459" s="108"/>
      <c r="D459" s="109"/>
      <c r="E459" s="116"/>
      <c r="F459" s="1"/>
      <c r="G459" s="1"/>
      <c r="I459" s="1"/>
      <c r="J459" s="119"/>
      <c r="K459" s="120"/>
      <c r="L459" s="119"/>
      <c r="M459" s="119"/>
      <c r="N459" s="119"/>
      <c r="O459" s="119"/>
      <c r="P459" s="119"/>
      <c r="Q459" s="119"/>
      <c r="R459" s="119"/>
      <c r="S459" s="119"/>
      <c r="T459" s="119"/>
      <c r="U459" s="119"/>
    </row>
    <row r="460" s="114" customFormat="1" spans="1:21">
      <c r="A460" s="116"/>
      <c r="B460" s="108"/>
      <c r="D460" s="109"/>
      <c r="E460" s="116"/>
      <c r="F460" s="1"/>
      <c r="G460" s="1"/>
      <c r="I460" s="1"/>
      <c r="J460" s="119"/>
      <c r="K460" s="120"/>
      <c r="L460" s="119"/>
      <c r="M460" s="119"/>
      <c r="N460" s="119"/>
      <c r="O460" s="119"/>
      <c r="P460" s="119"/>
      <c r="Q460" s="119"/>
      <c r="R460" s="119"/>
      <c r="S460" s="119"/>
      <c r="T460" s="119"/>
      <c r="U460" s="119"/>
    </row>
    <row r="461" s="114" customFormat="1" spans="1:21">
      <c r="A461" s="116"/>
      <c r="B461" s="108"/>
      <c r="D461" s="109"/>
      <c r="E461" s="116"/>
      <c r="F461" s="1"/>
      <c r="G461" s="1"/>
      <c r="I461" s="1"/>
      <c r="J461" s="119"/>
      <c r="K461" s="120"/>
      <c r="L461" s="119"/>
      <c r="M461" s="119"/>
      <c r="N461" s="119"/>
      <c r="O461" s="119"/>
      <c r="P461" s="119"/>
      <c r="Q461" s="119"/>
      <c r="R461" s="119"/>
      <c r="S461" s="119"/>
      <c r="T461" s="119"/>
      <c r="U461" s="119"/>
    </row>
    <row r="462" s="114" customFormat="1" spans="1:21">
      <c r="A462" s="116"/>
      <c r="B462" s="108"/>
      <c r="D462" s="109"/>
      <c r="E462" s="116"/>
      <c r="F462" s="1"/>
      <c r="G462" s="1"/>
      <c r="I462" s="1"/>
      <c r="J462" s="119"/>
      <c r="K462" s="120"/>
      <c r="L462" s="119"/>
      <c r="M462" s="119"/>
      <c r="N462" s="119"/>
      <c r="O462" s="119"/>
      <c r="P462" s="119"/>
      <c r="Q462" s="119"/>
      <c r="R462" s="119"/>
      <c r="S462" s="119"/>
      <c r="T462" s="119"/>
      <c r="U462" s="119"/>
    </row>
    <row r="463" s="114" customFormat="1" spans="1:21">
      <c r="A463" s="116"/>
      <c r="B463" s="108"/>
      <c r="D463" s="109"/>
      <c r="E463" s="116"/>
      <c r="F463" s="1"/>
      <c r="G463" s="1"/>
      <c r="I463" s="1"/>
      <c r="J463" s="119"/>
      <c r="K463" s="120"/>
      <c r="L463" s="119"/>
      <c r="M463" s="119"/>
      <c r="N463" s="119"/>
      <c r="O463" s="119"/>
      <c r="P463" s="119"/>
      <c r="Q463" s="119"/>
      <c r="R463" s="119"/>
      <c r="S463" s="119"/>
      <c r="T463" s="119"/>
      <c r="U463" s="119"/>
    </row>
    <row r="464" s="114" customFormat="1" spans="1:21">
      <c r="A464" s="116"/>
      <c r="B464" s="108"/>
      <c r="D464" s="109"/>
      <c r="E464" s="116"/>
      <c r="F464" s="1"/>
      <c r="G464" s="1"/>
      <c r="I464" s="1"/>
      <c r="J464" s="119"/>
      <c r="K464" s="120"/>
      <c r="L464" s="119"/>
      <c r="M464" s="119"/>
      <c r="N464" s="119"/>
      <c r="O464" s="119"/>
      <c r="P464" s="119"/>
      <c r="Q464" s="119"/>
      <c r="R464" s="119"/>
      <c r="S464" s="119"/>
      <c r="T464" s="119"/>
      <c r="U464" s="119"/>
    </row>
    <row r="465" s="114" customFormat="1" spans="1:21">
      <c r="A465" s="116"/>
      <c r="B465" s="108"/>
      <c r="D465" s="109"/>
      <c r="E465" s="116"/>
      <c r="F465" s="1"/>
      <c r="G465" s="1"/>
      <c r="I465" s="1"/>
      <c r="J465" s="119"/>
      <c r="K465" s="120"/>
      <c r="L465" s="119"/>
      <c r="M465" s="119"/>
      <c r="N465" s="119"/>
      <c r="O465" s="119"/>
      <c r="P465" s="119"/>
      <c r="Q465" s="119"/>
      <c r="R465" s="119"/>
      <c r="S465" s="119"/>
      <c r="T465" s="119"/>
      <c r="U465" s="119"/>
    </row>
    <row r="466" s="114" customFormat="1" spans="1:21">
      <c r="A466" s="116"/>
      <c r="B466" s="108"/>
      <c r="D466" s="109"/>
      <c r="E466" s="116"/>
      <c r="F466" s="1"/>
      <c r="G466" s="1"/>
      <c r="I466" s="1"/>
      <c r="J466" s="119"/>
      <c r="K466" s="120"/>
      <c r="L466" s="119"/>
      <c r="M466" s="119"/>
      <c r="N466" s="119"/>
      <c r="O466" s="119"/>
      <c r="P466" s="119"/>
      <c r="Q466" s="119"/>
      <c r="R466" s="119"/>
      <c r="S466" s="119"/>
      <c r="T466" s="119"/>
      <c r="U466" s="119"/>
    </row>
    <row r="467" s="114" customFormat="1" spans="1:21">
      <c r="A467" s="116"/>
      <c r="B467" s="108"/>
      <c r="D467" s="109"/>
      <c r="E467" s="116"/>
      <c r="F467" s="1"/>
      <c r="G467" s="1"/>
      <c r="I467" s="1"/>
      <c r="J467" s="119"/>
      <c r="K467" s="120"/>
      <c r="L467" s="119"/>
      <c r="M467" s="119"/>
      <c r="N467" s="119"/>
      <c r="O467" s="119"/>
      <c r="P467" s="119"/>
      <c r="Q467" s="119"/>
      <c r="R467" s="119"/>
      <c r="S467" s="119"/>
      <c r="T467" s="119"/>
      <c r="U467" s="119"/>
    </row>
    <row r="468" s="114" customFormat="1" spans="1:21">
      <c r="A468" s="116"/>
      <c r="B468" s="108"/>
      <c r="D468" s="109"/>
      <c r="E468" s="116"/>
      <c r="F468" s="1"/>
      <c r="G468" s="1"/>
      <c r="I468" s="1"/>
      <c r="J468" s="119"/>
      <c r="K468" s="120"/>
      <c r="L468" s="119"/>
      <c r="M468" s="119"/>
      <c r="N468" s="119"/>
      <c r="O468" s="119"/>
      <c r="P468" s="119"/>
      <c r="Q468" s="119"/>
      <c r="R468" s="119"/>
      <c r="S468" s="119"/>
      <c r="T468" s="119"/>
      <c r="U468" s="119"/>
    </row>
    <row r="469" s="114" customFormat="1" spans="1:21">
      <c r="A469" s="116"/>
      <c r="B469" s="108"/>
      <c r="D469" s="109"/>
      <c r="E469" s="116"/>
      <c r="F469" s="1"/>
      <c r="G469" s="1"/>
      <c r="I469" s="1"/>
      <c r="J469" s="119"/>
      <c r="K469" s="120"/>
      <c r="L469" s="119"/>
      <c r="M469" s="119"/>
      <c r="N469" s="119"/>
      <c r="O469" s="119"/>
      <c r="P469" s="119"/>
      <c r="Q469" s="119"/>
      <c r="R469" s="119"/>
      <c r="S469" s="119"/>
      <c r="T469" s="119"/>
      <c r="U469" s="119"/>
    </row>
    <row r="470" s="114" customFormat="1" spans="1:21">
      <c r="A470" s="116"/>
      <c r="B470" s="108"/>
      <c r="D470" s="109"/>
      <c r="E470" s="116"/>
      <c r="F470" s="1"/>
      <c r="G470" s="1"/>
      <c r="I470" s="1"/>
      <c r="J470" s="119"/>
      <c r="K470" s="120"/>
      <c r="L470" s="119"/>
      <c r="M470" s="119"/>
      <c r="N470" s="119"/>
      <c r="O470" s="119"/>
      <c r="P470" s="119"/>
      <c r="Q470" s="119"/>
      <c r="R470" s="119"/>
      <c r="S470" s="119"/>
      <c r="T470" s="119"/>
      <c r="U470" s="119"/>
    </row>
    <row r="471" s="114" customFormat="1" spans="1:21">
      <c r="A471" s="116"/>
      <c r="B471" s="108"/>
      <c r="D471" s="109"/>
      <c r="E471" s="116"/>
      <c r="F471" s="1"/>
      <c r="G471" s="1"/>
      <c r="I471" s="1"/>
      <c r="J471" s="119"/>
      <c r="K471" s="120"/>
      <c r="L471" s="119"/>
      <c r="M471" s="119"/>
      <c r="N471" s="119"/>
      <c r="O471" s="119"/>
      <c r="P471" s="119"/>
      <c r="Q471" s="119"/>
      <c r="R471" s="119"/>
      <c r="S471" s="119"/>
      <c r="T471" s="119"/>
      <c r="U471" s="119"/>
    </row>
    <row r="472" s="114" customFormat="1" spans="1:21">
      <c r="A472" s="116"/>
      <c r="B472" s="108"/>
      <c r="D472" s="109"/>
      <c r="E472" s="116"/>
      <c r="F472" s="1"/>
      <c r="G472" s="1"/>
      <c r="I472" s="1"/>
      <c r="J472" s="119"/>
      <c r="K472" s="120"/>
      <c r="L472" s="119"/>
      <c r="M472" s="119"/>
      <c r="N472" s="119"/>
      <c r="O472" s="119"/>
      <c r="P472" s="119"/>
      <c r="Q472" s="119"/>
      <c r="R472" s="119"/>
      <c r="S472" s="119"/>
      <c r="T472" s="119"/>
      <c r="U472" s="119"/>
    </row>
    <row r="473" s="114" customFormat="1" spans="1:21">
      <c r="A473" s="116"/>
      <c r="B473" s="108"/>
      <c r="D473" s="109"/>
      <c r="E473" s="116"/>
      <c r="F473" s="1"/>
      <c r="G473" s="1"/>
      <c r="I473" s="1"/>
      <c r="J473" s="119"/>
      <c r="K473" s="120"/>
      <c r="L473" s="119"/>
      <c r="M473" s="119"/>
      <c r="N473" s="119"/>
      <c r="O473" s="119"/>
      <c r="P473" s="119"/>
      <c r="Q473" s="119"/>
      <c r="R473" s="119"/>
      <c r="S473" s="119"/>
      <c r="T473" s="119"/>
      <c r="U473" s="119"/>
    </row>
    <row r="474" s="114" customFormat="1" spans="1:21">
      <c r="A474" s="116"/>
      <c r="B474" s="108"/>
      <c r="D474" s="109"/>
      <c r="E474" s="116"/>
      <c r="F474" s="1"/>
      <c r="G474" s="1"/>
      <c r="I474" s="1"/>
      <c r="J474" s="119"/>
      <c r="K474" s="120"/>
      <c r="L474" s="119"/>
      <c r="M474" s="119"/>
      <c r="N474" s="119"/>
      <c r="O474" s="119"/>
      <c r="P474" s="119"/>
      <c r="Q474" s="119"/>
      <c r="R474" s="119"/>
      <c r="S474" s="119"/>
      <c r="T474" s="119"/>
      <c r="U474" s="119"/>
    </row>
    <row r="475" s="114" customFormat="1" spans="1:21">
      <c r="A475" s="116"/>
      <c r="B475" s="108"/>
      <c r="D475" s="109"/>
      <c r="E475" s="116"/>
      <c r="F475" s="1"/>
      <c r="G475" s="1"/>
      <c r="I475" s="1"/>
      <c r="J475" s="119"/>
      <c r="K475" s="120"/>
      <c r="L475" s="119"/>
      <c r="M475" s="119"/>
      <c r="N475" s="119"/>
      <c r="O475" s="119"/>
      <c r="P475" s="119"/>
      <c r="Q475" s="119"/>
      <c r="R475" s="119"/>
      <c r="S475" s="119"/>
      <c r="T475" s="119"/>
      <c r="U475" s="119"/>
    </row>
    <row r="476" s="114" customFormat="1" spans="1:21">
      <c r="A476" s="116"/>
      <c r="B476" s="108"/>
      <c r="D476" s="109"/>
      <c r="E476" s="116"/>
      <c r="F476" s="1"/>
      <c r="G476" s="1"/>
      <c r="I476" s="1"/>
      <c r="J476" s="119"/>
      <c r="K476" s="120"/>
      <c r="L476" s="119"/>
      <c r="M476" s="119"/>
      <c r="N476" s="119"/>
      <c r="O476" s="119"/>
      <c r="P476" s="119"/>
      <c r="Q476" s="119"/>
      <c r="R476" s="119"/>
      <c r="S476" s="119"/>
      <c r="T476" s="119"/>
      <c r="U476" s="119"/>
    </row>
    <row r="477" s="114" customFormat="1" spans="1:21">
      <c r="A477" s="116"/>
      <c r="B477" s="108"/>
      <c r="D477" s="109"/>
      <c r="E477" s="116"/>
      <c r="F477" s="1"/>
      <c r="G477" s="1"/>
      <c r="I477" s="1"/>
      <c r="J477" s="119"/>
      <c r="K477" s="120"/>
      <c r="L477" s="119"/>
      <c r="M477" s="119"/>
      <c r="N477" s="119"/>
      <c r="O477" s="119"/>
      <c r="P477" s="119"/>
      <c r="Q477" s="119"/>
      <c r="R477" s="119"/>
      <c r="S477" s="119"/>
      <c r="T477" s="119"/>
      <c r="U477" s="119"/>
    </row>
    <row r="478" s="114" customFormat="1" spans="1:21">
      <c r="A478" s="116"/>
      <c r="B478" s="108"/>
      <c r="D478" s="109"/>
      <c r="E478" s="116"/>
      <c r="F478" s="1"/>
      <c r="G478" s="1"/>
      <c r="I478" s="1"/>
      <c r="J478" s="119"/>
      <c r="K478" s="120"/>
      <c r="L478" s="119"/>
      <c r="M478" s="119"/>
      <c r="N478" s="119"/>
      <c r="O478" s="119"/>
      <c r="P478" s="119"/>
      <c r="Q478" s="119"/>
      <c r="R478" s="119"/>
      <c r="S478" s="119"/>
      <c r="T478" s="119"/>
      <c r="U478" s="119"/>
    </row>
    <row r="479" s="114" customFormat="1" spans="1:21">
      <c r="A479" s="116"/>
      <c r="B479" s="108"/>
      <c r="D479" s="109"/>
      <c r="E479" s="116"/>
      <c r="F479" s="1"/>
      <c r="G479" s="1"/>
      <c r="I479" s="1"/>
      <c r="J479" s="119"/>
      <c r="K479" s="120"/>
      <c r="L479" s="119"/>
      <c r="M479" s="119"/>
      <c r="N479" s="119"/>
      <c r="O479" s="119"/>
      <c r="P479" s="119"/>
      <c r="Q479" s="119"/>
      <c r="R479" s="119"/>
      <c r="S479" s="119"/>
      <c r="T479" s="119"/>
      <c r="U479" s="119"/>
    </row>
    <row r="480" s="114" customFormat="1" spans="1:21">
      <c r="A480" s="116"/>
      <c r="B480" s="108"/>
      <c r="D480" s="109"/>
      <c r="E480" s="116"/>
      <c r="F480" s="1"/>
      <c r="G480" s="1"/>
      <c r="I480" s="1"/>
      <c r="J480" s="119"/>
      <c r="K480" s="120"/>
      <c r="L480" s="119"/>
      <c r="M480" s="119"/>
      <c r="N480" s="119"/>
      <c r="O480" s="119"/>
      <c r="P480" s="119"/>
      <c r="Q480" s="119"/>
      <c r="R480" s="119"/>
      <c r="S480" s="119"/>
      <c r="T480" s="119"/>
      <c r="U480" s="119"/>
    </row>
    <row r="481" s="114" customFormat="1" spans="1:21">
      <c r="A481" s="116"/>
      <c r="B481" s="108"/>
      <c r="D481" s="109"/>
      <c r="E481" s="116"/>
      <c r="F481" s="1"/>
      <c r="G481" s="1"/>
      <c r="I481" s="1"/>
      <c r="J481" s="119"/>
      <c r="K481" s="120"/>
      <c r="L481" s="119"/>
      <c r="M481" s="119"/>
      <c r="N481" s="119"/>
      <c r="O481" s="119"/>
      <c r="P481" s="119"/>
      <c r="Q481" s="119"/>
      <c r="R481" s="119"/>
      <c r="S481" s="119"/>
      <c r="T481" s="119"/>
      <c r="U481" s="119"/>
    </row>
    <row r="482" s="114" customFormat="1" spans="1:21">
      <c r="A482" s="116"/>
      <c r="B482" s="108"/>
      <c r="D482" s="109"/>
      <c r="E482" s="116"/>
      <c r="F482" s="1"/>
      <c r="G482" s="1"/>
      <c r="I482" s="1"/>
      <c r="J482" s="119"/>
      <c r="K482" s="120"/>
      <c r="L482" s="119"/>
      <c r="M482" s="119"/>
      <c r="N482" s="119"/>
      <c r="O482" s="119"/>
      <c r="P482" s="119"/>
      <c r="Q482" s="119"/>
      <c r="R482" s="119"/>
      <c r="S482" s="119"/>
      <c r="T482" s="119"/>
      <c r="U482" s="119"/>
    </row>
    <row r="483" s="114" customFormat="1" spans="1:21">
      <c r="A483" s="116"/>
      <c r="B483" s="108"/>
      <c r="D483" s="109"/>
      <c r="E483" s="116"/>
      <c r="F483" s="1"/>
      <c r="G483" s="1"/>
      <c r="I483" s="1"/>
      <c r="J483" s="119"/>
      <c r="K483" s="120"/>
      <c r="L483" s="119"/>
      <c r="M483" s="119"/>
      <c r="N483" s="119"/>
      <c r="O483" s="119"/>
      <c r="P483" s="119"/>
      <c r="Q483" s="119"/>
      <c r="R483" s="119"/>
      <c r="S483" s="119"/>
      <c r="T483" s="119"/>
      <c r="U483" s="119"/>
    </row>
    <row r="484" s="114" customFormat="1" spans="1:21">
      <c r="A484" s="116"/>
      <c r="B484" s="108"/>
      <c r="D484" s="109"/>
      <c r="E484" s="116"/>
      <c r="F484" s="1"/>
      <c r="G484" s="1"/>
      <c r="I484" s="1"/>
      <c r="J484" s="119"/>
      <c r="K484" s="120"/>
      <c r="L484" s="119"/>
      <c r="M484" s="119"/>
      <c r="N484" s="119"/>
      <c r="O484" s="119"/>
      <c r="P484" s="119"/>
      <c r="Q484" s="119"/>
      <c r="R484" s="119"/>
      <c r="S484" s="119"/>
      <c r="T484" s="119"/>
      <c r="U484" s="119"/>
    </row>
    <row r="485" s="114" customFormat="1" spans="1:21">
      <c r="A485" s="116"/>
      <c r="B485" s="108"/>
      <c r="D485" s="109"/>
      <c r="E485" s="116"/>
      <c r="F485" s="1"/>
      <c r="G485" s="1"/>
      <c r="I485" s="1"/>
      <c r="J485" s="119"/>
      <c r="K485" s="120"/>
      <c r="L485" s="119"/>
      <c r="M485" s="119"/>
      <c r="N485" s="119"/>
      <c r="O485" s="119"/>
      <c r="P485" s="119"/>
      <c r="Q485" s="119"/>
      <c r="R485" s="119"/>
      <c r="S485" s="119"/>
      <c r="T485" s="119"/>
      <c r="U485" s="119"/>
    </row>
    <row r="486" s="114" customFormat="1" spans="1:21">
      <c r="A486" s="116"/>
      <c r="B486" s="108"/>
      <c r="D486" s="109"/>
      <c r="E486" s="116"/>
      <c r="F486" s="1"/>
      <c r="G486" s="1"/>
      <c r="I486" s="1"/>
      <c r="J486" s="119"/>
      <c r="K486" s="120"/>
      <c r="L486" s="119"/>
      <c r="M486" s="119"/>
      <c r="N486" s="119"/>
      <c r="O486" s="119"/>
      <c r="P486" s="119"/>
      <c r="Q486" s="119"/>
      <c r="R486" s="119"/>
      <c r="S486" s="119"/>
      <c r="T486" s="119"/>
      <c r="U486" s="119"/>
    </row>
    <row r="487" s="114" customFormat="1" spans="1:21">
      <c r="A487" s="116"/>
      <c r="B487" s="108"/>
      <c r="D487" s="109"/>
      <c r="E487" s="116"/>
      <c r="F487" s="1"/>
      <c r="G487" s="1"/>
      <c r="I487" s="1"/>
      <c r="J487" s="119"/>
      <c r="K487" s="120"/>
      <c r="L487" s="119"/>
      <c r="M487" s="119"/>
      <c r="N487" s="119"/>
      <c r="O487" s="119"/>
      <c r="P487" s="119"/>
      <c r="Q487" s="119"/>
      <c r="R487" s="119"/>
      <c r="S487" s="119"/>
      <c r="T487" s="119"/>
      <c r="U487" s="119"/>
    </row>
    <row r="488" s="114" customFormat="1" spans="1:21">
      <c r="A488" s="116"/>
      <c r="B488" s="108"/>
      <c r="D488" s="109"/>
      <c r="E488" s="116"/>
      <c r="F488" s="1"/>
      <c r="G488" s="1"/>
      <c r="I488" s="1"/>
      <c r="J488" s="119"/>
      <c r="K488" s="120"/>
      <c r="L488" s="119"/>
      <c r="M488" s="119"/>
      <c r="N488" s="119"/>
      <c r="O488" s="119"/>
      <c r="P488" s="119"/>
      <c r="Q488" s="119"/>
      <c r="R488" s="119"/>
      <c r="S488" s="119"/>
      <c r="T488" s="119"/>
      <c r="U488" s="119"/>
    </row>
    <row r="489" s="114" customFormat="1" spans="1:21">
      <c r="A489" s="116"/>
      <c r="B489" s="108"/>
      <c r="D489" s="109"/>
      <c r="E489" s="116"/>
      <c r="F489" s="1"/>
      <c r="G489" s="1"/>
      <c r="I489" s="1"/>
      <c r="J489" s="119"/>
      <c r="K489" s="120"/>
      <c r="L489" s="119"/>
      <c r="M489" s="119"/>
      <c r="N489" s="119"/>
      <c r="O489" s="119"/>
      <c r="P489" s="119"/>
      <c r="Q489" s="119"/>
      <c r="R489" s="119"/>
      <c r="S489" s="119"/>
      <c r="T489" s="119"/>
      <c r="U489" s="119"/>
    </row>
    <row r="490" s="114" customFormat="1" spans="1:21">
      <c r="A490" s="116"/>
      <c r="B490" s="108"/>
      <c r="D490" s="109"/>
      <c r="E490" s="116"/>
      <c r="F490" s="1"/>
      <c r="G490" s="1"/>
      <c r="I490" s="1"/>
      <c r="J490" s="119"/>
      <c r="K490" s="120"/>
      <c r="L490" s="119"/>
      <c r="M490" s="119"/>
      <c r="N490" s="119"/>
      <c r="O490" s="119"/>
      <c r="P490" s="119"/>
      <c r="Q490" s="119"/>
      <c r="R490" s="119"/>
      <c r="S490" s="119"/>
      <c r="T490" s="119"/>
      <c r="U490" s="119"/>
    </row>
    <row r="491" s="114" customFormat="1" spans="1:21">
      <c r="A491" s="116"/>
      <c r="B491" s="108"/>
      <c r="D491" s="109"/>
      <c r="E491" s="116"/>
      <c r="F491" s="1"/>
      <c r="G491" s="1"/>
      <c r="I491" s="1"/>
      <c r="J491" s="119"/>
      <c r="K491" s="120"/>
      <c r="L491" s="119"/>
      <c r="M491" s="119"/>
      <c r="N491" s="119"/>
      <c r="O491" s="119"/>
      <c r="P491" s="119"/>
      <c r="Q491" s="119"/>
      <c r="R491" s="119"/>
      <c r="S491" s="119"/>
      <c r="T491" s="119"/>
      <c r="U491" s="119"/>
    </row>
    <row r="492" s="114" customFormat="1" spans="1:21">
      <c r="A492" s="116"/>
      <c r="B492" s="108"/>
      <c r="D492" s="109"/>
      <c r="E492" s="116"/>
      <c r="F492" s="1"/>
      <c r="G492" s="1"/>
      <c r="I492" s="1"/>
      <c r="J492" s="119"/>
      <c r="K492" s="120"/>
      <c r="L492" s="119"/>
      <c r="M492" s="119"/>
      <c r="N492" s="119"/>
      <c r="O492" s="119"/>
      <c r="P492" s="119"/>
      <c r="Q492" s="119"/>
      <c r="R492" s="119"/>
      <c r="S492" s="119"/>
      <c r="T492" s="119"/>
      <c r="U492" s="119"/>
    </row>
    <row r="493" s="114" customFormat="1" spans="1:21">
      <c r="A493" s="116"/>
      <c r="B493" s="108"/>
      <c r="D493" s="109"/>
      <c r="E493" s="116"/>
      <c r="F493" s="1"/>
      <c r="G493" s="1"/>
      <c r="I493" s="1"/>
      <c r="J493" s="119"/>
      <c r="K493" s="120"/>
      <c r="L493" s="119"/>
      <c r="M493" s="119"/>
      <c r="N493" s="119"/>
      <c r="O493" s="119"/>
      <c r="P493" s="119"/>
      <c r="Q493" s="119"/>
      <c r="R493" s="119"/>
      <c r="S493" s="119"/>
      <c r="T493" s="119"/>
      <c r="U493" s="119"/>
    </row>
    <row r="494" s="114" customFormat="1" spans="1:21">
      <c r="A494" s="116"/>
      <c r="B494" s="108"/>
      <c r="D494" s="109"/>
      <c r="E494" s="116"/>
      <c r="F494" s="1"/>
      <c r="G494" s="1"/>
      <c r="I494" s="1"/>
      <c r="J494" s="119"/>
      <c r="K494" s="120"/>
      <c r="L494" s="119"/>
      <c r="M494" s="119"/>
      <c r="N494" s="119"/>
      <c r="O494" s="119"/>
      <c r="P494" s="119"/>
      <c r="Q494" s="119"/>
      <c r="R494" s="119"/>
      <c r="S494" s="119"/>
      <c r="T494" s="119"/>
      <c r="U494" s="119"/>
    </row>
    <row r="495" s="114" customFormat="1" spans="1:21">
      <c r="A495" s="116"/>
      <c r="B495" s="108"/>
      <c r="D495" s="109"/>
      <c r="E495" s="116"/>
      <c r="F495" s="1"/>
      <c r="G495" s="1"/>
      <c r="I495" s="1"/>
      <c r="J495" s="119"/>
      <c r="K495" s="120"/>
      <c r="L495" s="119"/>
      <c r="M495" s="119"/>
      <c r="N495" s="119"/>
      <c r="O495" s="119"/>
      <c r="P495" s="119"/>
      <c r="Q495" s="119"/>
      <c r="R495" s="119"/>
      <c r="S495" s="119"/>
      <c r="T495" s="119"/>
      <c r="U495" s="119"/>
    </row>
    <row r="496" s="114" customFormat="1" spans="1:21">
      <c r="A496" s="116"/>
      <c r="B496" s="108"/>
      <c r="D496" s="109"/>
      <c r="E496" s="116"/>
      <c r="F496" s="1"/>
      <c r="G496" s="1"/>
      <c r="I496" s="1"/>
      <c r="J496" s="119"/>
      <c r="K496" s="120"/>
      <c r="L496" s="119"/>
      <c r="M496" s="119"/>
      <c r="N496" s="119"/>
      <c r="O496" s="119"/>
      <c r="P496" s="119"/>
      <c r="Q496" s="119"/>
      <c r="R496" s="119"/>
      <c r="S496" s="119"/>
      <c r="T496" s="119"/>
      <c r="U496" s="119"/>
    </row>
    <row r="497" s="114" customFormat="1" spans="1:21">
      <c r="A497" s="116"/>
      <c r="B497" s="108"/>
      <c r="D497" s="109"/>
      <c r="E497" s="116"/>
      <c r="F497" s="1"/>
      <c r="G497" s="1"/>
      <c r="I497" s="1"/>
      <c r="J497" s="119"/>
      <c r="K497" s="120"/>
      <c r="L497" s="119"/>
      <c r="M497" s="119"/>
      <c r="N497" s="119"/>
      <c r="O497" s="119"/>
      <c r="P497" s="119"/>
      <c r="Q497" s="119"/>
      <c r="R497" s="119"/>
      <c r="S497" s="119"/>
      <c r="T497" s="119"/>
      <c r="U497" s="119"/>
    </row>
    <row r="498" s="114" customFormat="1" spans="1:21">
      <c r="A498" s="116"/>
      <c r="B498" s="108"/>
      <c r="D498" s="109"/>
      <c r="E498" s="116"/>
      <c r="F498" s="1"/>
      <c r="G498" s="1"/>
      <c r="I498" s="1"/>
      <c r="J498" s="119"/>
      <c r="K498" s="120"/>
      <c r="L498" s="119"/>
      <c r="M498" s="119"/>
      <c r="N498" s="119"/>
      <c r="O498" s="119"/>
      <c r="P498" s="119"/>
      <c r="Q498" s="119"/>
      <c r="R498" s="119"/>
      <c r="S498" s="119"/>
      <c r="T498" s="119"/>
      <c r="U498" s="119"/>
    </row>
    <row r="499" s="114" customFormat="1" spans="1:21">
      <c r="A499" s="116"/>
      <c r="B499" s="108"/>
      <c r="D499" s="109"/>
      <c r="E499" s="116"/>
      <c r="F499" s="1"/>
      <c r="G499" s="1"/>
      <c r="I499" s="1"/>
      <c r="J499" s="119"/>
      <c r="K499" s="120"/>
      <c r="L499" s="119"/>
      <c r="M499" s="119"/>
      <c r="N499" s="119"/>
      <c r="O499" s="119"/>
      <c r="P499" s="119"/>
      <c r="Q499" s="119"/>
      <c r="R499" s="119"/>
      <c r="S499" s="119"/>
      <c r="T499" s="119"/>
      <c r="U499" s="119"/>
    </row>
    <row r="500" s="114" customFormat="1" spans="1:21">
      <c r="A500" s="116"/>
      <c r="B500" s="108"/>
      <c r="D500" s="109"/>
      <c r="E500" s="116"/>
      <c r="F500" s="1"/>
      <c r="G500" s="1"/>
      <c r="I500" s="1"/>
      <c r="J500" s="119"/>
      <c r="K500" s="120"/>
      <c r="L500" s="119"/>
      <c r="M500" s="119"/>
      <c r="N500" s="119"/>
      <c r="O500" s="119"/>
      <c r="P500" s="119"/>
      <c r="Q500" s="119"/>
      <c r="R500" s="119"/>
      <c r="S500" s="119"/>
      <c r="T500" s="119"/>
      <c r="U500" s="119"/>
    </row>
    <row r="501" s="114" customFormat="1" spans="1:21">
      <c r="A501" s="116"/>
      <c r="B501" s="108"/>
      <c r="D501" s="109"/>
      <c r="E501" s="116"/>
      <c r="F501" s="1"/>
      <c r="G501" s="1"/>
      <c r="I501" s="1"/>
      <c r="J501" s="119"/>
      <c r="K501" s="120"/>
      <c r="L501" s="119"/>
      <c r="M501" s="119"/>
      <c r="N501" s="119"/>
      <c r="O501" s="119"/>
      <c r="P501" s="119"/>
      <c r="Q501" s="119"/>
      <c r="R501" s="119"/>
      <c r="S501" s="119"/>
      <c r="T501" s="119"/>
      <c r="U501" s="119"/>
    </row>
    <row r="502" s="114" customFormat="1" spans="1:21">
      <c r="A502" s="116"/>
      <c r="B502" s="108"/>
      <c r="D502" s="109"/>
      <c r="E502" s="116"/>
      <c r="F502" s="1"/>
      <c r="G502" s="1"/>
      <c r="I502" s="1"/>
      <c r="J502" s="119"/>
      <c r="K502" s="120"/>
      <c r="L502" s="119"/>
      <c r="M502" s="119"/>
      <c r="N502" s="119"/>
      <c r="O502" s="119"/>
      <c r="P502" s="119"/>
      <c r="Q502" s="119"/>
      <c r="R502" s="119"/>
      <c r="S502" s="119"/>
      <c r="T502" s="119"/>
      <c r="U502" s="119"/>
    </row>
    <row r="503" s="114" customFormat="1" spans="1:21">
      <c r="A503" s="116"/>
      <c r="B503" s="108"/>
      <c r="D503" s="109"/>
      <c r="E503" s="116"/>
      <c r="F503" s="1"/>
      <c r="G503" s="1"/>
      <c r="I503" s="1"/>
      <c r="J503" s="119"/>
      <c r="K503" s="120"/>
      <c r="L503" s="119"/>
      <c r="M503" s="119"/>
      <c r="N503" s="119"/>
      <c r="O503" s="119"/>
      <c r="P503" s="119"/>
      <c r="Q503" s="119"/>
      <c r="R503" s="119"/>
      <c r="S503" s="119"/>
      <c r="T503" s="119"/>
      <c r="U503" s="119"/>
    </row>
    <row r="504" s="114" customFormat="1" spans="1:21">
      <c r="A504" s="116"/>
      <c r="B504" s="108"/>
      <c r="D504" s="109"/>
      <c r="E504" s="116"/>
      <c r="F504" s="1"/>
      <c r="G504" s="1"/>
      <c r="I504" s="1"/>
      <c r="J504" s="119"/>
      <c r="K504" s="120"/>
      <c r="L504" s="119"/>
      <c r="M504" s="119"/>
      <c r="N504" s="119"/>
      <c r="O504" s="119"/>
      <c r="P504" s="119"/>
      <c r="Q504" s="119"/>
      <c r="R504" s="119"/>
      <c r="S504" s="119"/>
      <c r="T504" s="119"/>
      <c r="U504" s="119"/>
    </row>
    <row r="505" s="114" customFormat="1" spans="1:21">
      <c r="A505" s="116"/>
      <c r="B505" s="108"/>
      <c r="D505" s="109"/>
      <c r="E505" s="116"/>
      <c r="F505" s="1"/>
      <c r="G505" s="1"/>
      <c r="I505" s="1"/>
      <c r="J505" s="119"/>
      <c r="K505" s="120"/>
      <c r="L505" s="119"/>
      <c r="M505" s="119"/>
      <c r="N505" s="119"/>
      <c r="O505" s="119"/>
      <c r="P505" s="119"/>
      <c r="Q505" s="119"/>
      <c r="R505" s="119"/>
      <c r="S505" s="119"/>
      <c r="T505" s="119"/>
      <c r="U505" s="119"/>
    </row>
    <row r="506" s="114" customFormat="1" spans="1:21">
      <c r="A506" s="116"/>
      <c r="B506" s="108"/>
      <c r="D506" s="109"/>
      <c r="E506" s="116"/>
      <c r="F506" s="1"/>
      <c r="G506" s="1"/>
      <c r="I506" s="1"/>
      <c r="J506" s="119"/>
      <c r="K506" s="120"/>
      <c r="L506" s="119"/>
      <c r="M506" s="119"/>
      <c r="N506" s="119"/>
      <c r="O506" s="119"/>
      <c r="P506" s="119"/>
      <c r="Q506" s="119"/>
      <c r="R506" s="119"/>
      <c r="S506" s="119"/>
      <c r="T506" s="119"/>
      <c r="U506" s="119"/>
    </row>
    <row r="507" s="114" customFormat="1" spans="1:21">
      <c r="A507" s="116"/>
      <c r="B507" s="108"/>
      <c r="D507" s="109"/>
      <c r="E507" s="116"/>
      <c r="F507" s="1"/>
      <c r="G507" s="1"/>
      <c r="I507" s="1"/>
      <c r="J507" s="119"/>
      <c r="K507" s="120"/>
      <c r="L507" s="119"/>
      <c r="M507" s="119"/>
      <c r="N507" s="119"/>
      <c r="O507" s="119"/>
      <c r="P507" s="119"/>
      <c r="Q507" s="119"/>
      <c r="R507" s="119"/>
      <c r="S507" s="119"/>
      <c r="T507" s="119"/>
      <c r="U507" s="119"/>
    </row>
    <row r="508" s="114" customFormat="1" spans="1:21">
      <c r="A508" s="116"/>
      <c r="B508" s="108"/>
      <c r="D508" s="109"/>
      <c r="E508" s="116"/>
      <c r="F508" s="1"/>
      <c r="G508" s="1"/>
      <c r="I508" s="1"/>
      <c r="J508" s="119"/>
      <c r="K508" s="120"/>
      <c r="L508" s="119"/>
      <c r="M508" s="119"/>
      <c r="N508" s="119"/>
      <c r="O508" s="119"/>
      <c r="P508" s="119"/>
      <c r="Q508" s="119"/>
      <c r="R508" s="119"/>
      <c r="S508" s="119"/>
      <c r="T508" s="119"/>
      <c r="U508" s="119"/>
    </row>
    <row r="509" s="114" customFormat="1" spans="1:21">
      <c r="A509" s="116"/>
      <c r="B509" s="108"/>
      <c r="D509" s="109"/>
      <c r="E509" s="116"/>
      <c r="F509" s="1"/>
      <c r="G509" s="1"/>
      <c r="I509" s="1"/>
      <c r="J509" s="119"/>
      <c r="K509" s="120"/>
      <c r="L509" s="119"/>
      <c r="M509" s="119"/>
      <c r="N509" s="119"/>
      <c r="O509" s="119"/>
      <c r="P509" s="119"/>
      <c r="Q509" s="119"/>
      <c r="R509" s="119"/>
      <c r="S509" s="119"/>
      <c r="T509" s="119"/>
      <c r="U509" s="119"/>
    </row>
    <row r="510" s="114" customFormat="1" spans="1:21">
      <c r="A510" s="116"/>
      <c r="B510" s="108"/>
      <c r="D510" s="109"/>
      <c r="E510" s="116"/>
      <c r="F510" s="1"/>
      <c r="G510" s="1"/>
      <c r="I510" s="1"/>
      <c r="J510" s="119"/>
      <c r="K510" s="120"/>
      <c r="L510" s="119"/>
      <c r="M510" s="119"/>
      <c r="N510" s="119"/>
      <c r="O510" s="119"/>
      <c r="P510" s="119"/>
      <c r="Q510" s="119"/>
      <c r="R510" s="119"/>
      <c r="S510" s="119"/>
      <c r="T510" s="119"/>
      <c r="U510" s="119"/>
    </row>
    <row r="511" s="114" customFormat="1" spans="1:21">
      <c r="A511" s="116"/>
      <c r="B511" s="108"/>
      <c r="D511" s="109"/>
      <c r="E511" s="116"/>
      <c r="F511" s="1"/>
      <c r="G511" s="1"/>
      <c r="I511" s="1"/>
      <c r="J511" s="119"/>
      <c r="K511" s="120"/>
      <c r="L511" s="119"/>
      <c r="M511" s="119"/>
      <c r="N511" s="119"/>
      <c r="O511" s="119"/>
      <c r="P511" s="119"/>
      <c r="Q511" s="119"/>
      <c r="R511" s="119"/>
      <c r="S511" s="119"/>
      <c r="T511" s="119"/>
      <c r="U511" s="119"/>
    </row>
    <row r="512" s="114" customFormat="1" spans="1:21">
      <c r="A512" s="116"/>
      <c r="B512" s="108"/>
      <c r="D512" s="109"/>
      <c r="E512" s="116"/>
      <c r="F512" s="1"/>
      <c r="G512" s="1"/>
      <c r="I512" s="1"/>
      <c r="J512" s="119"/>
      <c r="K512" s="120"/>
      <c r="L512" s="119"/>
      <c r="M512" s="119"/>
      <c r="N512" s="119"/>
      <c r="O512" s="119"/>
      <c r="P512" s="119"/>
      <c r="Q512" s="119"/>
      <c r="R512" s="119"/>
      <c r="S512" s="119"/>
      <c r="T512" s="119"/>
      <c r="U512" s="119"/>
    </row>
    <row r="513" s="114" customFormat="1" spans="1:21">
      <c r="A513" s="116"/>
      <c r="B513" s="108"/>
      <c r="D513" s="109"/>
      <c r="E513" s="116"/>
      <c r="F513" s="1"/>
      <c r="G513" s="1"/>
      <c r="I513" s="1"/>
      <c r="J513" s="119"/>
      <c r="K513" s="120"/>
      <c r="L513" s="119"/>
      <c r="M513" s="119"/>
      <c r="N513" s="119"/>
      <c r="O513" s="119"/>
      <c r="P513" s="119"/>
      <c r="Q513" s="119"/>
      <c r="R513" s="119"/>
      <c r="S513" s="119"/>
      <c r="T513" s="119"/>
      <c r="U513" s="119"/>
    </row>
    <row r="514" s="114" customFormat="1" spans="1:21">
      <c r="A514" s="116"/>
      <c r="B514" s="108"/>
      <c r="D514" s="109"/>
      <c r="E514" s="116"/>
      <c r="F514" s="1"/>
      <c r="G514" s="1"/>
      <c r="I514" s="1"/>
      <c r="J514" s="119"/>
      <c r="K514" s="120"/>
      <c r="L514" s="119"/>
      <c r="M514" s="119"/>
      <c r="N514" s="119"/>
      <c r="O514" s="119"/>
      <c r="P514" s="119"/>
      <c r="Q514" s="119"/>
      <c r="R514" s="119"/>
      <c r="S514" s="119"/>
      <c r="T514" s="119"/>
      <c r="U514" s="119"/>
    </row>
    <row r="515" s="114" customFormat="1" spans="1:21">
      <c r="A515" s="116"/>
      <c r="B515" s="108"/>
      <c r="D515" s="109"/>
      <c r="E515" s="116"/>
      <c r="F515" s="1"/>
      <c r="G515" s="1"/>
      <c r="I515" s="1"/>
      <c r="J515" s="119"/>
      <c r="K515" s="120"/>
      <c r="L515" s="119"/>
      <c r="M515" s="119"/>
      <c r="N515" s="119"/>
      <c r="O515" s="119"/>
      <c r="P515" s="119"/>
      <c r="Q515" s="119"/>
      <c r="R515" s="119"/>
      <c r="S515" s="119"/>
      <c r="T515" s="119"/>
      <c r="U515" s="119"/>
    </row>
    <row r="516" s="114" customFormat="1" spans="1:21">
      <c r="A516" s="116"/>
      <c r="B516" s="108"/>
      <c r="D516" s="109"/>
      <c r="E516" s="116"/>
      <c r="F516" s="1"/>
      <c r="G516" s="1"/>
      <c r="I516" s="1"/>
      <c r="J516" s="119"/>
      <c r="K516" s="120"/>
      <c r="L516" s="119"/>
      <c r="M516" s="119"/>
      <c r="N516" s="119"/>
      <c r="O516" s="119"/>
      <c r="P516" s="119"/>
      <c r="Q516" s="119"/>
      <c r="R516" s="119"/>
      <c r="S516" s="119"/>
      <c r="T516" s="119"/>
      <c r="U516" s="119"/>
    </row>
    <row r="517" s="114" customFormat="1" spans="1:21">
      <c r="A517" s="116"/>
      <c r="B517" s="108"/>
      <c r="D517" s="109"/>
      <c r="E517" s="116"/>
      <c r="F517" s="1"/>
      <c r="G517" s="1"/>
      <c r="I517" s="1"/>
      <c r="J517" s="119"/>
      <c r="K517" s="120"/>
      <c r="L517" s="119"/>
      <c r="M517" s="119"/>
      <c r="N517" s="119"/>
      <c r="O517" s="119"/>
      <c r="P517" s="119"/>
      <c r="Q517" s="119"/>
      <c r="R517" s="119"/>
      <c r="S517" s="119"/>
      <c r="T517" s="119"/>
      <c r="U517" s="119"/>
    </row>
    <row r="518" s="114" customFormat="1" spans="1:21">
      <c r="A518" s="116"/>
      <c r="B518" s="108"/>
      <c r="D518" s="109"/>
      <c r="E518" s="116"/>
      <c r="F518" s="1"/>
      <c r="G518" s="1"/>
      <c r="I518" s="1"/>
      <c r="J518" s="119"/>
      <c r="K518" s="120"/>
      <c r="L518" s="119"/>
      <c r="M518" s="119"/>
      <c r="N518" s="119"/>
      <c r="O518" s="119"/>
      <c r="P518" s="119"/>
      <c r="Q518" s="119"/>
      <c r="R518" s="119"/>
      <c r="S518" s="119"/>
      <c r="T518" s="119"/>
      <c r="U518" s="119"/>
    </row>
    <row r="519" s="114" customFormat="1" spans="1:21">
      <c r="A519" s="116"/>
      <c r="B519" s="108"/>
      <c r="D519" s="109"/>
      <c r="E519" s="116"/>
      <c r="F519" s="1"/>
      <c r="G519" s="1"/>
      <c r="I519" s="1"/>
      <c r="J519" s="119"/>
      <c r="K519" s="120"/>
      <c r="L519" s="119"/>
      <c r="M519" s="119"/>
      <c r="N519" s="119"/>
      <c r="O519" s="119"/>
      <c r="P519" s="119"/>
      <c r="Q519" s="119"/>
      <c r="R519" s="119"/>
      <c r="S519" s="119"/>
      <c r="T519" s="119"/>
      <c r="U519" s="119"/>
    </row>
    <row r="520" s="114" customFormat="1" spans="1:21">
      <c r="A520" s="116"/>
      <c r="B520" s="108"/>
      <c r="D520" s="109"/>
      <c r="E520" s="116"/>
      <c r="F520" s="1"/>
      <c r="G520" s="1"/>
      <c r="I520" s="1"/>
      <c r="J520" s="119"/>
      <c r="K520" s="120"/>
      <c r="L520" s="119"/>
      <c r="M520" s="119"/>
      <c r="N520" s="119"/>
      <c r="O520" s="119"/>
      <c r="P520" s="119"/>
      <c r="Q520" s="119"/>
      <c r="R520" s="119"/>
      <c r="S520" s="119"/>
      <c r="T520" s="119"/>
      <c r="U520" s="119"/>
    </row>
    <row r="521" s="114" customFormat="1" spans="1:21">
      <c r="A521" s="116"/>
      <c r="B521" s="108"/>
      <c r="D521" s="109"/>
      <c r="E521" s="116"/>
      <c r="F521" s="1"/>
      <c r="G521" s="1"/>
      <c r="I521" s="1"/>
      <c r="J521" s="119"/>
      <c r="K521" s="120"/>
      <c r="L521" s="119"/>
      <c r="M521" s="119"/>
      <c r="N521" s="119"/>
      <c r="O521" s="119"/>
      <c r="P521" s="119"/>
      <c r="Q521" s="119"/>
      <c r="R521" s="119"/>
      <c r="S521" s="119"/>
      <c r="T521" s="119"/>
      <c r="U521" s="119"/>
    </row>
    <row r="522" s="114" customFormat="1" spans="1:21">
      <c r="A522" s="116"/>
      <c r="B522" s="108"/>
      <c r="D522" s="109"/>
      <c r="E522" s="116"/>
      <c r="F522" s="1"/>
      <c r="G522" s="1"/>
      <c r="I522" s="1"/>
      <c r="J522" s="119"/>
      <c r="K522" s="120"/>
      <c r="L522" s="119"/>
      <c r="M522" s="119"/>
      <c r="N522" s="119"/>
      <c r="O522" s="119"/>
      <c r="P522" s="119"/>
      <c r="Q522" s="119"/>
      <c r="R522" s="119"/>
      <c r="S522" s="119"/>
      <c r="T522" s="119"/>
      <c r="U522" s="119"/>
    </row>
    <row r="523" s="114" customFormat="1" spans="1:21">
      <c r="A523" s="116"/>
      <c r="B523" s="108"/>
      <c r="D523" s="109"/>
      <c r="E523" s="116"/>
      <c r="F523" s="1"/>
      <c r="G523" s="1"/>
      <c r="I523" s="1"/>
      <c r="J523" s="119"/>
      <c r="K523" s="120"/>
      <c r="L523" s="119"/>
      <c r="M523" s="119"/>
      <c r="N523" s="119"/>
      <c r="O523" s="119"/>
      <c r="P523" s="119"/>
      <c r="Q523" s="119"/>
      <c r="R523" s="119"/>
      <c r="S523" s="119"/>
      <c r="T523" s="119"/>
      <c r="U523" s="119"/>
    </row>
    <row r="524" s="114" customFormat="1" spans="1:21">
      <c r="A524" s="116"/>
      <c r="B524" s="108"/>
      <c r="D524" s="109"/>
      <c r="E524" s="116"/>
      <c r="F524" s="1"/>
      <c r="G524" s="1"/>
      <c r="I524" s="1"/>
      <c r="J524" s="119"/>
      <c r="K524" s="120"/>
      <c r="L524" s="119"/>
      <c r="M524" s="119"/>
      <c r="N524" s="119"/>
      <c r="O524" s="119"/>
      <c r="P524" s="119"/>
      <c r="Q524" s="119"/>
      <c r="R524" s="119"/>
      <c r="S524" s="119"/>
      <c r="T524" s="119"/>
      <c r="U524" s="119"/>
    </row>
    <row r="525" s="114" customFormat="1" spans="1:21">
      <c r="A525" s="116"/>
      <c r="B525" s="108"/>
      <c r="D525" s="109"/>
      <c r="E525" s="116"/>
      <c r="F525" s="1"/>
      <c r="G525" s="1"/>
      <c r="I525" s="1"/>
      <c r="J525" s="119"/>
      <c r="K525" s="120"/>
      <c r="L525" s="119"/>
      <c r="M525" s="119"/>
      <c r="N525" s="119"/>
      <c r="O525" s="119"/>
      <c r="P525" s="119"/>
      <c r="Q525" s="119"/>
      <c r="R525" s="119"/>
      <c r="S525" s="119"/>
      <c r="T525" s="119"/>
      <c r="U525" s="119"/>
    </row>
    <row r="526" s="114" customFormat="1" spans="1:21">
      <c r="A526" s="116"/>
      <c r="B526" s="108"/>
      <c r="D526" s="109"/>
      <c r="E526" s="116"/>
      <c r="F526" s="1"/>
      <c r="G526" s="1"/>
      <c r="I526" s="1"/>
      <c r="J526" s="119"/>
      <c r="K526" s="120"/>
      <c r="L526" s="119"/>
      <c r="M526" s="119"/>
      <c r="N526" s="119"/>
      <c r="O526" s="119"/>
      <c r="P526" s="119"/>
      <c r="Q526" s="119"/>
      <c r="R526" s="119"/>
      <c r="S526" s="119"/>
      <c r="T526" s="119"/>
      <c r="U526" s="119"/>
    </row>
    <row r="527" s="114" customFormat="1" spans="1:21">
      <c r="A527" s="116"/>
      <c r="B527" s="108"/>
      <c r="D527" s="109"/>
      <c r="E527" s="116"/>
      <c r="F527" s="1"/>
      <c r="G527" s="1"/>
      <c r="I527" s="1"/>
      <c r="J527" s="119"/>
      <c r="K527" s="120"/>
      <c r="L527" s="119"/>
      <c r="M527" s="119"/>
      <c r="N527" s="119"/>
      <c r="O527" s="119"/>
      <c r="P527" s="119"/>
      <c r="Q527" s="119"/>
      <c r="R527" s="119"/>
      <c r="S527" s="119"/>
      <c r="T527" s="119"/>
      <c r="U527" s="119"/>
    </row>
    <row r="528" s="114" customFormat="1" spans="1:21">
      <c r="A528" s="116"/>
      <c r="B528" s="108"/>
      <c r="D528" s="109"/>
      <c r="E528" s="116"/>
      <c r="F528" s="1"/>
      <c r="G528" s="1"/>
      <c r="I528" s="1"/>
      <c r="J528" s="119"/>
      <c r="K528" s="120"/>
      <c r="L528" s="119"/>
      <c r="M528" s="119"/>
      <c r="N528" s="119"/>
      <c r="O528" s="119"/>
      <c r="P528" s="119"/>
      <c r="Q528" s="119"/>
      <c r="R528" s="119"/>
      <c r="S528" s="119"/>
      <c r="T528" s="119"/>
      <c r="U528" s="119"/>
    </row>
    <row r="529" s="114" customFormat="1" spans="1:21">
      <c r="A529" s="116"/>
      <c r="B529" s="108"/>
      <c r="D529" s="109"/>
      <c r="E529" s="116"/>
      <c r="F529" s="1"/>
      <c r="G529" s="1"/>
      <c r="I529" s="1"/>
      <c r="J529" s="119"/>
      <c r="K529" s="120"/>
      <c r="L529" s="119"/>
      <c r="M529" s="119"/>
      <c r="N529" s="119"/>
      <c r="O529" s="119"/>
      <c r="P529" s="119"/>
      <c r="Q529" s="119"/>
      <c r="R529" s="119"/>
      <c r="S529" s="119"/>
      <c r="T529" s="119"/>
      <c r="U529" s="119"/>
    </row>
    <row r="530" s="114" customFormat="1" spans="1:21">
      <c r="A530" s="116"/>
      <c r="B530" s="111"/>
      <c r="D530" s="109"/>
      <c r="E530" s="116"/>
      <c r="F530" s="1"/>
      <c r="G530" s="1"/>
      <c r="I530" s="1"/>
      <c r="J530" s="119"/>
      <c r="K530" s="120"/>
      <c r="L530" s="119"/>
      <c r="M530" s="119"/>
      <c r="N530" s="119"/>
      <c r="O530" s="119"/>
      <c r="P530" s="119"/>
      <c r="Q530" s="119"/>
      <c r="R530" s="119"/>
      <c r="S530" s="119"/>
      <c r="T530" s="119"/>
      <c r="U530" s="119"/>
    </row>
    <row r="531" s="114" customFormat="1" spans="1:21">
      <c r="A531" s="116"/>
      <c r="B531" s="111"/>
      <c r="D531" s="109"/>
      <c r="E531" s="116"/>
      <c r="F531" s="1"/>
      <c r="G531" s="1"/>
      <c r="I531" s="1"/>
      <c r="J531" s="119"/>
      <c r="K531" s="120"/>
      <c r="L531" s="119"/>
      <c r="M531" s="119"/>
      <c r="N531" s="119"/>
      <c r="O531" s="119"/>
      <c r="P531" s="119"/>
      <c r="Q531" s="119"/>
      <c r="R531" s="119"/>
      <c r="S531" s="119"/>
      <c r="T531" s="119"/>
      <c r="U531" s="119"/>
    </row>
    <row r="532" s="114" customFormat="1" spans="1:21">
      <c r="A532" s="116"/>
      <c r="B532" s="111"/>
      <c r="D532" s="109"/>
      <c r="E532" s="122"/>
      <c r="F532" s="1"/>
      <c r="G532" s="1"/>
      <c r="I532" s="1"/>
      <c r="J532" s="119"/>
      <c r="K532" s="120"/>
      <c r="L532" s="119"/>
      <c r="M532" s="119"/>
      <c r="N532" s="119"/>
      <c r="O532" s="119"/>
      <c r="P532" s="119"/>
      <c r="Q532" s="119"/>
      <c r="R532" s="119"/>
      <c r="S532" s="119"/>
      <c r="T532" s="119"/>
      <c r="U532" s="119"/>
    </row>
    <row r="533" s="114" customFormat="1" spans="1:21">
      <c r="A533" s="116"/>
      <c r="B533" s="111"/>
      <c r="D533" s="109"/>
      <c r="E533" s="122"/>
      <c r="F533" s="1"/>
      <c r="G533" s="1"/>
      <c r="I533" s="1"/>
      <c r="J533" s="119"/>
      <c r="K533" s="120"/>
      <c r="L533" s="119"/>
      <c r="M533" s="119"/>
      <c r="N533" s="119"/>
      <c r="O533" s="119"/>
      <c r="P533" s="119"/>
      <c r="Q533" s="119"/>
      <c r="R533" s="119"/>
      <c r="S533" s="119"/>
      <c r="T533" s="119"/>
      <c r="U533" s="119"/>
    </row>
    <row r="534" s="114" customFormat="1" spans="1:21">
      <c r="A534" s="116"/>
      <c r="B534" s="111"/>
      <c r="D534" s="109"/>
      <c r="E534" s="122"/>
      <c r="F534" s="1"/>
      <c r="G534" s="1"/>
      <c r="I534" s="1"/>
      <c r="J534" s="119"/>
      <c r="K534" s="120"/>
      <c r="L534" s="119"/>
      <c r="M534" s="119"/>
      <c r="N534" s="119"/>
      <c r="O534" s="119"/>
      <c r="P534" s="119"/>
      <c r="Q534" s="119"/>
      <c r="R534" s="119"/>
      <c r="S534" s="119"/>
      <c r="T534" s="119"/>
      <c r="U534" s="119"/>
    </row>
    <row r="535" s="114" customFormat="1" spans="1:21">
      <c r="A535" s="116"/>
      <c r="B535" s="111"/>
      <c r="D535" s="109"/>
      <c r="E535" s="122"/>
      <c r="F535" s="1"/>
      <c r="G535" s="1"/>
      <c r="I535" s="1"/>
      <c r="J535" s="119"/>
      <c r="K535" s="120"/>
      <c r="L535" s="119"/>
      <c r="M535" s="119"/>
      <c r="N535" s="119"/>
      <c r="O535" s="119"/>
      <c r="P535" s="119"/>
      <c r="Q535" s="119"/>
      <c r="R535" s="119"/>
      <c r="S535" s="119"/>
      <c r="T535" s="119"/>
      <c r="U535" s="119"/>
    </row>
    <row r="536" s="114" customFormat="1" spans="1:21">
      <c r="A536" s="116"/>
      <c r="B536" s="111"/>
      <c r="D536" s="109"/>
      <c r="E536" s="122"/>
      <c r="F536" s="1"/>
      <c r="G536" s="1"/>
      <c r="I536" s="1"/>
      <c r="J536" s="119"/>
      <c r="K536" s="120"/>
      <c r="L536" s="119"/>
      <c r="M536" s="119"/>
      <c r="N536" s="119"/>
      <c r="O536" s="119"/>
      <c r="P536" s="119"/>
      <c r="Q536" s="119"/>
      <c r="R536" s="119"/>
      <c r="S536" s="119"/>
      <c r="T536" s="119"/>
      <c r="U536" s="119"/>
    </row>
    <row r="537" s="114" customFormat="1" spans="1:21">
      <c r="A537" s="116"/>
      <c r="B537" s="111"/>
      <c r="D537" s="109"/>
      <c r="E537" s="122"/>
      <c r="F537" s="1"/>
      <c r="G537" s="1"/>
      <c r="I537" s="1"/>
      <c r="J537" s="119"/>
      <c r="K537" s="120"/>
      <c r="L537" s="119"/>
      <c r="M537" s="119"/>
      <c r="N537" s="119"/>
      <c r="O537" s="119"/>
      <c r="P537" s="119"/>
      <c r="Q537" s="119"/>
      <c r="R537" s="119"/>
      <c r="S537" s="119"/>
      <c r="T537" s="119"/>
      <c r="U537" s="119"/>
    </row>
    <row r="538" s="114" customFormat="1" spans="1:21">
      <c r="A538" s="116"/>
      <c r="B538" s="111"/>
      <c r="D538" s="109"/>
      <c r="E538" s="122"/>
      <c r="F538" s="1"/>
      <c r="G538" s="1"/>
      <c r="I538" s="1"/>
      <c r="J538" s="119"/>
      <c r="K538" s="120"/>
      <c r="L538" s="119"/>
      <c r="M538" s="119"/>
      <c r="N538" s="119"/>
      <c r="O538" s="119"/>
      <c r="P538" s="119"/>
      <c r="Q538" s="119"/>
      <c r="R538" s="119"/>
      <c r="S538" s="119"/>
      <c r="T538" s="119"/>
      <c r="U538" s="119"/>
    </row>
    <row r="539" s="114" customFormat="1" spans="1:21">
      <c r="A539" s="116"/>
      <c r="B539" s="111"/>
      <c r="D539" s="109"/>
      <c r="E539" s="122"/>
      <c r="F539" s="1"/>
      <c r="G539" s="1"/>
      <c r="I539" s="1"/>
      <c r="J539" s="119"/>
      <c r="K539" s="120"/>
      <c r="L539" s="119"/>
      <c r="M539" s="119"/>
      <c r="N539" s="119"/>
      <c r="O539" s="119"/>
      <c r="P539" s="119"/>
      <c r="Q539" s="119"/>
      <c r="R539" s="119"/>
      <c r="S539" s="119"/>
      <c r="T539" s="119"/>
      <c r="U539" s="119"/>
    </row>
    <row r="540" s="114" customFormat="1" spans="1:21">
      <c r="A540" s="116"/>
      <c r="B540" s="111"/>
      <c r="D540" s="109"/>
      <c r="E540" s="122"/>
      <c r="F540" s="1"/>
      <c r="G540" s="1"/>
      <c r="I540" s="1"/>
      <c r="J540" s="119"/>
      <c r="K540" s="120"/>
      <c r="L540" s="119"/>
      <c r="M540" s="119"/>
      <c r="N540" s="119"/>
      <c r="O540" s="119"/>
      <c r="P540" s="119"/>
      <c r="Q540" s="119"/>
      <c r="R540" s="119"/>
      <c r="S540" s="119"/>
      <c r="T540" s="119"/>
      <c r="U540" s="119"/>
    </row>
    <row r="541" s="114" customFormat="1" spans="1:21">
      <c r="A541" s="116"/>
      <c r="B541" s="111"/>
      <c r="D541" s="109"/>
      <c r="E541" s="122"/>
      <c r="F541" s="1"/>
      <c r="G541" s="1"/>
      <c r="I541" s="1"/>
      <c r="J541" s="119"/>
      <c r="K541" s="120"/>
      <c r="L541" s="119"/>
      <c r="M541" s="119"/>
      <c r="N541" s="119"/>
      <c r="O541" s="119"/>
      <c r="P541" s="119"/>
      <c r="Q541" s="119"/>
      <c r="R541" s="119"/>
      <c r="S541" s="119"/>
      <c r="T541" s="119"/>
      <c r="U541" s="119"/>
    </row>
    <row r="542" s="114" customFormat="1" spans="1:21">
      <c r="A542" s="116"/>
      <c r="B542" s="111"/>
      <c r="D542" s="109"/>
      <c r="E542" s="122"/>
      <c r="F542" s="1"/>
      <c r="G542" s="1"/>
      <c r="I542" s="1"/>
      <c r="J542" s="119"/>
      <c r="K542" s="120"/>
      <c r="L542" s="119"/>
      <c r="M542" s="119"/>
      <c r="N542" s="119"/>
      <c r="O542" s="119"/>
      <c r="P542" s="119"/>
      <c r="Q542" s="119"/>
      <c r="R542" s="119"/>
      <c r="S542" s="119"/>
      <c r="T542" s="119"/>
      <c r="U542" s="119"/>
    </row>
    <row r="543" s="114" customFormat="1" spans="1:21">
      <c r="A543" s="116"/>
      <c r="B543" s="111"/>
      <c r="D543" s="109"/>
      <c r="E543" s="122"/>
      <c r="F543" s="1"/>
      <c r="G543" s="1"/>
      <c r="I543" s="1"/>
      <c r="J543" s="119"/>
      <c r="K543" s="120"/>
      <c r="L543" s="119"/>
      <c r="M543" s="119"/>
      <c r="N543" s="119"/>
      <c r="O543" s="119"/>
      <c r="P543" s="119"/>
      <c r="Q543" s="119"/>
      <c r="R543" s="119"/>
      <c r="S543" s="119"/>
      <c r="T543" s="119"/>
      <c r="U543" s="119"/>
    </row>
    <row r="544" s="114" customFormat="1" spans="1:21">
      <c r="A544" s="116"/>
      <c r="B544" s="111"/>
      <c r="D544" s="109"/>
      <c r="E544" s="122"/>
      <c r="F544" s="1"/>
      <c r="G544" s="1"/>
      <c r="I544" s="1"/>
      <c r="J544" s="119"/>
      <c r="K544" s="120"/>
      <c r="L544" s="119"/>
      <c r="M544" s="119"/>
      <c r="N544" s="119"/>
      <c r="O544" s="119"/>
      <c r="P544" s="119"/>
      <c r="Q544" s="119"/>
      <c r="R544" s="119"/>
      <c r="S544" s="119"/>
      <c r="T544" s="119"/>
      <c r="U544" s="119"/>
    </row>
    <row r="545" s="114" customFormat="1" spans="1:21">
      <c r="A545" s="116"/>
      <c r="B545" s="111"/>
      <c r="D545" s="109"/>
      <c r="E545" s="122"/>
      <c r="F545" s="1"/>
      <c r="G545" s="1"/>
      <c r="I545" s="1"/>
      <c r="J545" s="119"/>
      <c r="K545" s="120"/>
      <c r="L545" s="119"/>
      <c r="M545" s="119"/>
      <c r="N545" s="119"/>
      <c r="O545" s="119"/>
      <c r="P545" s="119"/>
      <c r="Q545" s="119"/>
      <c r="R545" s="119"/>
      <c r="S545" s="119"/>
      <c r="T545" s="119"/>
      <c r="U545" s="119"/>
    </row>
    <row r="546" s="114" customFormat="1" spans="1:21">
      <c r="A546" s="116"/>
      <c r="B546" s="111"/>
      <c r="D546" s="109"/>
      <c r="E546" s="122"/>
      <c r="F546" s="1"/>
      <c r="G546" s="1"/>
      <c r="I546" s="1"/>
      <c r="J546" s="119"/>
      <c r="K546" s="120"/>
      <c r="L546" s="119"/>
      <c r="M546" s="119"/>
      <c r="N546" s="119"/>
      <c r="O546" s="119"/>
      <c r="P546" s="119"/>
      <c r="Q546" s="119"/>
      <c r="R546" s="119"/>
      <c r="S546" s="119"/>
      <c r="T546" s="119"/>
      <c r="U546" s="119"/>
    </row>
    <row r="547" s="114" customFormat="1" spans="1:21">
      <c r="A547" s="116"/>
      <c r="B547" s="111"/>
      <c r="D547" s="109"/>
      <c r="E547" s="122"/>
      <c r="F547" s="1"/>
      <c r="G547" s="1"/>
      <c r="I547" s="1"/>
      <c r="J547" s="119"/>
      <c r="K547" s="120"/>
      <c r="L547" s="119"/>
      <c r="M547" s="119"/>
      <c r="N547" s="119"/>
      <c r="O547" s="119"/>
      <c r="P547" s="119"/>
      <c r="Q547" s="119"/>
      <c r="R547" s="119"/>
      <c r="S547" s="119"/>
      <c r="T547" s="119"/>
      <c r="U547" s="119"/>
    </row>
    <row r="548" s="114" customFormat="1" spans="1:21">
      <c r="A548" s="116"/>
      <c r="B548" s="111"/>
      <c r="D548" s="109"/>
      <c r="E548" s="122"/>
      <c r="F548" s="1"/>
      <c r="G548" s="1"/>
      <c r="I548" s="1"/>
      <c r="J548" s="119"/>
      <c r="K548" s="120"/>
      <c r="L548" s="119"/>
      <c r="M548" s="119"/>
      <c r="N548" s="119"/>
      <c r="O548" s="119"/>
      <c r="P548" s="119"/>
      <c r="Q548" s="119"/>
      <c r="R548" s="119"/>
      <c r="S548" s="119"/>
      <c r="T548" s="119"/>
      <c r="U548" s="119"/>
    </row>
    <row r="549" s="114" customFormat="1" spans="1:21">
      <c r="A549" s="116"/>
      <c r="B549" s="111"/>
      <c r="D549" s="109"/>
      <c r="E549" s="122"/>
      <c r="F549" s="1"/>
      <c r="G549" s="1"/>
      <c r="I549" s="1"/>
      <c r="J549" s="119"/>
      <c r="K549" s="120"/>
      <c r="L549" s="119"/>
      <c r="M549" s="119"/>
      <c r="N549" s="119"/>
      <c r="O549" s="119"/>
      <c r="P549" s="119"/>
      <c r="Q549" s="119"/>
      <c r="R549" s="119"/>
      <c r="S549" s="119"/>
      <c r="T549" s="119"/>
      <c r="U549" s="119"/>
    </row>
    <row r="550" s="114" customFormat="1" spans="1:21">
      <c r="A550" s="116"/>
      <c r="B550" s="111"/>
      <c r="D550" s="109"/>
      <c r="E550" s="122"/>
      <c r="F550" s="1"/>
      <c r="G550" s="1"/>
      <c r="I550" s="1"/>
      <c r="J550" s="119"/>
      <c r="K550" s="120"/>
      <c r="L550" s="119"/>
      <c r="M550" s="119"/>
      <c r="N550" s="119"/>
      <c r="O550" s="119"/>
      <c r="P550" s="119"/>
      <c r="Q550" s="119"/>
      <c r="R550" s="119"/>
      <c r="S550" s="119"/>
      <c r="T550" s="119"/>
      <c r="U550" s="119"/>
    </row>
    <row r="551" s="114" customFormat="1" spans="1:21">
      <c r="A551" s="116"/>
      <c r="B551" s="111"/>
      <c r="D551" s="109"/>
      <c r="E551" s="122"/>
      <c r="F551" s="1"/>
      <c r="G551" s="1"/>
      <c r="I551" s="1"/>
      <c r="J551" s="119"/>
      <c r="K551" s="120"/>
      <c r="L551" s="119"/>
      <c r="M551" s="119"/>
      <c r="N551" s="119"/>
      <c r="O551" s="119"/>
      <c r="P551" s="119"/>
      <c r="Q551" s="119"/>
      <c r="R551" s="119"/>
      <c r="S551" s="119"/>
      <c r="T551" s="119"/>
      <c r="U551" s="119"/>
    </row>
    <row r="552" s="114" customFormat="1" spans="1:21">
      <c r="A552" s="116"/>
      <c r="B552" s="111"/>
      <c r="D552" s="109"/>
      <c r="E552" s="122"/>
      <c r="F552" s="1"/>
      <c r="G552" s="1"/>
      <c r="I552" s="1"/>
      <c r="J552" s="119"/>
      <c r="K552" s="120"/>
      <c r="L552" s="119"/>
      <c r="M552" s="119"/>
      <c r="N552" s="119"/>
      <c r="O552" s="119"/>
      <c r="P552" s="119"/>
      <c r="Q552" s="119"/>
      <c r="R552" s="119"/>
      <c r="S552" s="119"/>
      <c r="T552" s="119"/>
      <c r="U552" s="119"/>
    </row>
    <row r="553" s="114" customFormat="1" spans="1:21">
      <c r="A553" s="116"/>
      <c r="B553" s="111"/>
      <c r="D553" s="109"/>
      <c r="E553" s="122"/>
      <c r="F553" s="1"/>
      <c r="G553" s="1"/>
      <c r="I553" s="1"/>
      <c r="J553" s="119"/>
      <c r="K553" s="120"/>
      <c r="L553" s="119"/>
      <c r="M553" s="119"/>
      <c r="N553" s="119"/>
      <c r="O553" s="119"/>
      <c r="P553" s="119"/>
      <c r="Q553" s="119"/>
      <c r="R553" s="119"/>
      <c r="S553" s="119"/>
      <c r="T553" s="119"/>
      <c r="U553" s="119"/>
    </row>
    <row r="554" s="114" customFormat="1" spans="1:21">
      <c r="A554" s="116"/>
      <c r="B554" s="111"/>
      <c r="D554" s="109"/>
      <c r="E554" s="122"/>
      <c r="F554" s="1"/>
      <c r="G554" s="1"/>
      <c r="I554" s="1"/>
      <c r="J554" s="119"/>
      <c r="K554" s="120"/>
      <c r="L554" s="119"/>
      <c r="M554" s="119"/>
      <c r="N554" s="119"/>
      <c r="O554" s="119"/>
      <c r="P554" s="119"/>
      <c r="Q554" s="119"/>
      <c r="R554" s="119"/>
      <c r="S554" s="119"/>
      <c r="T554" s="119"/>
      <c r="U554" s="119"/>
    </row>
    <row r="555" s="114" customFormat="1" spans="1:21">
      <c r="A555" s="116"/>
      <c r="B555" s="111"/>
      <c r="D555" s="109"/>
      <c r="E555" s="122"/>
      <c r="F555" s="1"/>
      <c r="G555" s="1"/>
      <c r="I555" s="1"/>
      <c r="J555" s="119"/>
      <c r="K555" s="120"/>
      <c r="L555" s="119"/>
      <c r="M555" s="119"/>
      <c r="N555" s="119"/>
      <c r="O555" s="119"/>
      <c r="P555" s="119"/>
      <c r="Q555" s="119"/>
      <c r="R555" s="119"/>
      <c r="S555" s="119"/>
      <c r="T555" s="119"/>
      <c r="U555" s="119"/>
    </row>
    <row r="556" s="114" customFormat="1" spans="1:21">
      <c r="A556" s="116"/>
      <c r="B556" s="111"/>
      <c r="D556" s="109"/>
      <c r="E556" s="122"/>
      <c r="F556" s="1"/>
      <c r="G556" s="1"/>
      <c r="I556" s="1"/>
      <c r="J556" s="119"/>
      <c r="K556" s="120"/>
      <c r="L556" s="119"/>
      <c r="M556" s="119"/>
      <c r="N556" s="119"/>
      <c r="O556" s="119"/>
      <c r="P556" s="119"/>
      <c r="Q556" s="119"/>
      <c r="R556" s="119"/>
      <c r="S556" s="119"/>
      <c r="T556" s="119"/>
      <c r="U556" s="119"/>
    </row>
    <row r="557" s="114" customFormat="1" spans="1:21">
      <c r="A557" s="116"/>
      <c r="B557" s="111"/>
      <c r="D557" s="109"/>
      <c r="E557" s="122"/>
      <c r="F557" s="1"/>
      <c r="G557" s="1"/>
      <c r="I557" s="1"/>
      <c r="J557" s="119"/>
      <c r="K557" s="120"/>
      <c r="L557" s="119"/>
      <c r="M557" s="119"/>
      <c r="N557" s="119"/>
      <c r="O557" s="119"/>
      <c r="P557" s="119"/>
      <c r="Q557" s="119"/>
      <c r="R557" s="119"/>
      <c r="S557" s="119"/>
      <c r="T557" s="119"/>
      <c r="U557" s="119"/>
    </row>
    <row r="558" s="114" customFormat="1" spans="1:21">
      <c r="A558" s="116"/>
      <c r="B558" s="111"/>
      <c r="D558" s="109"/>
      <c r="E558" s="122"/>
      <c r="F558" s="1"/>
      <c r="G558" s="1"/>
      <c r="I558" s="1"/>
      <c r="J558" s="119"/>
      <c r="K558" s="120"/>
      <c r="L558" s="119"/>
      <c r="M558" s="119"/>
      <c r="N558" s="119"/>
      <c r="O558" s="119"/>
      <c r="P558" s="119"/>
      <c r="Q558" s="119"/>
      <c r="R558" s="119"/>
      <c r="S558" s="119"/>
      <c r="T558" s="119"/>
      <c r="U558" s="119"/>
    </row>
    <row r="559" s="114" customFormat="1" spans="1:21">
      <c r="A559" s="116"/>
      <c r="B559" s="111"/>
      <c r="D559" s="109"/>
      <c r="E559" s="122"/>
      <c r="F559" s="1"/>
      <c r="G559" s="1"/>
      <c r="I559" s="1"/>
      <c r="J559" s="119"/>
      <c r="K559" s="120"/>
      <c r="L559" s="119"/>
      <c r="M559" s="119"/>
      <c r="N559" s="119"/>
      <c r="O559" s="119"/>
      <c r="P559" s="119"/>
      <c r="Q559" s="119"/>
      <c r="R559" s="119"/>
      <c r="S559" s="119"/>
      <c r="T559" s="119"/>
      <c r="U559" s="119"/>
    </row>
    <row r="560" s="114" customFormat="1" spans="1:21">
      <c r="A560" s="116"/>
      <c r="B560" s="111"/>
      <c r="D560" s="109"/>
      <c r="E560" s="122"/>
      <c r="F560" s="1"/>
      <c r="G560" s="1"/>
      <c r="I560" s="1"/>
      <c r="J560" s="119"/>
      <c r="K560" s="120"/>
      <c r="L560" s="119"/>
      <c r="M560" s="119"/>
      <c r="N560" s="119"/>
      <c r="O560" s="119"/>
      <c r="P560" s="119"/>
      <c r="Q560" s="119"/>
      <c r="R560" s="119"/>
      <c r="S560" s="119"/>
      <c r="T560" s="119"/>
      <c r="U560" s="119"/>
    </row>
    <row r="561" s="114" customFormat="1" spans="1:21">
      <c r="A561" s="116"/>
      <c r="B561" s="111"/>
      <c r="D561" s="109"/>
      <c r="E561" s="122"/>
      <c r="F561" s="1"/>
      <c r="G561" s="1"/>
      <c r="I561" s="1"/>
      <c r="J561" s="119"/>
      <c r="K561" s="120"/>
      <c r="L561" s="119"/>
      <c r="M561" s="119"/>
      <c r="N561" s="119"/>
      <c r="O561" s="119"/>
      <c r="P561" s="119"/>
      <c r="Q561" s="119"/>
      <c r="R561" s="119"/>
      <c r="S561" s="119"/>
      <c r="T561" s="119"/>
      <c r="U561" s="119"/>
    </row>
    <row r="562" s="114" customFormat="1" spans="1:21">
      <c r="A562" s="116"/>
      <c r="B562" s="111"/>
      <c r="D562" s="109"/>
      <c r="E562" s="122"/>
      <c r="F562" s="1"/>
      <c r="G562" s="1"/>
      <c r="I562" s="1"/>
      <c r="J562" s="119"/>
      <c r="K562" s="120"/>
      <c r="L562" s="119"/>
      <c r="M562" s="119"/>
      <c r="N562" s="119"/>
      <c r="O562" s="119"/>
      <c r="P562" s="119"/>
      <c r="Q562" s="119"/>
      <c r="R562" s="119"/>
      <c r="S562" s="119"/>
      <c r="T562" s="119"/>
      <c r="U562" s="119"/>
    </row>
    <row r="563" s="114" customFormat="1" spans="1:21">
      <c r="A563" s="116"/>
      <c r="B563" s="111"/>
      <c r="D563" s="109"/>
      <c r="E563" s="122"/>
      <c r="F563" s="1"/>
      <c r="G563" s="1"/>
      <c r="I563" s="1"/>
      <c r="J563" s="119"/>
      <c r="K563" s="120"/>
      <c r="L563" s="119"/>
      <c r="M563" s="119"/>
      <c r="N563" s="119"/>
      <c r="O563" s="119"/>
      <c r="P563" s="119"/>
      <c r="Q563" s="119"/>
      <c r="R563" s="119"/>
      <c r="S563" s="119"/>
      <c r="T563" s="119"/>
      <c r="U563" s="119"/>
    </row>
    <row r="564" s="114" customFormat="1" spans="1:21">
      <c r="A564" s="116"/>
      <c r="B564" s="111"/>
      <c r="D564" s="109"/>
      <c r="E564" s="122"/>
      <c r="F564" s="1"/>
      <c r="G564" s="1"/>
      <c r="I564" s="1"/>
      <c r="J564" s="119"/>
      <c r="K564" s="120"/>
      <c r="L564" s="119"/>
      <c r="M564" s="119"/>
      <c r="N564" s="119"/>
      <c r="O564" s="119"/>
      <c r="P564" s="119"/>
      <c r="Q564" s="119"/>
      <c r="R564" s="119"/>
      <c r="S564" s="119"/>
      <c r="T564" s="119"/>
      <c r="U564" s="119"/>
    </row>
    <row r="565" s="114" customFormat="1" spans="1:21">
      <c r="A565" s="116"/>
      <c r="B565" s="111"/>
      <c r="D565" s="109"/>
      <c r="E565" s="122"/>
      <c r="F565" s="1"/>
      <c r="G565" s="1"/>
      <c r="I565" s="1"/>
      <c r="J565" s="119"/>
      <c r="K565" s="120"/>
      <c r="L565" s="119"/>
      <c r="M565" s="119"/>
      <c r="N565" s="119"/>
      <c r="O565" s="119"/>
      <c r="P565" s="119"/>
      <c r="Q565" s="119"/>
      <c r="R565" s="119"/>
      <c r="S565" s="119"/>
      <c r="T565" s="119"/>
      <c r="U565" s="119"/>
    </row>
    <row r="566" s="114" customFormat="1" spans="1:21">
      <c r="A566" s="116"/>
      <c r="B566" s="111"/>
      <c r="D566" s="109"/>
      <c r="E566" s="122"/>
      <c r="F566" s="1"/>
      <c r="G566" s="1"/>
      <c r="I566" s="1"/>
      <c r="J566" s="119"/>
      <c r="K566" s="120"/>
      <c r="L566" s="119"/>
      <c r="M566" s="119"/>
      <c r="N566" s="119"/>
      <c r="O566" s="119"/>
      <c r="P566" s="119"/>
      <c r="Q566" s="119"/>
      <c r="R566" s="119"/>
      <c r="S566" s="119"/>
      <c r="T566" s="119"/>
      <c r="U566" s="119"/>
    </row>
    <row r="567" s="114" customFormat="1" spans="1:21">
      <c r="A567" s="116"/>
      <c r="B567" s="111"/>
      <c r="D567" s="109"/>
      <c r="E567" s="122"/>
      <c r="F567" s="1"/>
      <c r="G567" s="1"/>
      <c r="I567" s="1"/>
      <c r="J567" s="119"/>
      <c r="K567" s="120"/>
      <c r="L567" s="119"/>
      <c r="M567" s="119"/>
      <c r="N567" s="119"/>
      <c r="O567" s="119"/>
      <c r="P567" s="119"/>
      <c r="Q567" s="119"/>
      <c r="R567" s="119"/>
      <c r="S567" s="119"/>
      <c r="T567" s="119"/>
      <c r="U567" s="119"/>
    </row>
    <row r="568" s="114" customFormat="1" spans="1:21">
      <c r="A568" s="116"/>
      <c r="B568" s="111"/>
      <c r="D568" s="109"/>
      <c r="E568" s="122"/>
      <c r="F568" s="1"/>
      <c r="G568" s="1"/>
      <c r="I568" s="1"/>
      <c r="J568" s="119"/>
      <c r="K568" s="120"/>
      <c r="L568" s="119"/>
      <c r="M568" s="119"/>
      <c r="N568" s="119"/>
      <c r="O568" s="119"/>
      <c r="P568" s="119"/>
      <c r="Q568" s="119"/>
      <c r="R568" s="119"/>
      <c r="S568" s="119"/>
      <c r="T568" s="119"/>
      <c r="U568" s="119"/>
    </row>
    <row r="569" s="114" customFormat="1" spans="1:21">
      <c r="A569" s="116"/>
      <c r="B569" s="111"/>
      <c r="D569" s="109"/>
      <c r="E569" s="122"/>
      <c r="F569" s="1"/>
      <c r="G569" s="1"/>
      <c r="I569" s="1"/>
      <c r="J569" s="119"/>
      <c r="K569" s="120"/>
      <c r="L569" s="119"/>
      <c r="M569" s="119"/>
      <c r="N569" s="119"/>
      <c r="O569" s="119"/>
      <c r="P569" s="119"/>
      <c r="Q569" s="119"/>
      <c r="R569" s="119"/>
      <c r="S569" s="119"/>
      <c r="T569" s="119"/>
      <c r="U569" s="119"/>
    </row>
    <row r="570" s="114" customFormat="1" spans="1:21">
      <c r="A570" s="116"/>
      <c r="B570" s="111"/>
      <c r="D570" s="109"/>
      <c r="E570" s="122"/>
      <c r="F570" s="1"/>
      <c r="G570" s="1"/>
      <c r="I570" s="1"/>
      <c r="J570" s="119"/>
      <c r="K570" s="120"/>
      <c r="L570" s="119"/>
      <c r="M570" s="119"/>
      <c r="N570" s="119"/>
      <c r="O570" s="119"/>
      <c r="P570" s="119"/>
      <c r="Q570" s="119"/>
      <c r="R570" s="119"/>
      <c r="S570" s="119"/>
      <c r="T570" s="119"/>
      <c r="U570" s="119"/>
    </row>
    <row r="571" s="114" customFormat="1" spans="1:21">
      <c r="A571" s="116"/>
      <c r="B571" s="111"/>
      <c r="D571" s="109"/>
      <c r="E571" s="122"/>
      <c r="F571" s="1"/>
      <c r="G571" s="1"/>
      <c r="I571" s="1"/>
      <c r="J571" s="119"/>
      <c r="K571" s="120"/>
      <c r="L571" s="119"/>
      <c r="M571" s="119"/>
      <c r="N571" s="119"/>
      <c r="O571" s="119"/>
      <c r="P571" s="119"/>
      <c r="Q571" s="119"/>
      <c r="R571" s="119"/>
      <c r="S571" s="119"/>
      <c r="T571" s="119"/>
      <c r="U571" s="119"/>
    </row>
    <row r="572" s="114" customFormat="1" spans="1:21">
      <c r="A572" s="116"/>
      <c r="B572" s="111"/>
      <c r="D572" s="109"/>
      <c r="E572" s="122"/>
      <c r="F572" s="1"/>
      <c r="G572" s="1"/>
      <c r="I572" s="1"/>
      <c r="J572" s="119"/>
      <c r="K572" s="120"/>
      <c r="L572" s="119"/>
      <c r="M572" s="119"/>
      <c r="N572" s="119"/>
      <c r="O572" s="119"/>
      <c r="P572" s="119"/>
      <c r="Q572" s="119"/>
      <c r="R572" s="119"/>
      <c r="S572" s="119"/>
      <c r="T572" s="119"/>
      <c r="U572" s="119"/>
    </row>
    <row r="573" s="114" customFormat="1" spans="1:21">
      <c r="A573" s="116"/>
      <c r="B573" s="111"/>
      <c r="D573" s="109"/>
      <c r="E573" s="122"/>
      <c r="F573" s="1"/>
      <c r="G573" s="1"/>
      <c r="I573" s="1"/>
      <c r="J573" s="119"/>
      <c r="K573" s="120"/>
      <c r="L573" s="119"/>
      <c r="M573" s="119"/>
      <c r="N573" s="119"/>
      <c r="O573" s="119"/>
      <c r="P573" s="119"/>
      <c r="Q573" s="119"/>
      <c r="R573" s="119"/>
      <c r="S573" s="119"/>
      <c r="T573" s="119"/>
      <c r="U573" s="119"/>
    </row>
    <row r="574" s="114" customFormat="1" spans="1:21">
      <c r="A574" s="116"/>
      <c r="B574" s="111"/>
      <c r="D574" s="109"/>
      <c r="E574" s="122"/>
      <c r="F574" s="1"/>
      <c r="G574" s="1"/>
      <c r="I574" s="1"/>
      <c r="J574" s="119"/>
      <c r="K574" s="120"/>
      <c r="L574" s="119"/>
      <c r="M574" s="119"/>
      <c r="N574" s="119"/>
      <c r="O574" s="119"/>
      <c r="P574" s="119"/>
      <c r="Q574" s="119"/>
      <c r="R574" s="119"/>
      <c r="S574" s="119"/>
      <c r="T574" s="119"/>
      <c r="U574" s="119"/>
    </row>
    <row r="575" s="114" customFormat="1" spans="1:21">
      <c r="A575" s="116"/>
      <c r="B575" s="111"/>
      <c r="D575" s="109"/>
      <c r="E575" s="122"/>
      <c r="F575" s="1"/>
      <c r="G575" s="1"/>
      <c r="I575" s="1"/>
      <c r="J575" s="119"/>
      <c r="K575" s="120"/>
      <c r="L575" s="119"/>
      <c r="M575" s="119"/>
      <c r="N575" s="119"/>
      <c r="O575" s="119"/>
      <c r="P575" s="119"/>
      <c r="Q575" s="119"/>
      <c r="R575" s="119"/>
      <c r="S575" s="119"/>
      <c r="T575" s="119"/>
      <c r="U575" s="119"/>
    </row>
    <row r="576" s="114" customFormat="1" spans="1:21">
      <c r="A576" s="116"/>
      <c r="B576" s="111"/>
      <c r="D576" s="109"/>
      <c r="E576" s="122"/>
      <c r="F576" s="1"/>
      <c r="G576" s="1"/>
      <c r="I576" s="1"/>
      <c r="J576" s="119"/>
      <c r="K576" s="120"/>
      <c r="L576" s="119"/>
      <c r="M576" s="119"/>
      <c r="N576" s="119"/>
      <c r="O576" s="119"/>
      <c r="P576" s="119"/>
      <c r="Q576" s="119"/>
      <c r="R576" s="119"/>
      <c r="S576" s="119"/>
      <c r="T576" s="119"/>
      <c r="U576" s="119"/>
    </row>
    <row r="577" s="114" customFormat="1" spans="1:21">
      <c r="A577" s="116"/>
      <c r="B577" s="111"/>
      <c r="D577" s="109"/>
      <c r="E577" s="122"/>
      <c r="F577" s="1"/>
      <c r="G577" s="1"/>
      <c r="I577" s="1"/>
      <c r="J577" s="119"/>
      <c r="K577" s="120"/>
      <c r="L577" s="119"/>
      <c r="M577" s="119"/>
      <c r="N577" s="119"/>
      <c r="O577" s="119"/>
      <c r="P577" s="119"/>
      <c r="Q577" s="119"/>
      <c r="R577" s="119"/>
      <c r="S577" s="119"/>
      <c r="T577" s="119"/>
      <c r="U577" s="119"/>
    </row>
    <row r="578" s="114" customFormat="1" spans="1:21">
      <c r="A578" s="116"/>
      <c r="B578" s="111"/>
      <c r="D578" s="109"/>
      <c r="E578" s="122"/>
      <c r="F578" s="1"/>
      <c r="G578" s="1"/>
      <c r="I578" s="1"/>
      <c r="J578" s="119"/>
      <c r="K578" s="120"/>
      <c r="L578" s="119"/>
      <c r="M578" s="119"/>
      <c r="N578" s="119"/>
      <c r="O578" s="119"/>
      <c r="P578" s="119"/>
      <c r="Q578" s="119"/>
      <c r="R578" s="119"/>
      <c r="S578" s="119"/>
      <c r="T578" s="119"/>
      <c r="U578" s="119"/>
    </row>
    <row r="579" s="114" customFormat="1" spans="1:21">
      <c r="A579" s="116"/>
      <c r="B579" s="111"/>
      <c r="D579" s="109"/>
      <c r="E579" s="122"/>
      <c r="F579" s="1"/>
      <c r="G579" s="1"/>
      <c r="I579" s="1"/>
      <c r="J579" s="119"/>
      <c r="K579" s="120"/>
      <c r="L579" s="119"/>
      <c r="M579" s="119"/>
      <c r="N579" s="119"/>
      <c r="O579" s="119"/>
      <c r="P579" s="119"/>
      <c r="Q579" s="119"/>
      <c r="R579" s="119"/>
      <c r="S579" s="119"/>
      <c r="T579" s="119"/>
      <c r="U579" s="119"/>
    </row>
    <row r="580" s="114" customFormat="1" spans="1:21">
      <c r="A580" s="116"/>
      <c r="B580" s="111"/>
      <c r="D580" s="109"/>
      <c r="E580" s="122"/>
      <c r="F580" s="1"/>
      <c r="G580" s="1"/>
      <c r="I580" s="1"/>
      <c r="J580" s="119"/>
      <c r="K580" s="120"/>
      <c r="L580" s="119"/>
      <c r="M580" s="119"/>
      <c r="N580" s="119"/>
      <c r="O580" s="119"/>
      <c r="P580" s="119"/>
      <c r="Q580" s="119"/>
      <c r="R580" s="119"/>
      <c r="S580" s="119"/>
      <c r="T580" s="119"/>
      <c r="U580" s="119"/>
    </row>
    <row r="581" s="114" customFormat="1" spans="1:21">
      <c r="A581" s="116"/>
      <c r="B581" s="111"/>
      <c r="D581" s="109"/>
      <c r="E581" s="122"/>
      <c r="F581" s="1"/>
      <c r="G581" s="1"/>
      <c r="I581" s="1"/>
      <c r="J581" s="119"/>
      <c r="K581" s="120"/>
      <c r="L581" s="119"/>
      <c r="M581" s="119"/>
      <c r="N581" s="119"/>
      <c r="O581" s="119"/>
      <c r="P581" s="119"/>
      <c r="Q581" s="119"/>
      <c r="R581" s="119"/>
      <c r="S581" s="119"/>
      <c r="T581" s="119"/>
      <c r="U581" s="119"/>
    </row>
    <row r="582" s="114" customFormat="1" spans="1:21">
      <c r="A582" s="116"/>
      <c r="B582" s="111"/>
      <c r="D582" s="109"/>
      <c r="E582" s="122"/>
      <c r="F582" s="1"/>
      <c r="G582" s="1"/>
      <c r="I582" s="1"/>
      <c r="J582" s="119"/>
      <c r="K582" s="120"/>
      <c r="L582" s="119"/>
      <c r="M582" s="119"/>
      <c r="N582" s="119"/>
      <c r="O582" s="119"/>
      <c r="P582" s="119"/>
      <c r="Q582" s="119"/>
      <c r="R582" s="119"/>
      <c r="S582" s="119"/>
      <c r="T582" s="119"/>
      <c r="U582" s="119"/>
    </row>
    <row r="583" s="114" customFormat="1" spans="1:21">
      <c r="A583" s="116"/>
      <c r="B583" s="111"/>
      <c r="D583" s="109"/>
      <c r="E583" s="122"/>
      <c r="F583" s="1"/>
      <c r="G583" s="1"/>
      <c r="I583" s="1"/>
      <c r="J583" s="119"/>
      <c r="K583" s="120"/>
      <c r="L583" s="119"/>
      <c r="M583" s="119"/>
      <c r="N583" s="119"/>
      <c r="O583" s="119"/>
      <c r="P583" s="119"/>
      <c r="Q583" s="119"/>
      <c r="R583" s="119"/>
      <c r="S583" s="119"/>
      <c r="T583" s="119"/>
      <c r="U583" s="119"/>
    </row>
    <row r="584" s="114" customFormat="1" spans="1:21">
      <c r="A584" s="116"/>
      <c r="B584" s="111"/>
      <c r="D584" s="109"/>
      <c r="E584" s="122"/>
      <c r="F584" s="1"/>
      <c r="G584" s="1"/>
      <c r="I584" s="1"/>
      <c r="J584" s="119"/>
      <c r="K584" s="120"/>
      <c r="L584" s="119"/>
      <c r="M584" s="119"/>
      <c r="N584" s="119"/>
      <c r="O584" s="119"/>
      <c r="P584" s="119"/>
      <c r="Q584" s="119"/>
      <c r="R584" s="119"/>
      <c r="S584" s="119"/>
      <c r="T584" s="119"/>
      <c r="U584" s="119"/>
    </row>
    <row r="585" s="114" customFormat="1" spans="1:21">
      <c r="A585" s="116"/>
      <c r="B585" s="111"/>
      <c r="D585" s="109"/>
      <c r="E585" s="122"/>
      <c r="F585" s="1"/>
      <c r="G585" s="1"/>
      <c r="I585" s="1"/>
      <c r="J585" s="119"/>
      <c r="K585" s="120"/>
      <c r="L585" s="119"/>
      <c r="M585" s="119"/>
      <c r="N585" s="119"/>
      <c r="O585" s="119"/>
      <c r="P585" s="119"/>
      <c r="Q585" s="119"/>
      <c r="R585" s="119"/>
      <c r="S585" s="119"/>
      <c r="T585" s="119"/>
      <c r="U585" s="119"/>
    </row>
    <row r="586" s="114" customFormat="1" spans="1:21">
      <c r="A586" s="116"/>
      <c r="B586" s="111"/>
      <c r="D586" s="109"/>
      <c r="E586" s="122"/>
      <c r="F586" s="1"/>
      <c r="G586" s="1"/>
      <c r="I586" s="1"/>
      <c r="J586" s="119"/>
      <c r="K586" s="120"/>
      <c r="L586" s="119"/>
      <c r="M586" s="119"/>
      <c r="N586" s="119"/>
      <c r="O586" s="119"/>
      <c r="P586" s="119"/>
      <c r="Q586" s="119"/>
      <c r="R586" s="119"/>
      <c r="S586" s="119"/>
      <c r="T586" s="119"/>
      <c r="U586" s="119"/>
    </row>
    <row r="587" s="114" customFormat="1" spans="1:21">
      <c r="A587" s="116"/>
      <c r="B587" s="111"/>
      <c r="D587" s="109"/>
      <c r="E587" s="122"/>
      <c r="F587" s="1"/>
      <c r="G587" s="1"/>
      <c r="I587" s="1"/>
      <c r="J587" s="119"/>
      <c r="K587" s="120"/>
      <c r="L587" s="119"/>
      <c r="M587" s="119"/>
      <c r="N587" s="119"/>
      <c r="O587" s="119"/>
      <c r="P587" s="119"/>
      <c r="Q587" s="119"/>
      <c r="R587" s="119"/>
      <c r="S587" s="119"/>
      <c r="T587" s="119"/>
      <c r="U587" s="119"/>
    </row>
    <row r="588" s="114" customFormat="1" spans="1:21">
      <c r="A588" s="116"/>
      <c r="B588" s="111"/>
      <c r="D588" s="109"/>
      <c r="E588" s="122"/>
      <c r="F588" s="1"/>
      <c r="G588" s="1"/>
      <c r="I588" s="1"/>
      <c r="J588" s="119"/>
      <c r="K588" s="120"/>
      <c r="L588" s="119"/>
      <c r="M588" s="119"/>
      <c r="N588" s="119"/>
      <c r="O588" s="119"/>
      <c r="P588" s="119"/>
      <c r="Q588" s="119"/>
      <c r="R588" s="119"/>
      <c r="S588" s="119"/>
      <c r="T588" s="119"/>
      <c r="U588" s="119"/>
    </row>
    <row r="589" s="114" customFormat="1" spans="1:21">
      <c r="A589" s="116"/>
      <c r="B589" s="111"/>
      <c r="D589" s="109"/>
      <c r="E589" s="122"/>
      <c r="F589" s="1"/>
      <c r="G589" s="1"/>
      <c r="I589" s="1"/>
      <c r="J589" s="119"/>
      <c r="K589" s="120"/>
      <c r="L589" s="119"/>
      <c r="M589" s="119"/>
      <c r="N589" s="119"/>
      <c r="O589" s="119"/>
      <c r="P589" s="119"/>
      <c r="Q589" s="119"/>
      <c r="R589" s="119"/>
      <c r="S589" s="119"/>
      <c r="T589" s="119"/>
      <c r="U589" s="119"/>
    </row>
    <row r="590" s="114" customFormat="1" spans="1:21">
      <c r="A590" s="116"/>
      <c r="B590" s="111"/>
      <c r="D590" s="109"/>
      <c r="E590" s="122"/>
      <c r="F590" s="1"/>
      <c r="G590" s="1"/>
      <c r="I590" s="1"/>
      <c r="J590" s="119"/>
      <c r="K590" s="120"/>
      <c r="L590" s="119"/>
      <c r="M590" s="119"/>
      <c r="N590" s="119"/>
      <c r="O590" s="119"/>
      <c r="P590" s="119"/>
      <c r="Q590" s="119"/>
      <c r="R590" s="119"/>
      <c r="S590" s="119"/>
      <c r="T590" s="119"/>
      <c r="U590" s="119"/>
    </row>
    <row r="591" s="114" customFormat="1" spans="1:21">
      <c r="A591" s="116"/>
      <c r="B591" s="111"/>
      <c r="D591" s="109"/>
      <c r="E591" s="122"/>
      <c r="F591" s="1"/>
      <c r="G591" s="1"/>
      <c r="I591" s="1"/>
      <c r="J591" s="119"/>
      <c r="K591" s="120"/>
      <c r="L591" s="119"/>
      <c r="M591" s="119"/>
      <c r="N591" s="119"/>
      <c r="O591" s="119"/>
      <c r="P591" s="119"/>
      <c r="Q591" s="119"/>
      <c r="R591" s="119"/>
      <c r="S591" s="119"/>
      <c r="T591" s="119"/>
      <c r="U591" s="119"/>
    </row>
    <row r="592" s="114" customFormat="1" spans="1:21">
      <c r="A592" s="116"/>
      <c r="B592" s="111"/>
      <c r="D592" s="109"/>
      <c r="E592" s="122"/>
      <c r="F592" s="1"/>
      <c r="G592" s="1"/>
      <c r="I592" s="1"/>
      <c r="J592" s="119"/>
      <c r="K592" s="120"/>
      <c r="L592" s="119"/>
      <c r="M592" s="119"/>
      <c r="N592" s="119"/>
      <c r="O592" s="119"/>
      <c r="P592" s="119"/>
      <c r="Q592" s="119"/>
      <c r="R592" s="119"/>
      <c r="S592" s="119"/>
      <c r="T592" s="119"/>
      <c r="U592" s="119"/>
    </row>
    <row r="593" s="114" customFormat="1" spans="1:21">
      <c r="A593" s="116"/>
      <c r="B593" s="111"/>
      <c r="D593" s="109"/>
      <c r="E593" s="122"/>
      <c r="F593" s="1"/>
      <c r="G593" s="1"/>
      <c r="I593" s="1"/>
      <c r="J593" s="119"/>
      <c r="K593" s="120"/>
      <c r="L593" s="119"/>
      <c r="M593" s="119"/>
      <c r="N593" s="119"/>
      <c r="O593" s="119"/>
      <c r="P593" s="119"/>
      <c r="Q593" s="119"/>
      <c r="R593" s="119"/>
      <c r="S593" s="119"/>
      <c r="T593" s="119"/>
      <c r="U593" s="119"/>
    </row>
    <row r="594" s="114" customFormat="1" spans="1:21">
      <c r="A594" s="116"/>
      <c r="B594" s="111"/>
      <c r="D594" s="109"/>
      <c r="E594" s="122"/>
      <c r="F594" s="1"/>
      <c r="G594" s="1"/>
      <c r="I594" s="1"/>
      <c r="J594" s="119"/>
      <c r="K594" s="120"/>
      <c r="L594" s="119"/>
      <c r="M594" s="119"/>
      <c r="N594" s="119"/>
      <c r="O594" s="119"/>
      <c r="P594" s="119"/>
      <c r="Q594" s="119"/>
      <c r="R594" s="119"/>
      <c r="S594" s="119"/>
      <c r="T594" s="119"/>
      <c r="U594" s="119"/>
    </row>
    <row r="595" s="114" customFormat="1" spans="1:21">
      <c r="A595" s="116"/>
      <c r="B595" s="111"/>
      <c r="D595" s="109"/>
      <c r="E595" s="122"/>
      <c r="F595" s="1"/>
      <c r="G595" s="1"/>
      <c r="I595" s="1"/>
      <c r="J595" s="119"/>
      <c r="K595" s="120"/>
      <c r="L595" s="119"/>
      <c r="M595" s="119"/>
      <c r="N595" s="119"/>
      <c r="O595" s="119"/>
      <c r="P595" s="119"/>
      <c r="Q595" s="119"/>
      <c r="R595" s="119"/>
      <c r="S595" s="119"/>
      <c r="T595" s="119"/>
      <c r="U595" s="119"/>
    </row>
    <row r="596" s="114" customFormat="1" spans="1:21">
      <c r="A596" s="116"/>
      <c r="B596" s="111"/>
      <c r="D596" s="109"/>
      <c r="E596" s="122"/>
      <c r="F596" s="1"/>
      <c r="G596" s="1"/>
      <c r="I596" s="1"/>
      <c r="J596" s="119"/>
      <c r="K596" s="120"/>
      <c r="L596" s="119"/>
      <c r="M596" s="119"/>
      <c r="N596" s="119"/>
      <c r="O596" s="119"/>
      <c r="P596" s="119"/>
      <c r="Q596" s="119"/>
      <c r="R596" s="119"/>
      <c r="S596" s="119"/>
      <c r="T596" s="119"/>
      <c r="U596" s="119"/>
    </row>
    <row r="597" s="114" customFormat="1" spans="1:21">
      <c r="A597" s="116"/>
      <c r="B597" s="111"/>
      <c r="D597" s="109"/>
      <c r="E597" s="122"/>
      <c r="F597" s="1"/>
      <c r="G597" s="1"/>
      <c r="I597" s="1"/>
      <c r="J597" s="119"/>
      <c r="K597" s="120"/>
      <c r="L597" s="119"/>
      <c r="M597" s="119"/>
      <c r="N597" s="119"/>
      <c r="O597" s="119"/>
      <c r="P597" s="119"/>
      <c r="Q597" s="119"/>
      <c r="R597" s="119"/>
      <c r="S597" s="119"/>
      <c r="T597" s="119"/>
      <c r="U597" s="119"/>
    </row>
    <row r="598" s="114" customFormat="1" spans="1:21">
      <c r="A598" s="116"/>
      <c r="B598" s="111"/>
      <c r="D598" s="109"/>
      <c r="E598" s="122"/>
      <c r="F598" s="1"/>
      <c r="G598" s="1"/>
      <c r="I598" s="1"/>
      <c r="J598" s="119"/>
      <c r="K598" s="120"/>
      <c r="L598" s="119"/>
      <c r="M598" s="119"/>
      <c r="N598" s="119"/>
      <c r="O598" s="119"/>
      <c r="P598" s="119"/>
      <c r="Q598" s="119"/>
      <c r="R598" s="119"/>
      <c r="S598" s="119"/>
      <c r="T598" s="119"/>
      <c r="U598" s="119"/>
    </row>
    <row r="599" s="114" customFormat="1" spans="1:21">
      <c r="A599" s="116"/>
      <c r="B599" s="111"/>
      <c r="D599" s="109"/>
      <c r="E599" s="122"/>
      <c r="F599" s="1"/>
      <c r="G599" s="1"/>
      <c r="I599" s="1"/>
      <c r="J599" s="119"/>
      <c r="K599" s="120"/>
      <c r="L599" s="119"/>
      <c r="M599" s="119"/>
      <c r="N599" s="119"/>
      <c r="O599" s="119"/>
      <c r="P599" s="119"/>
      <c r="Q599" s="119"/>
      <c r="R599" s="119"/>
      <c r="S599" s="119"/>
      <c r="T599" s="119"/>
      <c r="U599" s="119"/>
    </row>
    <row r="600" s="114" customFormat="1" spans="1:21">
      <c r="A600" s="116"/>
      <c r="B600" s="111"/>
      <c r="D600" s="109"/>
      <c r="E600" s="122"/>
      <c r="F600" s="1"/>
      <c r="G600" s="1"/>
      <c r="I600" s="1"/>
      <c r="J600" s="119"/>
      <c r="K600" s="120"/>
      <c r="L600" s="119"/>
      <c r="M600" s="119"/>
      <c r="N600" s="119"/>
      <c r="O600" s="119"/>
      <c r="P600" s="119"/>
      <c r="Q600" s="119"/>
      <c r="R600" s="119"/>
      <c r="S600" s="119"/>
      <c r="T600" s="119"/>
      <c r="U600" s="119"/>
    </row>
    <row r="601" s="114" customFormat="1" spans="1:21">
      <c r="A601" s="116"/>
      <c r="B601" s="111"/>
      <c r="D601" s="109"/>
      <c r="E601" s="122"/>
      <c r="F601" s="1"/>
      <c r="G601" s="1"/>
      <c r="I601" s="1"/>
      <c r="J601" s="119"/>
      <c r="K601" s="120"/>
      <c r="L601" s="119"/>
      <c r="M601" s="119"/>
      <c r="N601" s="119"/>
      <c r="O601" s="119"/>
      <c r="P601" s="119"/>
      <c r="Q601" s="119"/>
      <c r="R601" s="119"/>
      <c r="S601" s="119"/>
      <c r="T601" s="119"/>
      <c r="U601" s="119"/>
    </row>
    <row r="602" s="114" customFormat="1" spans="1:21">
      <c r="A602" s="122"/>
      <c r="B602" s="111"/>
      <c r="D602" s="105"/>
      <c r="E602" s="122"/>
      <c r="F602" s="1"/>
      <c r="G602" s="1"/>
      <c r="H602" s="123"/>
      <c r="I602" s="123"/>
      <c r="J602" s="123"/>
      <c r="K602" s="120"/>
      <c r="L602" s="119"/>
      <c r="M602" s="119"/>
      <c r="N602" s="119"/>
      <c r="O602" s="119"/>
      <c r="P602" s="119"/>
      <c r="Q602" s="119"/>
      <c r="R602" s="119"/>
      <c r="S602" s="119"/>
      <c r="T602" s="119"/>
      <c r="U602" s="119"/>
    </row>
    <row r="603" s="114" customFormat="1" spans="1:21">
      <c r="A603" s="122"/>
      <c r="B603" s="111"/>
      <c r="D603" s="105"/>
      <c r="E603" s="122"/>
      <c r="F603" s="1"/>
      <c r="G603" s="1"/>
      <c r="H603" s="123"/>
      <c r="I603" s="123"/>
      <c r="J603" s="123"/>
      <c r="K603" s="120"/>
      <c r="L603" s="119"/>
      <c r="M603" s="119"/>
      <c r="N603" s="119"/>
      <c r="O603" s="119"/>
      <c r="P603" s="119"/>
      <c r="Q603" s="119"/>
      <c r="R603" s="119"/>
      <c r="S603" s="119"/>
      <c r="T603" s="119"/>
      <c r="U603" s="119"/>
    </row>
    <row r="604" s="114" customFormat="1" spans="1:21">
      <c r="A604" s="122"/>
      <c r="B604" s="111"/>
      <c r="D604" s="105"/>
      <c r="E604" s="122"/>
      <c r="F604" s="1"/>
      <c r="G604" s="1"/>
      <c r="H604" s="123"/>
      <c r="I604" s="123"/>
      <c r="J604" s="123"/>
      <c r="K604" s="120"/>
      <c r="L604" s="119"/>
      <c r="M604" s="119"/>
      <c r="N604" s="119"/>
      <c r="O604" s="119"/>
      <c r="P604" s="119"/>
      <c r="Q604" s="119"/>
      <c r="R604" s="119"/>
      <c r="S604" s="119"/>
      <c r="T604" s="119"/>
      <c r="U604" s="119"/>
    </row>
    <row r="605" s="114" customFormat="1" spans="1:21">
      <c r="A605" s="122"/>
      <c r="B605" s="111"/>
      <c r="D605" s="105"/>
      <c r="E605" s="122"/>
      <c r="F605" s="1"/>
      <c r="G605" s="1"/>
      <c r="H605" s="123"/>
      <c r="I605" s="123"/>
      <c r="J605" s="123"/>
      <c r="K605" s="120"/>
      <c r="L605" s="119"/>
      <c r="M605" s="119"/>
      <c r="N605" s="119"/>
      <c r="O605" s="119"/>
      <c r="P605" s="119"/>
      <c r="Q605" s="119"/>
      <c r="R605" s="119"/>
      <c r="S605" s="119"/>
      <c r="T605" s="119"/>
      <c r="U605" s="119"/>
    </row>
    <row r="606" s="114" customFormat="1" spans="1:21">
      <c r="A606" s="122"/>
      <c r="B606" s="111"/>
      <c r="D606" s="105"/>
      <c r="E606" s="122"/>
      <c r="F606" s="1"/>
      <c r="G606" s="1"/>
      <c r="H606" s="123"/>
      <c r="J606" s="123"/>
      <c r="K606" s="120"/>
      <c r="L606" s="119"/>
      <c r="M606" s="119"/>
      <c r="N606" s="119"/>
      <c r="O606" s="119"/>
      <c r="P606" s="119"/>
      <c r="Q606" s="119"/>
      <c r="R606" s="119"/>
      <c r="S606" s="119"/>
      <c r="T606" s="119"/>
      <c r="U606" s="119"/>
    </row>
    <row r="607" s="114" customFormat="1" spans="1:21">
      <c r="A607" s="122"/>
      <c r="B607" s="111"/>
      <c r="D607" s="105"/>
      <c r="E607" s="122"/>
      <c r="F607" s="1"/>
      <c r="G607" s="1"/>
      <c r="H607" s="123"/>
      <c r="J607" s="123"/>
      <c r="K607" s="120"/>
      <c r="L607" s="119"/>
      <c r="M607" s="119"/>
      <c r="N607" s="119"/>
      <c r="O607" s="119"/>
      <c r="P607" s="119"/>
      <c r="Q607" s="119"/>
      <c r="R607" s="119"/>
      <c r="S607" s="119"/>
      <c r="T607" s="119"/>
      <c r="U607" s="119"/>
    </row>
    <row r="608" s="114" customFormat="1" spans="1:21">
      <c r="A608" s="122"/>
      <c r="B608" s="111"/>
      <c r="D608" s="105"/>
      <c r="E608" s="122"/>
      <c r="F608" s="1"/>
      <c r="G608" s="1"/>
      <c r="H608" s="123"/>
      <c r="J608" s="123"/>
      <c r="K608" s="120"/>
      <c r="L608" s="119"/>
      <c r="M608" s="119"/>
      <c r="N608" s="119"/>
      <c r="O608" s="119"/>
      <c r="P608" s="119"/>
      <c r="Q608" s="119"/>
      <c r="R608" s="119"/>
      <c r="S608" s="119"/>
      <c r="T608" s="119"/>
      <c r="U608" s="119"/>
    </row>
    <row r="609" s="114" customFormat="1" spans="1:21">
      <c r="A609" s="122"/>
      <c r="B609" s="111"/>
      <c r="D609" s="105"/>
      <c r="E609" s="122"/>
      <c r="F609" s="1"/>
      <c r="G609" s="1"/>
      <c r="H609" s="123"/>
      <c r="J609" s="123"/>
      <c r="K609" s="120"/>
      <c r="L609" s="119"/>
      <c r="M609" s="119"/>
      <c r="N609" s="119"/>
      <c r="O609" s="119"/>
      <c r="P609" s="119"/>
      <c r="Q609" s="119"/>
      <c r="R609" s="119"/>
      <c r="S609" s="119"/>
      <c r="T609" s="119"/>
      <c r="U609" s="119"/>
    </row>
    <row r="610" s="114" customFormat="1" spans="1:21">
      <c r="A610" s="122"/>
      <c r="B610" s="111"/>
      <c r="D610" s="105"/>
      <c r="E610" s="122"/>
      <c r="F610" s="1"/>
      <c r="G610" s="1"/>
      <c r="H610" s="123"/>
      <c r="J610" s="123"/>
      <c r="K610" s="120"/>
      <c r="L610" s="119"/>
      <c r="M610" s="119"/>
      <c r="N610" s="119"/>
      <c r="O610" s="119"/>
      <c r="P610" s="119"/>
      <c r="Q610" s="119"/>
      <c r="R610" s="119"/>
      <c r="S610" s="119"/>
      <c r="T610" s="119"/>
      <c r="U610" s="119"/>
    </row>
    <row r="611" s="114" customFormat="1" spans="1:21">
      <c r="A611" s="122"/>
      <c r="B611" s="111"/>
      <c r="D611" s="105"/>
      <c r="E611" s="122"/>
      <c r="F611" s="1"/>
      <c r="G611" s="1"/>
      <c r="H611" s="123"/>
      <c r="J611" s="123"/>
      <c r="K611" s="120"/>
      <c r="L611" s="119"/>
      <c r="M611" s="119"/>
      <c r="N611" s="119"/>
      <c r="O611" s="119"/>
      <c r="P611" s="119"/>
      <c r="Q611" s="119"/>
      <c r="R611" s="119"/>
      <c r="S611" s="119"/>
      <c r="T611" s="119"/>
      <c r="U611" s="119"/>
    </row>
    <row r="612" s="114" customFormat="1" spans="1:21">
      <c r="A612" s="122"/>
      <c r="B612" s="111"/>
      <c r="D612" s="105"/>
      <c r="E612" s="122"/>
      <c r="F612" s="1"/>
      <c r="G612" s="1"/>
      <c r="H612" s="123"/>
      <c r="J612" s="123"/>
      <c r="K612" s="120"/>
      <c r="L612" s="119"/>
      <c r="M612" s="119"/>
      <c r="N612" s="119"/>
      <c r="O612" s="119"/>
      <c r="P612" s="119"/>
      <c r="Q612" s="119"/>
      <c r="R612" s="119"/>
      <c r="S612" s="119"/>
      <c r="T612" s="119"/>
      <c r="U612" s="119"/>
    </row>
    <row r="613" s="114" customFormat="1" spans="1:21">
      <c r="A613" s="122"/>
      <c r="B613" s="111"/>
      <c r="D613" s="105"/>
      <c r="E613" s="122"/>
      <c r="F613" s="1"/>
      <c r="G613" s="1"/>
      <c r="H613" s="123"/>
      <c r="J613" s="123"/>
      <c r="K613" s="120"/>
      <c r="L613" s="119"/>
      <c r="M613" s="119"/>
      <c r="N613" s="119"/>
      <c r="O613" s="119"/>
      <c r="P613" s="119"/>
      <c r="Q613" s="119"/>
      <c r="R613" s="119"/>
      <c r="S613" s="119"/>
      <c r="T613" s="119"/>
      <c r="U613" s="119"/>
    </row>
    <row r="614" s="114" customFormat="1" spans="1:21">
      <c r="A614" s="122"/>
      <c r="B614" s="111"/>
      <c r="D614" s="105"/>
      <c r="E614" s="122"/>
      <c r="F614" s="1"/>
      <c r="G614" s="1"/>
      <c r="H614" s="123"/>
      <c r="J614" s="123"/>
      <c r="K614" s="120"/>
      <c r="L614" s="119"/>
      <c r="M614" s="119"/>
      <c r="N614" s="119"/>
      <c r="O614" s="119"/>
      <c r="P614" s="119"/>
      <c r="Q614" s="119"/>
      <c r="R614" s="119"/>
      <c r="S614" s="119"/>
      <c r="T614" s="119"/>
      <c r="U614" s="119"/>
    </row>
    <row r="615" s="114" customFormat="1" spans="1:21">
      <c r="A615" s="122"/>
      <c r="B615" s="111"/>
      <c r="D615" s="105"/>
      <c r="E615" s="122"/>
      <c r="F615" s="1"/>
      <c r="G615" s="1"/>
      <c r="H615" s="123"/>
      <c r="J615" s="123"/>
      <c r="K615" s="120"/>
      <c r="L615" s="119"/>
      <c r="M615" s="119"/>
      <c r="N615" s="119"/>
      <c r="O615" s="119"/>
      <c r="P615" s="119"/>
      <c r="Q615" s="119"/>
      <c r="R615" s="119"/>
      <c r="S615" s="119"/>
      <c r="T615" s="119"/>
      <c r="U615" s="119"/>
    </row>
    <row r="616" s="114" customFormat="1" spans="1:21">
      <c r="A616" s="122"/>
      <c r="B616" s="111"/>
      <c r="D616" s="105"/>
      <c r="E616" s="122"/>
      <c r="F616" s="1"/>
      <c r="G616" s="1"/>
      <c r="H616" s="123"/>
      <c r="J616" s="123"/>
      <c r="K616" s="120"/>
      <c r="L616" s="119"/>
      <c r="M616" s="119"/>
      <c r="N616" s="119"/>
      <c r="O616" s="119"/>
      <c r="P616" s="119"/>
      <c r="Q616" s="119"/>
      <c r="R616" s="119"/>
      <c r="S616" s="119"/>
      <c r="T616" s="119"/>
      <c r="U616" s="119"/>
    </row>
    <row r="617" s="114" customFormat="1" spans="1:21">
      <c r="A617" s="122"/>
      <c r="B617" s="111"/>
      <c r="D617" s="105"/>
      <c r="E617" s="122"/>
      <c r="F617" s="1"/>
      <c r="G617" s="1"/>
      <c r="H617" s="123"/>
      <c r="J617" s="123"/>
      <c r="K617" s="120"/>
      <c r="L617" s="119"/>
      <c r="M617" s="119"/>
      <c r="N617" s="119"/>
      <c r="O617" s="119"/>
      <c r="P617" s="119"/>
      <c r="Q617" s="119"/>
      <c r="R617" s="119"/>
      <c r="S617" s="119"/>
      <c r="T617" s="119"/>
      <c r="U617" s="119"/>
    </row>
    <row r="618" s="114" customFormat="1" spans="1:21">
      <c r="A618" s="122"/>
      <c r="B618" s="111"/>
      <c r="D618" s="105"/>
      <c r="E618" s="122"/>
      <c r="F618" s="1"/>
      <c r="G618" s="1"/>
      <c r="H618" s="123"/>
      <c r="J618" s="123"/>
      <c r="K618" s="120"/>
      <c r="L618" s="119"/>
      <c r="M618" s="119"/>
      <c r="N618" s="119"/>
      <c r="O618" s="119"/>
      <c r="P618" s="119"/>
      <c r="Q618" s="119"/>
      <c r="R618" s="119"/>
      <c r="S618" s="119"/>
      <c r="T618" s="119"/>
      <c r="U618" s="119"/>
    </row>
    <row r="619" s="114" customFormat="1" spans="1:21">
      <c r="A619" s="122"/>
      <c r="B619" s="111"/>
      <c r="D619" s="105"/>
      <c r="E619" s="122"/>
      <c r="F619" s="1"/>
      <c r="G619" s="1"/>
      <c r="H619" s="123"/>
      <c r="J619" s="123"/>
      <c r="K619" s="120"/>
      <c r="L619" s="119"/>
      <c r="M619" s="119"/>
      <c r="N619" s="119"/>
      <c r="O619" s="119"/>
      <c r="P619" s="119"/>
      <c r="Q619" s="119"/>
      <c r="R619" s="119"/>
      <c r="S619" s="119"/>
      <c r="T619" s="119"/>
      <c r="U619" s="119"/>
    </row>
    <row r="620" s="114" customFormat="1" spans="1:21">
      <c r="A620" s="122"/>
      <c r="B620" s="111"/>
      <c r="D620" s="105"/>
      <c r="E620" s="122"/>
      <c r="F620" s="1"/>
      <c r="G620" s="1"/>
      <c r="H620" s="123"/>
      <c r="J620" s="123"/>
      <c r="K620" s="120"/>
      <c r="L620" s="119"/>
      <c r="M620" s="119"/>
      <c r="N620" s="119"/>
      <c r="O620" s="119"/>
      <c r="P620" s="119"/>
      <c r="Q620" s="119"/>
      <c r="R620" s="119"/>
      <c r="S620" s="119"/>
      <c r="T620" s="119"/>
      <c r="U620" s="119"/>
    </row>
    <row r="621" s="114" customFormat="1" spans="1:21">
      <c r="A621" s="122"/>
      <c r="B621" s="111"/>
      <c r="D621" s="105"/>
      <c r="E621" s="122"/>
      <c r="F621" s="1"/>
      <c r="G621" s="1"/>
      <c r="H621" s="123"/>
      <c r="J621" s="123"/>
      <c r="K621" s="120"/>
      <c r="L621" s="119"/>
      <c r="M621" s="119"/>
      <c r="N621" s="119"/>
      <c r="O621" s="119"/>
      <c r="P621" s="119"/>
      <c r="Q621" s="119"/>
      <c r="R621" s="119"/>
      <c r="S621" s="119"/>
      <c r="T621" s="119"/>
      <c r="U621" s="119"/>
    </row>
    <row r="622" s="114" customFormat="1" spans="1:21">
      <c r="A622" s="122"/>
      <c r="B622" s="111"/>
      <c r="D622" s="105"/>
      <c r="E622" s="122"/>
      <c r="F622" s="1"/>
      <c r="G622" s="1"/>
      <c r="H622" s="123"/>
      <c r="J622" s="123"/>
      <c r="K622" s="120"/>
      <c r="L622" s="119"/>
      <c r="M622" s="119"/>
      <c r="N622" s="119"/>
      <c r="O622" s="119"/>
      <c r="P622" s="119"/>
      <c r="Q622" s="119"/>
      <c r="R622" s="119"/>
      <c r="S622" s="119"/>
      <c r="T622" s="119"/>
      <c r="U622" s="119"/>
    </row>
    <row r="623" s="114" customFormat="1" spans="1:21">
      <c r="A623" s="122"/>
      <c r="B623" s="111"/>
      <c r="D623" s="105"/>
      <c r="E623" s="122"/>
      <c r="F623" s="1"/>
      <c r="G623" s="1"/>
      <c r="H623" s="123"/>
      <c r="J623" s="123"/>
      <c r="K623" s="120"/>
      <c r="L623" s="119"/>
      <c r="M623" s="119"/>
      <c r="N623" s="119"/>
      <c r="O623" s="119"/>
      <c r="P623" s="119"/>
      <c r="Q623" s="119"/>
      <c r="R623" s="119"/>
      <c r="S623" s="119"/>
      <c r="T623" s="119"/>
      <c r="U623" s="119"/>
    </row>
    <row r="624" s="114" customFormat="1" spans="1:21">
      <c r="A624" s="122"/>
      <c r="B624" s="111"/>
      <c r="D624" s="105"/>
      <c r="E624" s="122"/>
      <c r="F624" s="1"/>
      <c r="G624" s="1"/>
      <c r="H624" s="123"/>
      <c r="J624" s="123"/>
      <c r="K624" s="120"/>
      <c r="L624" s="119"/>
      <c r="M624" s="119"/>
      <c r="N624" s="119"/>
      <c r="O624" s="119"/>
      <c r="P624" s="119"/>
      <c r="Q624" s="119"/>
      <c r="R624" s="119"/>
      <c r="S624" s="119"/>
      <c r="T624" s="119"/>
      <c r="U624" s="119"/>
    </row>
    <row r="625" s="114" customFormat="1" spans="1:21">
      <c r="A625" s="122"/>
      <c r="B625" s="111"/>
      <c r="D625" s="105"/>
      <c r="E625" s="122"/>
      <c r="F625" s="1"/>
      <c r="G625" s="1"/>
      <c r="H625" s="123"/>
      <c r="J625" s="123"/>
      <c r="K625" s="120"/>
      <c r="L625" s="119"/>
      <c r="M625" s="119"/>
      <c r="N625" s="119"/>
      <c r="O625" s="119"/>
      <c r="P625" s="119"/>
      <c r="Q625" s="119"/>
      <c r="R625" s="119"/>
      <c r="S625" s="119"/>
      <c r="T625" s="119"/>
      <c r="U625" s="119"/>
    </row>
    <row r="626" s="114" customFormat="1" spans="1:21">
      <c r="A626" s="122"/>
      <c r="B626" s="111"/>
      <c r="D626" s="105"/>
      <c r="E626" s="122"/>
      <c r="F626" s="1"/>
      <c r="G626" s="1"/>
      <c r="H626" s="123"/>
      <c r="J626" s="123"/>
      <c r="K626" s="120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</row>
    <row r="627" s="114" customFormat="1" spans="1:21">
      <c r="A627" s="122"/>
      <c r="B627" s="111"/>
      <c r="D627" s="105"/>
      <c r="E627" s="122"/>
      <c r="F627" s="1"/>
      <c r="G627" s="1"/>
      <c r="H627" s="123"/>
      <c r="J627" s="123"/>
      <c r="K627" s="120"/>
      <c r="L627" s="119"/>
      <c r="M627" s="119"/>
      <c r="N627" s="119"/>
      <c r="O627" s="119"/>
      <c r="P627" s="119"/>
      <c r="Q627" s="119"/>
      <c r="R627" s="119"/>
      <c r="S627" s="119"/>
      <c r="T627" s="119"/>
      <c r="U627" s="119"/>
    </row>
    <row r="628" s="114" customFormat="1" spans="1:21">
      <c r="A628" s="122"/>
      <c r="B628" s="111"/>
      <c r="D628" s="105"/>
      <c r="E628" s="122"/>
      <c r="F628" s="1"/>
      <c r="G628" s="1"/>
      <c r="H628" s="123"/>
      <c r="J628" s="123"/>
      <c r="K628" s="120"/>
      <c r="L628" s="119"/>
      <c r="M628" s="119"/>
      <c r="N628" s="119"/>
      <c r="O628" s="119"/>
      <c r="P628" s="119"/>
      <c r="Q628" s="119"/>
      <c r="R628" s="119"/>
      <c r="S628" s="119"/>
      <c r="T628" s="119"/>
      <c r="U628" s="119"/>
    </row>
    <row r="629" s="114" customFormat="1" spans="1:21">
      <c r="A629" s="122"/>
      <c r="B629" s="111"/>
      <c r="D629" s="105"/>
      <c r="E629" s="122"/>
      <c r="F629" s="1"/>
      <c r="G629" s="1"/>
      <c r="H629" s="123"/>
      <c r="J629" s="123"/>
      <c r="K629" s="120"/>
      <c r="L629" s="119"/>
      <c r="M629" s="119"/>
      <c r="N629" s="119"/>
      <c r="O629" s="119"/>
      <c r="P629" s="119"/>
      <c r="Q629" s="119"/>
      <c r="R629" s="119"/>
      <c r="S629" s="119"/>
      <c r="T629" s="119"/>
      <c r="U629" s="119"/>
    </row>
    <row r="630" s="114" customFormat="1" spans="1:21">
      <c r="A630" s="122"/>
      <c r="B630" s="111"/>
      <c r="D630" s="105"/>
      <c r="E630" s="122"/>
      <c r="F630" s="1"/>
      <c r="G630" s="1"/>
      <c r="H630" s="123"/>
      <c r="J630" s="123"/>
      <c r="K630" s="120"/>
      <c r="L630" s="119"/>
      <c r="M630" s="119"/>
      <c r="N630" s="119"/>
      <c r="O630" s="119"/>
      <c r="P630" s="119"/>
      <c r="Q630" s="119"/>
      <c r="R630" s="119"/>
      <c r="S630" s="119"/>
      <c r="T630" s="119"/>
      <c r="U630" s="119"/>
    </row>
    <row r="631" s="114" customFormat="1" spans="1:21">
      <c r="A631" s="122"/>
      <c r="B631" s="111"/>
      <c r="D631" s="105"/>
      <c r="E631" s="122"/>
      <c r="F631" s="1"/>
      <c r="G631" s="1"/>
      <c r="H631" s="123"/>
      <c r="J631" s="123"/>
      <c r="K631" s="120"/>
      <c r="L631" s="119"/>
      <c r="M631" s="119"/>
      <c r="N631" s="119"/>
      <c r="O631" s="119"/>
      <c r="P631" s="119"/>
      <c r="Q631" s="119"/>
      <c r="R631" s="119"/>
      <c r="S631" s="119"/>
      <c r="T631" s="119"/>
      <c r="U631" s="119"/>
    </row>
    <row r="632" s="114" customFormat="1" spans="1:21">
      <c r="A632" s="122"/>
      <c r="B632" s="111"/>
      <c r="D632" s="105"/>
      <c r="E632" s="122"/>
      <c r="F632" s="1"/>
      <c r="G632" s="1"/>
      <c r="H632" s="123"/>
      <c r="J632" s="123"/>
      <c r="K632" s="120"/>
      <c r="L632" s="119"/>
      <c r="M632" s="119"/>
      <c r="N632" s="119"/>
      <c r="O632" s="119"/>
      <c r="P632" s="119"/>
      <c r="Q632" s="119"/>
      <c r="R632" s="119"/>
      <c r="S632" s="119"/>
      <c r="T632" s="119"/>
      <c r="U632" s="119"/>
    </row>
    <row r="633" s="114" customFormat="1" spans="1:21">
      <c r="A633" s="122"/>
      <c r="B633" s="111"/>
      <c r="D633" s="105"/>
      <c r="E633" s="122"/>
      <c r="F633" s="1"/>
      <c r="G633" s="1"/>
      <c r="H633" s="123"/>
      <c r="J633" s="123"/>
      <c r="K633" s="120"/>
      <c r="L633" s="119"/>
      <c r="M633" s="119"/>
      <c r="N633" s="119"/>
      <c r="O633" s="119"/>
      <c r="P633" s="119"/>
      <c r="Q633" s="119"/>
      <c r="R633" s="119"/>
      <c r="S633" s="119"/>
      <c r="T633" s="119"/>
      <c r="U633" s="119"/>
    </row>
    <row r="634" s="114" customFormat="1" spans="1:21">
      <c r="A634" s="122"/>
      <c r="B634" s="111"/>
      <c r="D634" s="105"/>
      <c r="E634" s="122"/>
      <c r="F634" s="1"/>
      <c r="G634" s="1"/>
      <c r="H634" s="123"/>
      <c r="J634" s="123"/>
      <c r="K634" s="120"/>
      <c r="L634" s="119"/>
      <c r="M634" s="119"/>
      <c r="N634" s="119"/>
      <c r="O634" s="119"/>
      <c r="P634" s="119"/>
      <c r="Q634" s="119"/>
      <c r="R634" s="119"/>
      <c r="S634" s="119"/>
      <c r="T634" s="119"/>
      <c r="U634" s="119"/>
    </row>
    <row r="635" s="114" customFormat="1" spans="1:21">
      <c r="A635" s="122"/>
      <c r="B635" s="111"/>
      <c r="D635" s="105"/>
      <c r="E635" s="122"/>
      <c r="F635" s="1"/>
      <c r="G635" s="1"/>
      <c r="H635" s="123"/>
      <c r="J635" s="123"/>
      <c r="K635" s="120"/>
      <c r="L635" s="119"/>
      <c r="M635" s="119"/>
      <c r="N635" s="119"/>
      <c r="O635" s="119"/>
      <c r="P635" s="119"/>
      <c r="Q635" s="119"/>
      <c r="R635" s="119"/>
      <c r="S635" s="119"/>
      <c r="T635" s="119"/>
      <c r="U635" s="119"/>
    </row>
    <row r="636" s="114" customFormat="1" spans="1:21">
      <c r="A636" s="122"/>
      <c r="B636" s="111"/>
      <c r="D636" s="105"/>
      <c r="E636" s="122"/>
      <c r="F636" s="1"/>
      <c r="G636" s="1"/>
      <c r="H636" s="123"/>
      <c r="J636" s="123"/>
      <c r="K636" s="120"/>
      <c r="L636" s="119"/>
      <c r="M636" s="119"/>
      <c r="N636" s="119"/>
      <c r="O636" s="119"/>
      <c r="P636" s="119"/>
      <c r="Q636" s="119"/>
      <c r="R636" s="119"/>
      <c r="S636" s="119"/>
      <c r="T636" s="119"/>
      <c r="U636" s="119"/>
    </row>
    <row r="637" s="114" customFormat="1" spans="1:21">
      <c r="A637" s="122"/>
      <c r="B637" s="111"/>
      <c r="D637" s="105"/>
      <c r="E637" s="122"/>
      <c r="F637" s="1"/>
      <c r="G637" s="1"/>
      <c r="H637" s="123"/>
      <c r="J637" s="123"/>
      <c r="K637" s="120"/>
      <c r="L637" s="119"/>
      <c r="M637" s="119"/>
      <c r="N637" s="119"/>
      <c r="O637" s="119"/>
      <c r="P637" s="119"/>
      <c r="Q637" s="119"/>
      <c r="R637" s="119"/>
      <c r="S637" s="119"/>
      <c r="T637" s="119"/>
      <c r="U637" s="119"/>
    </row>
    <row r="638" s="114" customFormat="1" spans="1:21">
      <c r="A638" s="122"/>
      <c r="B638" s="111"/>
      <c r="D638" s="105"/>
      <c r="E638" s="122"/>
      <c r="F638" s="1"/>
      <c r="G638" s="1"/>
      <c r="H638" s="123"/>
      <c r="J638" s="123"/>
      <c r="K638" s="120"/>
      <c r="L638" s="119"/>
      <c r="M638" s="119"/>
      <c r="N638" s="119"/>
      <c r="O638" s="119"/>
      <c r="P638" s="119"/>
      <c r="Q638" s="119"/>
      <c r="R638" s="119"/>
      <c r="S638" s="119"/>
      <c r="T638" s="119"/>
      <c r="U638" s="119"/>
    </row>
    <row r="639" s="114" customFormat="1" spans="1:21">
      <c r="A639" s="122"/>
      <c r="B639" s="111"/>
      <c r="D639" s="105"/>
      <c r="E639" s="122"/>
      <c r="F639" s="1"/>
      <c r="G639" s="1"/>
      <c r="H639" s="123"/>
      <c r="J639" s="123"/>
      <c r="K639" s="120"/>
      <c r="L639" s="119"/>
      <c r="M639" s="119"/>
      <c r="N639" s="119"/>
      <c r="O639" s="119"/>
      <c r="P639" s="119"/>
      <c r="Q639" s="119"/>
      <c r="R639" s="119"/>
      <c r="S639" s="119"/>
      <c r="T639" s="119"/>
      <c r="U639" s="119"/>
    </row>
    <row r="640" s="114" customFormat="1" spans="1:21">
      <c r="A640" s="122"/>
      <c r="B640" s="111"/>
      <c r="D640" s="105"/>
      <c r="E640" s="122"/>
      <c r="F640" s="1"/>
      <c r="G640" s="1"/>
      <c r="H640" s="123"/>
      <c r="J640" s="123"/>
      <c r="K640" s="120"/>
      <c r="L640" s="119"/>
      <c r="M640" s="119"/>
      <c r="N640" s="119"/>
      <c r="O640" s="119"/>
      <c r="P640" s="119"/>
      <c r="Q640" s="119"/>
      <c r="R640" s="119"/>
      <c r="S640" s="119"/>
      <c r="T640" s="119"/>
      <c r="U640" s="119"/>
    </row>
    <row r="641" s="114" customFormat="1" spans="1:21">
      <c r="A641" s="122"/>
      <c r="B641" s="111"/>
      <c r="D641" s="105"/>
      <c r="E641" s="122"/>
      <c r="F641" s="1"/>
      <c r="G641" s="1"/>
      <c r="H641" s="123"/>
      <c r="J641" s="123"/>
      <c r="K641" s="120"/>
      <c r="L641" s="119"/>
      <c r="M641" s="119"/>
      <c r="N641" s="119"/>
      <c r="O641" s="119"/>
      <c r="P641" s="119"/>
      <c r="Q641" s="119"/>
      <c r="R641" s="119"/>
      <c r="S641" s="119"/>
      <c r="T641" s="119"/>
      <c r="U641" s="119"/>
    </row>
    <row r="642" s="114" customFormat="1" spans="1:21">
      <c r="A642" s="122"/>
      <c r="B642" s="111"/>
      <c r="D642" s="105"/>
      <c r="E642" s="122"/>
      <c r="F642" s="1"/>
      <c r="G642" s="1"/>
      <c r="H642" s="123"/>
      <c r="J642" s="123"/>
      <c r="K642" s="120"/>
      <c r="L642" s="119"/>
      <c r="M642" s="119"/>
      <c r="N642" s="119"/>
      <c r="O642" s="119"/>
      <c r="P642" s="119"/>
      <c r="Q642" s="119"/>
      <c r="R642" s="119"/>
      <c r="S642" s="119"/>
      <c r="T642" s="119"/>
      <c r="U642" s="119"/>
    </row>
    <row r="643" s="114" customFormat="1" spans="1:21">
      <c r="A643" s="122"/>
      <c r="B643" s="111"/>
      <c r="D643" s="105"/>
      <c r="E643" s="122"/>
      <c r="F643" s="1"/>
      <c r="G643" s="1"/>
      <c r="H643" s="123"/>
      <c r="J643" s="123"/>
      <c r="K643" s="120"/>
      <c r="L643" s="119"/>
      <c r="M643" s="119"/>
      <c r="N643" s="119"/>
      <c r="O643" s="119"/>
      <c r="P643" s="119"/>
      <c r="Q643" s="119"/>
      <c r="R643" s="119"/>
      <c r="S643" s="119"/>
      <c r="T643" s="119"/>
      <c r="U643" s="119"/>
    </row>
    <row r="644" s="114" customFormat="1" spans="1:21">
      <c r="A644" s="122"/>
      <c r="B644" s="111"/>
      <c r="D644" s="105"/>
      <c r="E644" s="122"/>
      <c r="F644" s="1"/>
      <c r="G644" s="1"/>
      <c r="H644" s="123"/>
      <c r="J644" s="123"/>
      <c r="K644" s="120"/>
      <c r="L644" s="119"/>
      <c r="M644" s="119"/>
      <c r="N644" s="119"/>
      <c r="O644" s="119"/>
      <c r="P644" s="119"/>
      <c r="Q644" s="119"/>
      <c r="R644" s="119"/>
      <c r="S644" s="119"/>
      <c r="T644" s="119"/>
      <c r="U644" s="119"/>
    </row>
    <row r="645" s="114" customFormat="1" spans="1:21">
      <c r="A645" s="122"/>
      <c r="B645" s="111"/>
      <c r="D645" s="105"/>
      <c r="E645" s="122"/>
      <c r="F645" s="1"/>
      <c r="G645" s="1"/>
      <c r="H645" s="123"/>
      <c r="J645" s="123"/>
      <c r="K645" s="120"/>
      <c r="L645" s="119"/>
      <c r="M645" s="119"/>
      <c r="N645" s="119"/>
      <c r="O645" s="119"/>
      <c r="P645" s="119"/>
      <c r="Q645" s="119"/>
      <c r="R645" s="119"/>
      <c r="S645" s="119"/>
      <c r="T645" s="119"/>
      <c r="U645" s="119"/>
    </row>
    <row r="646" s="114" customFormat="1" spans="1:21">
      <c r="A646" s="122"/>
      <c r="B646" s="111"/>
      <c r="D646" s="105"/>
      <c r="E646" s="122"/>
      <c r="F646" s="1"/>
      <c r="G646" s="1"/>
      <c r="H646" s="123"/>
      <c r="J646" s="123"/>
      <c r="K646" s="120"/>
      <c r="L646" s="119"/>
      <c r="M646" s="119"/>
      <c r="N646" s="119"/>
      <c r="O646" s="119"/>
      <c r="P646" s="119"/>
      <c r="Q646" s="119"/>
      <c r="R646" s="119"/>
      <c r="S646" s="119"/>
      <c r="T646" s="119"/>
      <c r="U646" s="119"/>
    </row>
    <row r="647" s="114" customFormat="1" spans="1:21">
      <c r="A647" s="122"/>
      <c r="B647" s="111"/>
      <c r="D647" s="105"/>
      <c r="E647" s="122"/>
      <c r="F647" s="1"/>
      <c r="G647" s="1"/>
      <c r="H647" s="123"/>
      <c r="J647" s="123"/>
      <c r="K647" s="120"/>
      <c r="L647" s="119"/>
      <c r="M647" s="119"/>
      <c r="N647" s="119"/>
      <c r="O647" s="119"/>
      <c r="P647" s="119"/>
      <c r="Q647" s="119"/>
      <c r="R647" s="119"/>
      <c r="S647" s="119"/>
      <c r="T647" s="119"/>
      <c r="U647" s="119"/>
    </row>
    <row r="648" s="114" customFormat="1" spans="1:21">
      <c r="A648" s="122"/>
      <c r="B648" s="111"/>
      <c r="D648" s="105"/>
      <c r="E648" s="122"/>
      <c r="F648" s="1"/>
      <c r="G648" s="1"/>
      <c r="H648" s="123"/>
      <c r="J648" s="123"/>
      <c r="K648" s="120"/>
      <c r="L648" s="119"/>
      <c r="M648" s="119"/>
      <c r="N648" s="119"/>
      <c r="O648" s="119"/>
      <c r="P648" s="119"/>
      <c r="Q648" s="119"/>
      <c r="R648" s="119"/>
      <c r="S648" s="119"/>
      <c r="T648" s="119"/>
      <c r="U648" s="119"/>
    </row>
    <row r="649" s="114" customFormat="1" spans="1:21">
      <c r="A649" s="122"/>
      <c r="B649" s="111"/>
      <c r="D649" s="105"/>
      <c r="E649" s="122"/>
      <c r="F649" s="1"/>
      <c r="G649" s="1"/>
      <c r="H649" s="123"/>
      <c r="J649" s="123"/>
      <c r="K649" s="120"/>
      <c r="L649" s="119"/>
      <c r="M649" s="119"/>
      <c r="N649" s="119"/>
      <c r="O649" s="119"/>
      <c r="P649" s="119"/>
      <c r="Q649" s="119"/>
      <c r="R649" s="119"/>
      <c r="S649" s="119"/>
      <c r="T649" s="119"/>
      <c r="U649" s="119"/>
    </row>
    <row r="650" s="114" customFormat="1" spans="1:21">
      <c r="A650" s="122"/>
      <c r="B650" s="111"/>
      <c r="D650" s="105"/>
      <c r="E650" s="122"/>
      <c r="F650" s="1"/>
      <c r="G650" s="1"/>
      <c r="H650" s="123"/>
      <c r="J650" s="123"/>
      <c r="K650" s="120"/>
      <c r="L650" s="119"/>
      <c r="M650" s="119"/>
      <c r="N650" s="119"/>
      <c r="O650" s="119"/>
      <c r="P650" s="119"/>
      <c r="Q650" s="119"/>
      <c r="R650" s="119"/>
      <c r="S650" s="119"/>
      <c r="T650" s="119"/>
      <c r="U650" s="119"/>
    </row>
    <row r="651" s="114" customFormat="1" spans="1:21">
      <c r="A651" s="122"/>
      <c r="B651" s="111"/>
      <c r="D651" s="105"/>
      <c r="E651" s="122"/>
      <c r="F651" s="1"/>
      <c r="G651" s="1"/>
      <c r="H651" s="123"/>
      <c r="J651" s="123"/>
      <c r="K651" s="120"/>
      <c r="L651" s="119"/>
      <c r="M651" s="119"/>
      <c r="N651" s="119"/>
      <c r="O651" s="119"/>
      <c r="P651" s="119"/>
      <c r="Q651" s="119"/>
      <c r="R651" s="119"/>
      <c r="S651" s="119"/>
      <c r="T651" s="119"/>
      <c r="U651" s="119"/>
    </row>
    <row r="652" s="114" customFormat="1" spans="1:21">
      <c r="A652" s="122"/>
      <c r="B652" s="111"/>
      <c r="D652" s="105"/>
      <c r="E652" s="122"/>
      <c r="F652" s="1"/>
      <c r="G652" s="1"/>
      <c r="H652" s="123"/>
      <c r="J652" s="123"/>
      <c r="K652" s="120"/>
      <c r="L652" s="119"/>
      <c r="M652" s="119"/>
      <c r="N652" s="119"/>
      <c r="O652" s="119"/>
      <c r="P652" s="119"/>
      <c r="Q652" s="119"/>
      <c r="R652" s="119"/>
      <c r="S652" s="119"/>
      <c r="T652" s="119"/>
      <c r="U652" s="119"/>
    </row>
    <row r="653" s="114" customFormat="1" spans="1:21">
      <c r="A653" s="122"/>
      <c r="B653" s="111"/>
      <c r="D653" s="105"/>
      <c r="E653" s="122"/>
      <c r="F653" s="1"/>
      <c r="G653" s="1"/>
      <c r="H653" s="123"/>
      <c r="J653" s="123"/>
      <c r="K653" s="120"/>
      <c r="L653" s="119"/>
      <c r="M653" s="119"/>
      <c r="N653" s="119"/>
      <c r="O653" s="119"/>
      <c r="P653" s="119"/>
      <c r="Q653" s="119"/>
      <c r="R653" s="119"/>
      <c r="S653" s="119"/>
      <c r="T653" s="119"/>
      <c r="U653" s="119"/>
    </row>
    <row r="654" s="114" customFormat="1" spans="1:21">
      <c r="A654" s="122"/>
      <c r="B654" s="111"/>
      <c r="D654" s="105"/>
      <c r="E654" s="122"/>
      <c r="F654" s="1"/>
      <c r="G654" s="1"/>
      <c r="H654" s="123"/>
      <c r="J654" s="123"/>
      <c r="K654" s="120"/>
      <c r="L654" s="119"/>
      <c r="M654" s="119"/>
      <c r="N654" s="119"/>
      <c r="O654" s="119"/>
      <c r="P654" s="119"/>
      <c r="Q654" s="119"/>
      <c r="R654" s="119"/>
      <c r="S654" s="119"/>
      <c r="T654" s="119"/>
      <c r="U654" s="119"/>
    </row>
    <row r="655" s="114" customFormat="1" spans="1:21">
      <c r="A655" s="122"/>
      <c r="B655" s="111"/>
      <c r="D655" s="105"/>
      <c r="E655" s="122"/>
      <c r="F655" s="1"/>
      <c r="G655" s="1"/>
      <c r="H655" s="123"/>
      <c r="J655" s="123"/>
      <c r="K655" s="120"/>
      <c r="L655" s="119"/>
      <c r="M655" s="119"/>
      <c r="N655" s="119"/>
      <c r="O655" s="119"/>
      <c r="P655" s="119"/>
      <c r="Q655" s="119"/>
      <c r="R655" s="119"/>
      <c r="S655" s="119"/>
      <c r="T655" s="119"/>
      <c r="U655" s="119"/>
    </row>
    <row r="656" s="114" customFormat="1" spans="1:21">
      <c r="A656" s="122"/>
      <c r="B656" s="111"/>
      <c r="D656" s="105"/>
      <c r="E656" s="122"/>
      <c r="F656" s="1"/>
      <c r="G656" s="1"/>
      <c r="H656" s="123"/>
      <c r="J656" s="123"/>
      <c r="K656" s="120"/>
      <c r="L656" s="119"/>
      <c r="M656" s="119"/>
      <c r="N656" s="119"/>
      <c r="O656" s="119"/>
      <c r="P656" s="119"/>
      <c r="Q656" s="119"/>
      <c r="R656" s="119"/>
      <c r="S656" s="119"/>
      <c r="T656" s="119"/>
      <c r="U656" s="119"/>
    </row>
    <row r="657" s="114" customFormat="1" spans="1:21">
      <c r="A657" s="122"/>
      <c r="B657" s="111"/>
      <c r="D657" s="105"/>
      <c r="E657" s="122"/>
      <c r="F657" s="1"/>
      <c r="G657" s="1"/>
      <c r="H657" s="123"/>
      <c r="J657" s="123"/>
      <c r="K657" s="120"/>
      <c r="L657" s="119"/>
      <c r="M657" s="119"/>
      <c r="N657" s="119"/>
      <c r="O657" s="119"/>
      <c r="P657" s="119"/>
      <c r="Q657" s="119"/>
      <c r="R657" s="119"/>
      <c r="S657" s="119"/>
      <c r="T657" s="119"/>
      <c r="U657" s="119"/>
    </row>
    <row r="658" s="114" customFormat="1" spans="1:21">
      <c r="A658" s="122"/>
      <c r="B658" s="111"/>
      <c r="D658" s="105"/>
      <c r="E658" s="122"/>
      <c r="F658" s="1"/>
      <c r="G658" s="1"/>
      <c r="H658" s="123"/>
      <c r="J658" s="123"/>
      <c r="K658" s="120"/>
      <c r="L658" s="119"/>
      <c r="M658" s="119"/>
      <c r="N658" s="119"/>
      <c r="O658" s="119"/>
      <c r="P658" s="119"/>
      <c r="Q658" s="119"/>
      <c r="R658" s="119"/>
      <c r="S658" s="119"/>
      <c r="T658" s="119"/>
      <c r="U658" s="119"/>
    </row>
    <row r="659" s="114" customFormat="1" spans="1:21">
      <c r="A659" s="122"/>
      <c r="B659" s="111"/>
      <c r="D659" s="105"/>
      <c r="E659" s="122"/>
      <c r="F659" s="1"/>
      <c r="G659" s="1"/>
      <c r="H659" s="123"/>
      <c r="J659" s="123"/>
      <c r="K659" s="120"/>
      <c r="L659" s="119"/>
      <c r="M659" s="119"/>
      <c r="N659" s="119"/>
      <c r="O659" s="119"/>
      <c r="P659" s="119"/>
      <c r="Q659" s="119"/>
      <c r="R659" s="119"/>
      <c r="S659" s="119"/>
      <c r="T659" s="119"/>
      <c r="U659" s="119"/>
    </row>
    <row r="660" s="114" customFormat="1" spans="1:21">
      <c r="A660" s="122"/>
      <c r="B660" s="111"/>
      <c r="D660" s="105"/>
      <c r="E660" s="122"/>
      <c r="F660" s="1"/>
      <c r="G660" s="1"/>
      <c r="H660" s="123"/>
      <c r="J660" s="123"/>
      <c r="K660" s="120"/>
      <c r="L660" s="119"/>
      <c r="M660" s="119"/>
      <c r="N660" s="119"/>
      <c r="O660" s="119"/>
      <c r="P660" s="119"/>
      <c r="Q660" s="119"/>
      <c r="R660" s="119"/>
      <c r="S660" s="119"/>
      <c r="T660" s="119"/>
      <c r="U660" s="119"/>
    </row>
    <row r="661" s="114" customFormat="1" spans="1:21">
      <c r="A661" s="122"/>
      <c r="B661" s="111"/>
      <c r="D661" s="105"/>
      <c r="E661" s="122"/>
      <c r="F661" s="1"/>
      <c r="G661" s="1"/>
      <c r="H661" s="123"/>
      <c r="J661" s="123"/>
      <c r="K661" s="120"/>
      <c r="L661" s="119"/>
      <c r="M661" s="119"/>
      <c r="N661" s="119"/>
      <c r="O661" s="119"/>
      <c r="P661" s="119"/>
      <c r="Q661" s="119"/>
      <c r="R661" s="119"/>
      <c r="S661" s="119"/>
      <c r="T661" s="119"/>
      <c r="U661" s="119"/>
    </row>
    <row r="662" s="114" customFormat="1" spans="1:21">
      <c r="A662" s="122"/>
      <c r="B662" s="111"/>
      <c r="D662" s="105"/>
      <c r="E662" s="122"/>
      <c r="F662" s="1"/>
      <c r="G662" s="1"/>
      <c r="H662" s="123"/>
      <c r="J662" s="123"/>
      <c r="K662" s="120"/>
      <c r="L662" s="119"/>
      <c r="M662" s="119"/>
      <c r="N662" s="119"/>
      <c r="O662" s="119"/>
      <c r="P662" s="119"/>
      <c r="Q662" s="119"/>
      <c r="R662" s="119"/>
      <c r="S662" s="119"/>
      <c r="T662" s="119"/>
      <c r="U662" s="119"/>
    </row>
    <row r="663" s="114" customFormat="1" spans="1:21">
      <c r="A663" s="122"/>
      <c r="B663" s="111"/>
      <c r="D663" s="105"/>
      <c r="E663" s="122"/>
      <c r="F663" s="1"/>
      <c r="G663" s="1"/>
      <c r="H663" s="123"/>
      <c r="J663" s="123"/>
      <c r="K663" s="120"/>
      <c r="L663" s="119"/>
      <c r="M663" s="119"/>
      <c r="N663" s="119"/>
      <c r="O663" s="119"/>
      <c r="P663" s="119"/>
      <c r="Q663" s="119"/>
      <c r="R663" s="119"/>
      <c r="S663" s="119"/>
      <c r="T663" s="119"/>
      <c r="U663" s="119"/>
    </row>
    <row r="664" s="114" customFormat="1" spans="1:21">
      <c r="A664" s="122"/>
      <c r="B664" s="111"/>
      <c r="D664" s="105"/>
      <c r="E664" s="122"/>
      <c r="F664" s="1"/>
      <c r="G664" s="1"/>
      <c r="H664" s="123"/>
      <c r="J664" s="123"/>
      <c r="K664" s="120"/>
      <c r="L664" s="119"/>
      <c r="M664" s="119"/>
      <c r="N664" s="119"/>
      <c r="O664" s="119"/>
      <c r="P664" s="119"/>
      <c r="Q664" s="119"/>
      <c r="R664" s="119"/>
      <c r="S664" s="119"/>
      <c r="T664" s="119"/>
      <c r="U664" s="119"/>
    </row>
    <row r="665" s="114" customFormat="1" spans="1:21">
      <c r="A665" s="122"/>
      <c r="B665" s="111"/>
      <c r="D665" s="105"/>
      <c r="E665" s="122"/>
      <c r="F665" s="1"/>
      <c r="G665" s="1"/>
      <c r="H665" s="123"/>
      <c r="J665" s="123"/>
      <c r="K665" s="120"/>
      <c r="L665" s="119"/>
      <c r="M665" s="119"/>
      <c r="N665" s="119"/>
      <c r="O665" s="119"/>
      <c r="P665" s="119"/>
      <c r="Q665" s="119"/>
      <c r="R665" s="119"/>
      <c r="S665" s="119"/>
      <c r="T665" s="119"/>
      <c r="U665" s="119"/>
    </row>
    <row r="666" s="114" customFormat="1" spans="1:21">
      <c r="A666" s="122"/>
      <c r="B666" s="111"/>
      <c r="D666" s="105"/>
      <c r="E666" s="122"/>
      <c r="F666" s="1"/>
      <c r="G666" s="1"/>
      <c r="H666" s="123"/>
      <c r="J666" s="123"/>
      <c r="K666" s="120"/>
      <c r="L666" s="119"/>
      <c r="M666" s="119"/>
      <c r="N666" s="119"/>
      <c r="O666" s="119"/>
      <c r="P666" s="119"/>
      <c r="Q666" s="119"/>
      <c r="R666" s="119"/>
      <c r="S666" s="119"/>
      <c r="T666" s="119"/>
      <c r="U666" s="119"/>
    </row>
    <row r="667" s="114" customFormat="1" spans="1:21">
      <c r="A667" s="122"/>
      <c r="B667" s="111"/>
      <c r="D667" s="105"/>
      <c r="E667" s="122"/>
      <c r="F667" s="1"/>
      <c r="G667" s="1"/>
      <c r="H667" s="123"/>
      <c r="J667" s="123"/>
      <c r="K667" s="120"/>
      <c r="L667" s="119"/>
      <c r="M667" s="119"/>
      <c r="N667" s="119"/>
      <c r="O667" s="119"/>
      <c r="P667" s="119"/>
      <c r="Q667" s="119"/>
      <c r="R667" s="119"/>
      <c r="S667" s="119"/>
      <c r="T667" s="119"/>
      <c r="U667" s="119"/>
    </row>
    <row r="668" s="114" customFormat="1" spans="1:21">
      <c r="A668" s="122"/>
      <c r="B668" s="111"/>
      <c r="D668" s="105"/>
      <c r="E668" s="122"/>
      <c r="F668" s="1"/>
      <c r="G668" s="1"/>
      <c r="H668" s="123"/>
      <c r="J668" s="123"/>
      <c r="K668" s="120"/>
      <c r="L668" s="119"/>
      <c r="M668" s="119"/>
      <c r="N668" s="119"/>
      <c r="O668" s="119"/>
      <c r="P668" s="119"/>
      <c r="Q668" s="119"/>
      <c r="R668" s="119"/>
      <c r="S668" s="119"/>
      <c r="T668" s="119"/>
      <c r="U668" s="119"/>
    </row>
    <row r="669" s="114" customFormat="1" spans="1:21">
      <c r="A669" s="122"/>
      <c r="B669" s="111"/>
      <c r="D669" s="105"/>
      <c r="E669" s="122"/>
      <c r="F669" s="1"/>
      <c r="G669" s="1"/>
      <c r="H669" s="123"/>
      <c r="J669" s="123"/>
      <c r="K669" s="120"/>
      <c r="L669" s="119"/>
      <c r="M669" s="119"/>
      <c r="N669" s="119"/>
      <c r="O669" s="119"/>
      <c r="P669" s="119"/>
      <c r="Q669" s="119"/>
      <c r="R669" s="119"/>
      <c r="S669" s="119"/>
      <c r="T669" s="119"/>
      <c r="U669" s="119"/>
    </row>
    <row r="670" s="114" customFormat="1" spans="1:21">
      <c r="A670" s="122"/>
      <c r="B670" s="111"/>
      <c r="D670" s="105"/>
      <c r="E670" s="122"/>
      <c r="F670" s="1"/>
      <c r="G670" s="1"/>
      <c r="H670" s="123"/>
      <c r="J670" s="123"/>
      <c r="K670" s="120"/>
      <c r="L670" s="119"/>
      <c r="M670" s="119"/>
      <c r="N670" s="119"/>
      <c r="O670" s="119"/>
      <c r="P670" s="119"/>
      <c r="Q670" s="119"/>
      <c r="R670" s="119"/>
      <c r="S670" s="119"/>
      <c r="T670" s="119"/>
      <c r="U670" s="119"/>
    </row>
    <row r="671" s="114" customFormat="1" spans="1:21">
      <c r="A671" s="122"/>
      <c r="B671" s="111"/>
      <c r="D671" s="105"/>
      <c r="E671" s="122"/>
      <c r="F671" s="1"/>
      <c r="G671" s="1"/>
      <c r="H671" s="123"/>
      <c r="J671" s="123"/>
      <c r="K671" s="120"/>
      <c r="L671" s="119"/>
      <c r="M671" s="119"/>
      <c r="N671" s="119"/>
      <c r="O671" s="119"/>
      <c r="P671" s="119"/>
      <c r="Q671" s="119"/>
      <c r="R671" s="119"/>
      <c r="S671" s="119"/>
      <c r="T671" s="119"/>
      <c r="U671" s="119"/>
    </row>
    <row r="672" s="114" customFormat="1" spans="1:21">
      <c r="A672" s="122"/>
      <c r="B672" s="111"/>
      <c r="D672" s="105"/>
      <c r="E672" s="122"/>
      <c r="F672" s="1"/>
      <c r="G672" s="1"/>
      <c r="H672" s="123"/>
      <c r="J672" s="123"/>
      <c r="K672" s="120"/>
      <c r="L672" s="119"/>
      <c r="M672" s="119"/>
      <c r="N672" s="119"/>
      <c r="O672" s="119"/>
      <c r="P672" s="119"/>
      <c r="Q672" s="119"/>
      <c r="R672" s="119"/>
      <c r="S672" s="119"/>
      <c r="T672" s="119"/>
      <c r="U672" s="119"/>
    </row>
    <row r="673" s="114" customFormat="1" spans="1:21">
      <c r="A673" s="122"/>
      <c r="B673" s="111"/>
      <c r="D673" s="105"/>
      <c r="E673" s="122"/>
      <c r="F673" s="1"/>
      <c r="G673" s="1"/>
      <c r="H673" s="123"/>
      <c r="J673" s="123"/>
      <c r="K673" s="120"/>
      <c r="L673" s="119"/>
      <c r="M673" s="119"/>
      <c r="N673" s="119"/>
      <c r="O673" s="119"/>
      <c r="P673" s="119"/>
      <c r="Q673" s="119"/>
      <c r="R673" s="119"/>
      <c r="S673" s="119"/>
      <c r="T673" s="119"/>
      <c r="U673" s="119"/>
    </row>
    <row r="674" s="114" customFormat="1" spans="1:21">
      <c r="A674" s="122"/>
      <c r="B674" s="111"/>
      <c r="D674" s="105"/>
      <c r="E674" s="122"/>
      <c r="F674" s="1"/>
      <c r="G674" s="1"/>
      <c r="H674" s="123"/>
      <c r="J674" s="123"/>
      <c r="K674" s="120"/>
      <c r="L674" s="119"/>
      <c r="M674" s="119"/>
      <c r="N674" s="119"/>
      <c r="O674" s="119"/>
      <c r="P674" s="119"/>
      <c r="Q674" s="119"/>
      <c r="R674" s="119"/>
      <c r="S674" s="119"/>
      <c r="T674" s="119"/>
      <c r="U674" s="119"/>
    </row>
    <row r="675" s="114" customFormat="1" spans="1:21">
      <c r="A675" s="122"/>
      <c r="B675" s="111"/>
      <c r="D675" s="105"/>
      <c r="E675" s="122"/>
      <c r="F675" s="1"/>
      <c r="G675" s="1"/>
      <c r="H675" s="123"/>
      <c r="J675" s="123"/>
      <c r="K675" s="120"/>
      <c r="L675" s="119"/>
      <c r="M675" s="119"/>
      <c r="N675" s="119"/>
      <c r="O675" s="119"/>
      <c r="P675" s="119"/>
      <c r="Q675" s="119"/>
      <c r="R675" s="119"/>
      <c r="S675" s="119"/>
      <c r="T675" s="119"/>
      <c r="U675" s="119"/>
    </row>
    <row r="676" s="114" customFormat="1" spans="1:21">
      <c r="A676" s="122"/>
      <c r="B676" s="111"/>
      <c r="D676" s="105"/>
      <c r="E676" s="122"/>
      <c r="F676" s="1"/>
      <c r="G676" s="1"/>
      <c r="H676" s="123"/>
      <c r="J676" s="123"/>
      <c r="K676" s="120"/>
      <c r="L676" s="119"/>
      <c r="M676" s="119"/>
      <c r="N676" s="119"/>
      <c r="O676" s="119"/>
      <c r="P676" s="119"/>
      <c r="Q676" s="119"/>
      <c r="R676" s="119"/>
      <c r="S676" s="119"/>
      <c r="T676" s="119"/>
      <c r="U676" s="119"/>
    </row>
    <row r="677" s="114" customFormat="1" spans="1:21">
      <c r="A677" s="122"/>
      <c r="B677" s="111"/>
      <c r="D677" s="105"/>
      <c r="E677" s="122"/>
      <c r="F677" s="1"/>
      <c r="G677" s="1"/>
      <c r="H677" s="123"/>
      <c r="J677" s="123"/>
      <c r="K677" s="120"/>
      <c r="L677" s="119"/>
      <c r="M677" s="119"/>
      <c r="N677" s="119"/>
      <c r="O677" s="119"/>
      <c r="P677" s="119"/>
      <c r="Q677" s="119"/>
      <c r="R677" s="119"/>
      <c r="S677" s="119"/>
      <c r="T677" s="119"/>
      <c r="U677" s="119"/>
    </row>
    <row r="678" s="114" customFormat="1" spans="1:21">
      <c r="A678" s="122"/>
      <c r="B678" s="111"/>
      <c r="D678" s="105"/>
      <c r="E678" s="122"/>
      <c r="F678" s="1"/>
      <c r="G678" s="1"/>
      <c r="H678" s="123"/>
      <c r="J678" s="123"/>
      <c r="K678" s="120"/>
      <c r="L678" s="119"/>
      <c r="M678" s="119"/>
      <c r="N678" s="119"/>
      <c r="O678" s="119"/>
      <c r="P678" s="119"/>
      <c r="Q678" s="119"/>
      <c r="R678" s="119"/>
      <c r="S678" s="119"/>
      <c r="T678" s="119"/>
      <c r="U678" s="119"/>
    </row>
    <row r="679" s="114" customFormat="1" spans="1:21">
      <c r="A679" s="122"/>
      <c r="B679" s="111"/>
      <c r="D679" s="105"/>
      <c r="E679" s="122"/>
      <c r="F679" s="1"/>
      <c r="G679" s="1"/>
      <c r="H679" s="123"/>
      <c r="J679" s="123"/>
      <c r="K679" s="120"/>
      <c r="L679" s="119"/>
      <c r="M679" s="119"/>
      <c r="N679" s="119"/>
      <c r="O679" s="119"/>
      <c r="P679" s="119"/>
      <c r="Q679" s="119"/>
      <c r="R679" s="119"/>
      <c r="S679" s="119"/>
      <c r="T679" s="119"/>
      <c r="U679" s="119"/>
    </row>
    <row r="680" s="114" customFormat="1" spans="1:21">
      <c r="A680" s="122"/>
      <c r="B680" s="111"/>
      <c r="D680" s="105"/>
      <c r="E680" s="122"/>
      <c r="F680" s="1"/>
      <c r="G680" s="1"/>
      <c r="H680" s="123"/>
      <c r="J680" s="123"/>
      <c r="K680" s="120"/>
      <c r="L680" s="119"/>
      <c r="M680" s="119"/>
      <c r="N680" s="119"/>
      <c r="O680" s="119"/>
      <c r="P680" s="119"/>
      <c r="Q680" s="119"/>
      <c r="R680" s="119"/>
      <c r="S680" s="119"/>
      <c r="T680" s="119"/>
      <c r="U680" s="119"/>
    </row>
    <row r="681" s="114" customFormat="1" spans="1:21">
      <c r="A681" s="122"/>
      <c r="B681" s="111"/>
      <c r="D681" s="105"/>
      <c r="E681" s="122"/>
      <c r="F681" s="1"/>
      <c r="G681" s="1"/>
      <c r="H681" s="123"/>
      <c r="J681" s="123"/>
      <c r="K681" s="120"/>
      <c r="L681" s="119"/>
      <c r="M681" s="119"/>
      <c r="N681" s="119"/>
      <c r="O681" s="119"/>
      <c r="P681" s="119"/>
      <c r="Q681" s="119"/>
      <c r="R681" s="119"/>
      <c r="S681" s="119"/>
      <c r="T681" s="119"/>
      <c r="U681" s="119"/>
    </row>
    <row r="682" s="114" customFormat="1" spans="1:21">
      <c r="A682" s="122"/>
      <c r="B682" s="111"/>
      <c r="D682" s="105"/>
      <c r="E682" s="122"/>
      <c r="F682" s="1"/>
      <c r="G682" s="1"/>
      <c r="H682" s="123"/>
      <c r="J682" s="123"/>
      <c r="K682" s="120"/>
      <c r="L682" s="119"/>
      <c r="M682" s="119"/>
      <c r="N682" s="119"/>
      <c r="O682" s="119"/>
      <c r="P682" s="119"/>
      <c r="Q682" s="119"/>
      <c r="R682" s="119"/>
      <c r="S682" s="119"/>
      <c r="T682" s="119"/>
      <c r="U682" s="119"/>
    </row>
    <row r="683" s="114" customFormat="1" spans="1:21">
      <c r="A683" s="122"/>
      <c r="B683" s="111"/>
      <c r="D683" s="105"/>
      <c r="E683" s="122"/>
      <c r="F683" s="1"/>
      <c r="G683" s="1"/>
      <c r="H683" s="123"/>
      <c r="J683" s="123"/>
      <c r="K683" s="120"/>
      <c r="L683" s="119"/>
      <c r="M683" s="119"/>
      <c r="N683" s="119"/>
      <c r="O683" s="119"/>
      <c r="P683" s="119"/>
      <c r="Q683" s="119"/>
      <c r="R683" s="119"/>
      <c r="S683" s="119"/>
      <c r="T683" s="119"/>
      <c r="U683" s="119"/>
    </row>
    <row r="684" s="114" customFormat="1" spans="1:21">
      <c r="A684" s="122"/>
      <c r="B684" s="111"/>
      <c r="D684" s="105"/>
      <c r="E684" s="122"/>
      <c r="F684" s="1"/>
      <c r="G684" s="1"/>
      <c r="H684" s="123"/>
      <c r="J684" s="123"/>
      <c r="K684" s="120"/>
      <c r="L684" s="119"/>
      <c r="M684" s="119"/>
      <c r="N684" s="119"/>
      <c r="O684" s="119"/>
      <c r="P684" s="119"/>
      <c r="Q684" s="119"/>
      <c r="R684" s="119"/>
      <c r="S684" s="119"/>
      <c r="T684" s="119"/>
      <c r="U684" s="119"/>
    </row>
    <row r="685" s="114" customFormat="1" spans="1:21">
      <c r="A685" s="122"/>
      <c r="B685" s="111"/>
      <c r="D685" s="105"/>
      <c r="E685" s="122"/>
      <c r="F685" s="1"/>
      <c r="G685" s="1"/>
      <c r="H685" s="123"/>
      <c r="J685" s="123"/>
      <c r="K685" s="120"/>
      <c r="L685" s="119"/>
      <c r="M685" s="119"/>
      <c r="N685" s="119"/>
      <c r="O685" s="119"/>
      <c r="P685" s="119"/>
      <c r="Q685" s="119"/>
      <c r="R685" s="119"/>
      <c r="S685" s="119"/>
      <c r="T685" s="119"/>
      <c r="U685" s="119"/>
    </row>
    <row r="686" s="114" customFormat="1" spans="1:21">
      <c r="A686" s="122"/>
      <c r="B686" s="111"/>
      <c r="D686" s="105"/>
      <c r="E686" s="122"/>
      <c r="F686" s="1"/>
      <c r="G686" s="1"/>
      <c r="H686" s="123"/>
      <c r="J686" s="123"/>
      <c r="K686" s="120"/>
      <c r="L686" s="119"/>
      <c r="M686" s="119"/>
      <c r="N686" s="119"/>
      <c r="O686" s="119"/>
      <c r="P686" s="119"/>
      <c r="Q686" s="119"/>
      <c r="R686" s="119"/>
      <c r="S686" s="119"/>
      <c r="T686" s="119"/>
      <c r="U686" s="119"/>
    </row>
    <row r="687" s="114" customFormat="1" spans="1:21">
      <c r="A687" s="122"/>
      <c r="B687" s="111"/>
      <c r="D687" s="105"/>
      <c r="E687" s="122"/>
      <c r="F687" s="1"/>
      <c r="G687" s="1"/>
      <c r="H687" s="123"/>
      <c r="J687" s="123"/>
      <c r="K687" s="120"/>
      <c r="L687" s="119"/>
      <c r="M687" s="119"/>
      <c r="N687" s="119"/>
      <c r="O687" s="119"/>
      <c r="P687" s="119"/>
      <c r="Q687" s="119"/>
      <c r="R687" s="119"/>
      <c r="S687" s="119"/>
      <c r="T687" s="119"/>
      <c r="U687" s="119"/>
    </row>
    <row r="688" s="114" customFormat="1" spans="1:21">
      <c r="A688" s="122"/>
      <c r="B688" s="111"/>
      <c r="D688" s="105"/>
      <c r="E688" s="122"/>
      <c r="F688" s="1"/>
      <c r="G688" s="1"/>
      <c r="H688" s="123"/>
      <c r="J688" s="123"/>
      <c r="K688" s="120"/>
      <c r="L688" s="119"/>
      <c r="M688" s="119"/>
      <c r="N688" s="119"/>
      <c r="O688" s="119"/>
      <c r="P688" s="119"/>
      <c r="Q688" s="119"/>
      <c r="R688" s="119"/>
      <c r="S688" s="119"/>
      <c r="T688" s="119"/>
      <c r="U688" s="119"/>
    </row>
    <row r="689" s="114" customFormat="1" spans="1:21">
      <c r="A689" s="122"/>
      <c r="B689" s="111"/>
      <c r="D689" s="105"/>
      <c r="E689" s="122"/>
      <c r="F689" s="1"/>
      <c r="G689" s="1"/>
      <c r="H689" s="123"/>
      <c r="J689" s="123"/>
      <c r="K689" s="120"/>
      <c r="L689" s="119"/>
      <c r="M689" s="119"/>
      <c r="N689" s="119"/>
      <c r="O689" s="119"/>
      <c r="P689" s="119"/>
      <c r="Q689" s="119"/>
      <c r="R689" s="119"/>
      <c r="S689" s="119"/>
      <c r="T689" s="119"/>
      <c r="U689" s="119"/>
    </row>
    <row r="690" s="114" customFormat="1" spans="1:21">
      <c r="A690" s="122"/>
      <c r="B690" s="111"/>
      <c r="D690" s="105"/>
      <c r="E690" s="122"/>
      <c r="F690" s="1"/>
      <c r="G690" s="1"/>
      <c r="H690" s="123"/>
      <c r="J690" s="123"/>
      <c r="K690" s="120"/>
      <c r="L690" s="119"/>
      <c r="M690" s="119"/>
      <c r="N690" s="119"/>
      <c r="O690" s="119"/>
      <c r="P690" s="119"/>
      <c r="Q690" s="119"/>
      <c r="R690" s="119"/>
      <c r="S690" s="119"/>
      <c r="T690" s="119"/>
      <c r="U690" s="119"/>
    </row>
    <row r="691" s="114" customFormat="1" spans="1:21">
      <c r="A691" s="122"/>
      <c r="B691" s="111"/>
      <c r="D691" s="105"/>
      <c r="E691" s="122"/>
      <c r="F691" s="1"/>
      <c r="G691" s="1"/>
      <c r="H691" s="123"/>
      <c r="J691" s="123"/>
      <c r="K691" s="120"/>
      <c r="L691" s="119"/>
      <c r="M691" s="119"/>
      <c r="N691" s="119"/>
      <c r="O691" s="119"/>
      <c r="P691" s="119"/>
      <c r="Q691" s="119"/>
      <c r="R691" s="119"/>
      <c r="S691" s="119"/>
      <c r="T691" s="119"/>
      <c r="U691" s="119"/>
    </row>
    <row r="692" s="114" customFormat="1" spans="1:21">
      <c r="A692" s="122"/>
      <c r="B692" s="111"/>
      <c r="D692" s="105"/>
      <c r="E692" s="122"/>
      <c r="F692" s="1"/>
      <c r="G692" s="1"/>
      <c r="H692" s="123"/>
      <c r="J692" s="123"/>
      <c r="K692" s="120"/>
      <c r="L692" s="119"/>
      <c r="M692" s="119"/>
      <c r="N692" s="119"/>
      <c r="O692" s="119"/>
      <c r="P692" s="119"/>
      <c r="Q692" s="119"/>
      <c r="R692" s="119"/>
      <c r="S692" s="119"/>
      <c r="T692" s="119"/>
      <c r="U692" s="119"/>
    </row>
    <row r="693" s="114" customFormat="1" spans="1:21">
      <c r="A693" s="122"/>
      <c r="B693" s="111"/>
      <c r="D693" s="105"/>
      <c r="E693" s="122"/>
      <c r="F693" s="1"/>
      <c r="G693" s="1"/>
      <c r="H693" s="123"/>
      <c r="J693" s="123"/>
      <c r="K693" s="120"/>
      <c r="L693" s="119"/>
      <c r="M693" s="119"/>
      <c r="N693" s="119"/>
      <c r="O693" s="119"/>
      <c r="P693" s="119"/>
      <c r="Q693" s="119"/>
      <c r="R693" s="119"/>
      <c r="S693" s="119"/>
      <c r="T693" s="119"/>
      <c r="U693" s="119"/>
    </row>
    <row r="694" s="114" customFormat="1" spans="1:21">
      <c r="A694" s="122"/>
      <c r="B694" s="111"/>
      <c r="D694" s="105"/>
      <c r="E694" s="122"/>
      <c r="F694" s="1"/>
      <c r="G694" s="1"/>
      <c r="H694" s="123"/>
      <c r="J694" s="123"/>
      <c r="K694" s="120"/>
      <c r="L694" s="119"/>
      <c r="M694" s="119"/>
      <c r="N694" s="119"/>
      <c r="O694" s="119"/>
      <c r="P694" s="119"/>
      <c r="Q694" s="119"/>
      <c r="R694" s="119"/>
      <c r="S694" s="119"/>
      <c r="T694" s="119"/>
      <c r="U694" s="119"/>
    </row>
    <row r="695" s="114" customFormat="1" spans="1:21">
      <c r="A695" s="122"/>
      <c r="B695" s="111"/>
      <c r="D695" s="105"/>
      <c r="E695" s="122"/>
      <c r="F695" s="1"/>
      <c r="G695" s="1"/>
      <c r="H695" s="123"/>
      <c r="J695" s="123"/>
      <c r="K695" s="120"/>
      <c r="L695" s="119"/>
      <c r="M695" s="119"/>
      <c r="N695" s="119"/>
      <c r="O695" s="119"/>
      <c r="P695" s="119"/>
      <c r="Q695" s="119"/>
      <c r="R695" s="119"/>
      <c r="S695" s="119"/>
      <c r="T695" s="119"/>
      <c r="U695" s="119"/>
    </row>
    <row r="696" s="114" customFormat="1" spans="1:21">
      <c r="A696" s="122"/>
      <c r="B696" s="111"/>
      <c r="D696" s="105"/>
      <c r="E696" s="122"/>
      <c r="F696" s="1"/>
      <c r="G696" s="1"/>
      <c r="H696" s="123"/>
      <c r="J696" s="123"/>
      <c r="K696" s="120"/>
      <c r="L696" s="119"/>
      <c r="M696" s="119"/>
      <c r="N696" s="119"/>
      <c r="O696" s="119"/>
      <c r="P696" s="119"/>
      <c r="Q696" s="119"/>
      <c r="R696" s="119"/>
      <c r="S696" s="119"/>
      <c r="T696" s="119"/>
      <c r="U696" s="119"/>
    </row>
    <row r="697" s="114" customFormat="1" spans="1:21">
      <c r="A697" s="122"/>
      <c r="B697" s="111"/>
      <c r="D697" s="105"/>
      <c r="E697" s="122"/>
      <c r="F697" s="1"/>
      <c r="G697" s="1"/>
      <c r="H697" s="123"/>
      <c r="J697" s="123"/>
      <c r="K697" s="120"/>
      <c r="L697" s="119"/>
      <c r="M697" s="119"/>
      <c r="N697" s="119"/>
      <c r="O697" s="119"/>
      <c r="P697" s="119"/>
      <c r="Q697" s="119"/>
      <c r="R697" s="119"/>
      <c r="S697" s="119"/>
      <c r="T697" s="119"/>
      <c r="U697" s="119"/>
    </row>
    <row r="698" s="114" customFormat="1" spans="1:21">
      <c r="A698" s="122"/>
      <c r="B698" s="111"/>
      <c r="D698" s="105"/>
      <c r="E698" s="122"/>
      <c r="F698" s="1"/>
      <c r="G698" s="1"/>
      <c r="H698" s="123"/>
      <c r="J698" s="123"/>
      <c r="K698" s="120"/>
      <c r="L698" s="119"/>
      <c r="M698" s="119"/>
      <c r="N698" s="119"/>
      <c r="O698" s="119"/>
      <c r="P698" s="119"/>
      <c r="Q698" s="119"/>
      <c r="R698" s="119"/>
      <c r="S698" s="119"/>
      <c r="T698" s="119"/>
      <c r="U698" s="119"/>
    </row>
    <row r="699" s="114" customFormat="1" spans="1:21">
      <c r="A699" s="122"/>
      <c r="B699" s="111"/>
      <c r="D699" s="105"/>
      <c r="E699" s="122"/>
      <c r="F699" s="1"/>
      <c r="G699" s="1"/>
      <c r="H699" s="123"/>
      <c r="J699" s="123"/>
      <c r="K699" s="120"/>
      <c r="L699" s="119"/>
      <c r="M699" s="119"/>
      <c r="N699" s="119"/>
      <c r="O699" s="119"/>
      <c r="P699" s="119"/>
      <c r="Q699" s="119"/>
      <c r="R699" s="119"/>
      <c r="S699" s="119"/>
      <c r="T699" s="119"/>
      <c r="U699" s="119"/>
    </row>
    <row r="700" s="114" customFormat="1" spans="1:21">
      <c r="A700" s="122"/>
      <c r="B700" s="111"/>
      <c r="D700" s="105"/>
      <c r="E700" s="122"/>
      <c r="F700" s="1"/>
      <c r="G700" s="1"/>
      <c r="H700" s="123"/>
      <c r="J700" s="123"/>
      <c r="K700" s="120"/>
      <c r="L700" s="119"/>
      <c r="M700" s="119"/>
      <c r="N700" s="119"/>
      <c r="O700" s="119"/>
      <c r="P700" s="119"/>
      <c r="Q700" s="119"/>
      <c r="R700" s="119"/>
      <c r="S700" s="119"/>
      <c r="T700" s="119"/>
      <c r="U700" s="119"/>
    </row>
    <row r="701" s="114" customFormat="1" spans="1:21">
      <c r="A701" s="122"/>
      <c r="B701" s="111"/>
      <c r="D701" s="105"/>
      <c r="E701" s="122"/>
      <c r="F701" s="1"/>
      <c r="G701" s="1"/>
      <c r="H701" s="123"/>
      <c r="J701" s="123"/>
      <c r="K701" s="120"/>
      <c r="L701" s="119"/>
      <c r="M701" s="119"/>
      <c r="N701" s="119"/>
      <c r="O701" s="119"/>
      <c r="P701" s="119"/>
      <c r="Q701" s="119"/>
      <c r="R701" s="119"/>
      <c r="S701" s="119"/>
      <c r="T701" s="119"/>
      <c r="U701" s="119"/>
    </row>
    <row r="702" s="114" customFormat="1" spans="1:21">
      <c r="A702" s="122"/>
      <c r="B702" s="111"/>
      <c r="D702" s="105"/>
      <c r="E702" s="122"/>
      <c r="F702" s="1"/>
      <c r="G702" s="1"/>
      <c r="H702" s="123"/>
      <c r="J702" s="123"/>
      <c r="K702" s="120"/>
      <c r="L702" s="119"/>
      <c r="M702" s="119"/>
      <c r="N702" s="119"/>
      <c r="O702" s="119"/>
      <c r="P702" s="119"/>
      <c r="Q702" s="119"/>
      <c r="R702" s="119"/>
      <c r="S702" s="119"/>
      <c r="T702" s="119"/>
      <c r="U702" s="119"/>
    </row>
    <row r="703" s="114" customFormat="1" spans="1:21">
      <c r="A703" s="122"/>
      <c r="B703" s="111"/>
      <c r="D703" s="105"/>
      <c r="E703" s="122"/>
      <c r="F703" s="1"/>
      <c r="G703" s="1"/>
      <c r="H703" s="123"/>
      <c r="J703" s="123"/>
      <c r="K703" s="120"/>
      <c r="L703" s="119"/>
      <c r="M703" s="119"/>
      <c r="N703" s="119"/>
      <c r="O703" s="119"/>
      <c r="P703" s="119"/>
      <c r="Q703" s="119"/>
      <c r="R703" s="119"/>
      <c r="S703" s="119"/>
      <c r="T703" s="119"/>
      <c r="U703" s="119"/>
    </row>
    <row r="704" s="114" customFormat="1" spans="1:21">
      <c r="A704" s="122"/>
      <c r="B704" s="111"/>
      <c r="D704" s="105"/>
      <c r="E704" s="122"/>
      <c r="F704" s="1"/>
      <c r="G704" s="1"/>
      <c r="H704" s="123"/>
      <c r="J704" s="123"/>
      <c r="K704" s="120"/>
      <c r="L704" s="119"/>
      <c r="M704" s="119"/>
      <c r="N704" s="119"/>
      <c r="O704" s="119"/>
      <c r="P704" s="119"/>
      <c r="Q704" s="119"/>
      <c r="R704" s="119"/>
      <c r="S704" s="119"/>
      <c r="T704" s="119"/>
      <c r="U704" s="119"/>
    </row>
    <row r="705" s="114" customFormat="1" spans="1:21">
      <c r="A705" s="122"/>
      <c r="B705" s="111"/>
      <c r="D705" s="105"/>
      <c r="E705" s="122"/>
      <c r="F705" s="1"/>
      <c r="G705" s="1"/>
      <c r="H705" s="123"/>
      <c r="J705" s="123"/>
      <c r="K705" s="120"/>
      <c r="L705" s="119"/>
      <c r="M705" s="119"/>
      <c r="N705" s="119"/>
      <c r="O705" s="119"/>
      <c r="P705" s="119"/>
      <c r="Q705" s="119"/>
      <c r="R705" s="119"/>
      <c r="S705" s="119"/>
      <c r="T705" s="119"/>
      <c r="U705" s="119"/>
    </row>
    <row r="706" s="114" customFormat="1" spans="1:21">
      <c r="A706" s="122"/>
      <c r="B706" s="111"/>
      <c r="D706" s="105"/>
      <c r="E706" s="122"/>
      <c r="F706" s="1"/>
      <c r="G706" s="1"/>
      <c r="H706" s="123"/>
      <c r="J706" s="123"/>
      <c r="K706" s="120"/>
      <c r="L706" s="119"/>
      <c r="M706" s="119"/>
      <c r="N706" s="119"/>
      <c r="O706" s="119"/>
      <c r="P706" s="119"/>
      <c r="Q706" s="119"/>
      <c r="R706" s="119"/>
      <c r="S706" s="119"/>
      <c r="T706" s="119"/>
      <c r="U706" s="119"/>
    </row>
    <row r="707" s="114" customFormat="1" spans="1:21">
      <c r="A707" s="122"/>
      <c r="B707" s="111"/>
      <c r="D707" s="105"/>
      <c r="E707" s="122"/>
      <c r="F707" s="1"/>
      <c r="G707" s="1"/>
      <c r="H707" s="123"/>
      <c r="J707" s="123"/>
      <c r="K707" s="120"/>
      <c r="L707" s="119"/>
      <c r="M707" s="119"/>
      <c r="N707" s="119"/>
      <c r="O707" s="119"/>
      <c r="P707" s="119"/>
      <c r="Q707" s="119"/>
      <c r="R707" s="119"/>
      <c r="S707" s="119"/>
      <c r="T707" s="119"/>
      <c r="U707" s="119"/>
    </row>
    <row r="708" s="114" customFormat="1" spans="1:21">
      <c r="A708" s="122"/>
      <c r="B708" s="111"/>
      <c r="D708" s="105"/>
      <c r="E708" s="122"/>
      <c r="F708" s="1"/>
      <c r="G708" s="1"/>
      <c r="H708" s="123"/>
      <c r="J708" s="123"/>
      <c r="K708" s="120"/>
      <c r="L708" s="119"/>
      <c r="M708" s="119"/>
      <c r="N708" s="119"/>
      <c r="O708" s="119"/>
      <c r="P708" s="119"/>
      <c r="Q708" s="119"/>
      <c r="R708" s="119"/>
      <c r="S708" s="119"/>
      <c r="T708" s="119"/>
      <c r="U708" s="119"/>
    </row>
    <row r="709" s="114" customFormat="1" spans="1:21">
      <c r="A709" s="122"/>
      <c r="B709" s="111"/>
      <c r="D709" s="105"/>
      <c r="E709" s="122"/>
      <c r="F709" s="1"/>
      <c r="G709" s="1"/>
      <c r="H709" s="123"/>
      <c r="J709" s="123"/>
      <c r="K709" s="120"/>
      <c r="L709" s="119"/>
      <c r="M709" s="119"/>
      <c r="N709" s="119"/>
      <c r="O709" s="119"/>
      <c r="P709" s="119"/>
      <c r="Q709" s="119"/>
      <c r="R709" s="119"/>
      <c r="S709" s="119"/>
      <c r="T709" s="119"/>
      <c r="U709" s="119"/>
    </row>
    <row r="710" s="114" customFormat="1" spans="1:21">
      <c r="A710" s="122"/>
      <c r="B710" s="111"/>
      <c r="D710" s="105"/>
      <c r="E710" s="122"/>
      <c r="F710" s="1"/>
      <c r="G710" s="1"/>
      <c r="H710" s="123"/>
      <c r="J710" s="123"/>
      <c r="K710" s="120"/>
      <c r="L710" s="119"/>
      <c r="M710" s="119"/>
      <c r="N710" s="119"/>
      <c r="O710" s="119"/>
      <c r="P710" s="119"/>
      <c r="Q710" s="119"/>
      <c r="R710" s="119"/>
      <c r="S710" s="119"/>
      <c r="T710" s="119"/>
      <c r="U710" s="119"/>
    </row>
    <row r="711" s="114" customFormat="1" spans="1:21">
      <c r="A711" s="122"/>
      <c r="B711" s="111"/>
      <c r="D711" s="105"/>
      <c r="E711" s="122"/>
      <c r="F711" s="1"/>
      <c r="G711" s="1"/>
      <c r="H711" s="123"/>
      <c r="J711" s="123"/>
      <c r="K711" s="120"/>
      <c r="L711" s="119"/>
      <c r="M711" s="119"/>
      <c r="N711" s="119"/>
      <c r="O711" s="119"/>
      <c r="P711" s="119"/>
      <c r="Q711" s="119"/>
      <c r="R711" s="119"/>
      <c r="S711" s="119"/>
      <c r="T711" s="119"/>
      <c r="U711" s="119"/>
    </row>
    <row r="712" s="114" customFormat="1" spans="1:21">
      <c r="A712" s="122"/>
      <c r="B712" s="111"/>
      <c r="D712" s="105"/>
      <c r="E712" s="122"/>
      <c r="F712" s="1"/>
      <c r="G712" s="1"/>
      <c r="H712" s="123"/>
      <c r="J712" s="123"/>
      <c r="K712" s="120"/>
      <c r="L712" s="119"/>
      <c r="M712" s="119"/>
      <c r="N712" s="119"/>
      <c r="O712" s="119"/>
      <c r="P712" s="119"/>
      <c r="Q712" s="119"/>
      <c r="R712" s="119"/>
      <c r="S712" s="119"/>
      <c r="T712" s="119"/>
      <c r="U712" s="119"/>
    </row>
    <row r="713" s="114" customFormat="1" spans="1:21">
      <c r="A713" s="122"/>
      <c r="B713" s="111"/>
      <c r="D713" s="105"/>
      <c r="E713" s="122"/>
      <c r="F713" s="1"/>
      <c r="G713" s="1"/>
      <c r="H713" s="123"/>
      <c r="J713" s="123"/>
      <c r="K713" s="120"/>
      <c r="L713" s="119"/>
      <c r="M713" s="119"/>
      <c r="N713" s="119"/>
      <c r="O713" s="119"/>
      <c r="P713" s="119"/>
      <c r="Q713" s="119"/>
      <c r="R713" s="119"/>
      <c r="S713" s="119"/>
      <c r="T713" s="119"/>
      <c r="U713" s="119"/>
    </row>
    <row r="714" s="114" customFormat="1" spans="1:21">
      <c r="A714" s="122"/>
      <c r="B714" s="111"/>
      <c r="D714" s="105"/>
      <c r="E714" s="122"/>
      <c r="F714" s="1"/>
      <c r="G714" s="1"/>
      <c r="H714" s="123"/>
      <c r="J714" s="123"/>
      <c r="K714" s="120"/>
      <c r="L714" s="119"/>
      <c r="M714" s="119"/>
      <c r="N714" s="119"/>
      <c r="O714" s="119"/>
      <c r="P714" s="119"/>
      <c r="Q714" s="119"/>
      <c r="R714" s="119"/>
      <c r="S714" s="119"/>
      <c r="T714" s="119"/>
      <c r="U714" s="119"/>
    </row>
    <row r="715" s="114" customFormat="1" spans="1:21">
      <c r="A715" s="122"/>
      <c r="B715" s="111"/>
      <c r="D715" s="105"/>
      <c r="E715" s="122"/>
      <c r="F715" s="1"/>
      <c r="G715" s="1"/>
      <c r="H715" s="123"/>
      <c r="J715" s="123"/>
      <c r="K715" s="120"/>
      <c r="L715" s="119"/>
      <c r="M715" s="119"/>
      <c r="N715" s="119"/>
      <c r="O715" s="119"/>
      <c r="P715" s="119"/>
      <c r="Q715" s="119"/>
      <c r="R715" s="119"/>
      <c r="S715" s="119"/>
      <c r="T715" s="119"/>
      <c r="U715" s="119"/>
    </row>
    <row r="716" s="114" customFormat="1" spans="1:21">
      <c r="A716" s="122"/>
      <c r="B716" s="111"/>
      <c r="D716" s="105"/>
      <c r="E716" s="122"/>
      <c r="F716" s="1"/>
      <c r="G716" s="1"/>
      <c r="H716" s="123"/>
      <c r="J716" s="123"/>
      <c r="K716" s="120"/>
      <c r="L716" s="119"/>
      <c r="M716" s="119"/>
      <c r="N716" s="119"/>
      <c r="O716" s="119"/>
      <c r="P716" s="119"/>
      <c r="Q716" s="119"/>
      <c r="R716" s="119"/>
      <c r="S716" s="119"/>
      <c r="T716" s="119"/>
      <c r="U716" s="119"/>
    </row>
    <row r="717" s="114" customFormat="1" spans="1:21">
      <c r="A717" s="122"/>
      <c r="B717" s="111"/>
      <c r="D717" s="105"/>
      <c r="E717" s="122"/>
      <c r="F717" s="1"/>
      <c r="G717" s="1"/>
      <c r="H717" s="123"/>
      <c r="J717" s="123"/>
      <c r="K717" s="120"/>
      <c r="L717" s="119"/>
      <c r="M717" s="119"/>
      <c r="N717" s="119"/>
      <c r="O717" s="119"/>
      <c r="P717" s="119"/>
      <c r="Q717" s="119"/>
      <c r="R717" s="119"/>
      <c r="S717" s="119"/>
      <c r="T717" s="119"/>
      <c r="U717" s="119"/>
    </row>
    <row r="718" s="114" customFormat="1" spans="1:21">
      <c r="A718" s="122"/>
      <c r="B718" s="111"/>
      <c r="D718" s="105"/>
      <c r="E718" s="122"/>
      <c r="F718" s="1"/>
      <c r="G718" s="1"/>
      <c r="H718" s="123"/>
      <c r="J718" s="123"/>
      <c r="K718" s="120"/>
      <c r="L718" s="119"/>
      <c r="M718" s="119"/>
      <c r="N718" s="119"/>
      <c r="O718" s="119"/>
      <c r="P718" s="119"/>
      <c r="Q718" s="119"/>
      <c r="R718" s="119"/>
      <c r="S718" s="119"/>
      <c r="T718" s="119"/>
      <c r="U718" s="119"/>
    </row>
    <row r="719" s="114" customFormat="1" spans="1:21">
      <c r="A719" s="122"/>
      <c r="B719" s="111"/>
      <c r="D719" s="105"/>
      <c r="E719" s="122"/>
      <c r="F719" s="1"/>
      <c r="G719" s="1"/>
      <c r="H719" s="123"/>
      <c r="J719" s="123"/>
      <c r="K719" s="120"/>
      <c r="L719" s="119"/>
      <c r="M719" s="119"/>
      <c r="N719" s="119"/>
      <c r="O719" s="119"/>
      <c r="P719" s="119"/>
      <c r="Q719" s="119"/>
      <c r="R719" s="119"/>
      <c r="S719" s="119"/>
      <c r="T719" s="119"/>
      <c r="U719" s="119"/>
    </row>
    <row r="720" s="114" customFormat="1" spans="1:21">
      <c r="A720" s="122"/>
      <c r="B720" s="111"/>
      <c r="D720" s="105"/>
      <c r="E720" s="122"/>
      <c r="F720" s="1"/>
      <c r="G720" s="1"/>
      <c r="H720" s="123"/>
      <c r="J720" s="123"/>
      <c r="K720" s="120"/>
      <c r="L720" s="119"/>
      <c r="M720" s="119"/>
      <c r="N720" s="119"/>
      <c r="O720" s="119"/>
      <c r="P720" s="119"/>
      <c r="Q720" s="119"/>
      <c r="R720" s="119"/>
      <c r="S720" s="119"/>
      <c r="T720" s="119"/>
      <c r="U720" s="119"/>
    </row>
    <row r="721" s="114" customFormat="1" spans="1:21">
      <c r="A721" s="122"/>
      <c r="B721" s="111"/>
      <c r="D721" s="105"/>
      <c r="E721" s="122"/>
      <c r="F721" s="1"/>
      <c r="G721" s="1"/>
      <c r="H721" s="123"/>
      <c r="J721" s="123"/>
      <c r="K721" s="120"/>
      <c r="L721" s="119"/>
      <c r="M721" s="119"/>
      <c r="N721" s="119"/>
      <c r="O721" s="119"/>
      <c r="P721" s="119"/>
      <c r="Q721" s="119"/>
      <c r="R721" s="119"/>
      <c r="S721" s="119"/>
      <c r="T721" s="119"/>
      <c r="U721" s="119"/>
    </row>
    <row r="722" s="114" customFormat="1" spans="1:21">
      <c r="A722" s="122"/>
      <c r="B722" s="111"/>
      <c r="D722" s="105"/>
      <c r="E722" s="122"/>
      <c r="F722" s="1"/>
      <c r="G722" s="1"/>
      <c r="H722" s="123"/>
      <c r="J722" s="123"/>
      <c r="K722" s="120"/>
      <c r="L722" s="119"/>
      <c r="M722" s="119"/>
      <c r="N722" s="119"/>
      <c r="O722" s="119"/>
      <c r="P722" s="119"/>
      <c r="Q722" s="119"/>
      <c r="R722" s="119"/>
      <c r="S722" s="119"/>
      <c r="T722" s="119"/>
      <c r="U722" s="119"/>
    </row>
    <row r="723" s="114" customFormat="1" spans="1:21">
      <c r="A723" s="122"/>
      <c r="B723" s="111"/>
      <c r="D723" s="105"/>
      <c r="E723" s="122"/>
      <c r="F723" s="1"/>
      <c r="G723" s="1"/>
      <c r="H723" s="123"/>
      <c r="J723" s="123"/>
      <c r="K723" s="120"/>
      <c r="L723" s="119"/>
      <c r="M723" s="119"/>
      <c r="N723" s="119"/>
      <c r="O723" s="119"/>
      <c r="P723" s="119"/>
      <c r="Q723" s="119"/>
      <c r="R723" s="119"/>
      <c r="S723" s="119"/>
      <c r="T723" s="119"/>
      <c r="U723" s="119"/>
    </row>
    <row r="724" s="114" customFormat="1" spans="1:21">
      <c r="A724" s="122"/>
      <c r="B724" s="111"/>
      <c r="D724" s="105"/>
      <c r="E724" s="122"/>
      <c r="F724" s="1"/>
      <c r="G724" s="1"/>
      <c r="H724" s="123"/>
      <c r="J724" s="123"/>
      <c r="K724" s="120"/>
      <c r="L724" s="119"/>
      <c r="M724" s="119"/>
      <c r="N724" s="119"/>
      <c r="O724" s="119"/>
      <c r="P724" s="119"/>
      <c r="Q724" s="119"/>
      <c r="R724" s="119"/>
      <c r="S724" s="119"/>
      <c r="T724" s="119"/>
      <c r="U724" s="119"/>
    </row>
    <row r="725" s="114" customFormat="1" spans="1:21">
      <c r="A725" s="122"/>
      <c r="B725" s="111"/>
      <c r="D725" s="105"/>
      <c r="E725" s="122"/>
      <c r="F725" s="1"/>
      <c r="G725" s="1"/>
      <c r="H725" s="123"/>
      <c r="J725" s="123"/>
      <c r="K725" s="120"/>
      <c r="L725" s="119"/>
      <c r="M725" s="119"/>
      <c r="N725" s="119"/>
      <c r="O725" s="119"/>
      <c r="P725" s="119"/>
      <c r="Q725" s="119"/>
      <c r="R725" s="119"/>
      <c r="S725" s="119"/>
      <c r="T725" s="119"/>
      <c r="U725" s="119"/>
    </row>
    <row r="726" s="114" customFormat="1" spans="1:21">
      <c r="A726" s="122"/>
      <c r="B726" s="111"/>
      <c r="D726" s="105"/>
      <c r="E726" s="122"/>
      <c r="F726" s="1"/>
      <c r="G726" s="1"/>
      <c r="H726" s="123"/>
      <c r="J726" s="123"/>
      <c r="K726" s="120"/>
      <c r="L726" s="119"/>
      <c r="M726" s="119"/>
      <c r="N726" s="119"/>
      <c r="O726" s="119"/>
      <c r="P726" s="119"/>
      <c r="Q726" s="119"/>
      <c r="R726" s="119"/>
      <c r="S726" s="119"/>
      <c r="T726" s="119"/>
      <c r="U726" s="119"/>
    </row>
    <row r="727" s="114" customFormat="1" spans="1:21">
      <c r="A727" s="122"/>
      <c r="B727" s="111"/>
      <c r="D727" s="105"/>
      <c r="E727" s="122"/>
      <c r="F727" s="1"/>
      <c r="G727" s="1"/>
      <c r="H727" s="123"/>
      <c r="J727" s="123"/>
      <c r="K727" s="120"/>
      <c r="L727" s="119"/>
      <c r="M727" s="119"/>
      <c r="N727" s="119"/>
      <c r="O727" s="119"/>
      <c r="P727" s="119"/>
      <c r="Q727" s="119"/>
      <c r="R727" s="119"/>
      <c r="S727" s="119"/>
      <c r="T727" s="119"/>
      <c r="U727" s="119"/>
    </row>
    <row r="728" s="114" customFormat="1" spans="1:21">
      <c r="A728" s="122"/>
      <c r="B728" s="111"/>
      <c r="D728" s="105"/>
      <c r="E728" s="122"/>
      <c r="F728" s="1"/>
      <c r="G728" s="1"/>
      <c r="H728" s="123"/>
      <c r="J728" s="123"/>
      <c r="K728" s="120"/>
      <c r="L728" s="119"/>
      <c r="M728" s="119"/>
      <c r="N728" s="119"/>
      <c r="O728" s="119"/>
      <c r="P728" s="119"/>
      <c r="Q728" s="119"/>
      <c r="R728" s="119"/>
      <c r="S728" s="119"/>
      <c r="T728" s="119"/>
      <c r="U728" s="119"/>
    </row>
    <row r="729" s="114" customFormat="1" spans="1:21">
      <c r="A729" s="122"/>
      <c r="B729" s="111"/>
      <c r="D729" s="105"/>
      <c r="E729" s="122"/>
      <c r="F729" s="1"/>
      <c r="G729" s="1"/>
      <c r="H729" s="123"/>
      <c r="J729" s="123"/>
      <c r="K729" s="120"/>
      <c r="L729" s="119"/>
      <c r="M729" s="119"/>
      <c r="N729" s="119"/>
      <c r="O729" s="119"/>
      <c r="P729" s="119"/>
      <c r="Q729" s="119"/>
      <c r="R729" s="119"/>
      <c r="S729" s="119"/>
      <c r="T729" s="119"/>
      <c r="U729" s="119"/>
    </row>
    <row r="730" s="114" customFormat="1" spans="1:21">
      <c r="A730" s="122"/>
      <c r="B730" s="111"/>
      <c r="D730" s="105"/>
      <c r="E730" s="122"/>
      <c r="F730" s="1"/>
      <c r="G730" s="1"/>
      <c r="H730" s="123"/>
      <c r="J730" s="123"/>
      <c r="K730" s="120"/>
      <c r="L730" s="119"/>
      <c r="M730" s="119"/>
      <c r="N730" s="119"/>
      <c r="O730" s="119"/>
      <c r="P730" s="119"/>
      <c r="Q730" s="119"/>
      <c r="R730" s="119"/>
      <c r="S730" s="119"/>
      <c r="T730" s="119"/>
      <c r="U730" s="119"/>
    </row>
    <row r="731" s="114" customFormat="1" spans="1:21">
      <c r="A731" s="122"/>
      <c r="B731" s="111"/>
      <c r="D731" s="105"/>
      <c r="E731" s="122"/>
      <c r="F731" s="1"/>
      <c r="G731" s="1"/>
      <c r="H731" s="123"/>
      <c r="J731" s="123"/>
      <c r="K731" s="120"/>
      <c r="L731" s="119"/>
      <c r="M731" s="119"/>
      <c r="N731" s="119"/>
      <c r="O731" s="119"/>
      <c r="P731" s="119"/>
      <c r="Q731" s="119"/>
      <c r="R731" s="119"/>
      <c r="S731" s="119"/>
      <c r="T731" s="119"/>
      <c r="U731" s="119"/>
    </row>
    <row r="732" s="114" customFormat="1" spans="1:21">
      <c r="A732" s="122"/>
      <c r="B732" s="111"/>
      <c r="D732" s="105"/>
      <c r="E732" s="122"/>
      <c r="F732" s="1"/>
      <c r="G732" s="1"/>
      <c r="H732" s="123"/>
      <c r="J732" s="123"/>
      <c r="K732" s="120"/>
      <c r="L732" s="119"/>
      <c r="M732" s="119"/>
      <c r="N732" s="119"/>
      <c r="O732" s="119"/>
      <c r="P732" s="119"/>
      <c r="Q732" s="119"/>
      <c r="R732" s="119"/>
      <c r="S732" s="119"/>
      <c r="T732" s="119"/>
      <c r="U732" s="119"/>
    </row>
    <row r="733" s="114" customFormat="1" spans="1:21">
      <c r="A733" s="122"/>
      <c r="B733" s="111"/>
      <c r="D733" s="105"/>
      <c r="E733" s="122"/>
      <c r="F733" s="1"/>
      <c r="G733" s="1"/>
      <c r="H733" s="123"/>
      <c r="J733" s="123"/>
      <c r="K733" s="120"/>
      <c r="L733" s="119"/>
      <c r="M733" s="119"/>
      <c r="N733" s="119"/>
      <c r="O733" s="119"/>
      <c r="P733" s="119"/>
      <c r="Q733" s="119"/>
      <c r="R733" s="119"/>
      <c r="S733" s="119"/>
      <c r="T733" s="119"/>
      <c r="U733" s="119"/>
    </row>
    <row r="734" s="114" customFormat="1" spans="1:21">
      <c r="A734" s="122"/>
      <c r="B734" s="111"/>
      <c r="D734" s="105"/>
      <c r="E734" s="122"/>
      <c r="F734" s="1"/>
      <c r="G734" s="1"/>
      <c r="H734" s="123"/>
      <c r="J734" s="123"/>
      <c r="K734" s="120"/>
      <c r="L734" s="119"/>
      <c r="M734" s="119"/>
      <c r="N734" s="119"/>
      <c r="O734" s="119"/>
      <c r="P734" s="119"/>
      <c r="Q734" s="119"/>
      <c r="R734" s="119"/>
      <c r="S734" s="119"/>
      <c r="T734" s="119"/>
      <c r="U734" s="119"/>
    </row>
    <row r="735" s="114" customFormat="1" spans="1:21">
      <c r="A735" s="122"/>
      <c r="B735" s="111"/>
      <c r="D735" s="105"/>
      <c r="E735" s="122"/>
      <c r="F735" s="1"/>
      <c r="G735" s="1"/>
      <c r="H735" s="123"/>
      <c r="J735" s="123"/>
      <c r="K735" s="120"/>
      <c r="L735" s="119"/>
      <c r="M735" s="119"/>
      <c r="N735" s="119"/>
      <c r="O735" s="119"/>
      <c r="P735" s="119"/>
      <c r="Q735" s="119"/>
      <c r="R735" s="119"/>
      <c r="S735" s="119"/>
      <c r="T735" s="119"/>
      <c r="U735" s="119"/>
    </row>
    <row r="736" s="114" customFormat="1" spans="1:21">
      <c r="A736" s="122"/>
      <c r="B736" s="111"/>
      <c r="D736" s="105"/>
      <c r="E736" s="122"/>
      <c r="F736" s="1"/>
      <c r="G736" s="1"/>
      <c r="H736" s="123"/>
      <c r="J736" s="123"/>
      <c r="K736" s="120"/>
      <c r="L736" s="119"/>
      <c r="M736" s="119"/>
      <c r="N736" s="119"/>
      <c r="O736" s="119"/>
      <c r="P736" s="119"/>
      <c r="Q736" s="119"/>
      <c r="R736" s="119"/>
      <c r="S736" s="119"/>
      <c r="T736" s="119"/>
      <c r="U736" s="119"/>
    </row>
    <row r="737" s="114" customFormat="1" spans="1:21">
      <c r="A737" s="122"/>
      <c r="B737" s="111"/>
      <c r="D737" s="105"/>
      <c r="E737" s="122"/>
      <c r="F737" s="1"/>
      <c r="G737" s="1"/>
      <c r="H737" s="123"/>
      <c r="J737" s="123"/>
      <c r="K737" s="120"/>
      <c r="L737" s="119"/>
      <c r="M737" s="119"/>
      <c r="N737" s="119"/>
      <c r="O737" s="119"/>
      <c r="P737" s="119"/>
      <c r="Q737" s="119"/>
      <c r="R737" s="119"/>
      <c r="S737" s="119"/>
      <c r="T737" s="119"/>
      <c r="U737" s="119"/>
    </row>
    <row r="738" s="114" customFormat="1" spans="1:21">
      <c r="A738" s="122"/>
      <c r="B738" s="111"/>
      <c r="D738" s="105"/>
      <c r="E738" s="122"/>
      <c r="F738" s="1"/>
      <c r="G738" s="1"/>
      <c r="H738" s="123"/>
      <c r="J738" s="123"/>
      <c r="K738" s="120"/>
      <c r="L738" s="119"/>
      <c r="M738" s="119"/>
      <c r="N738" s="119"/>
      <c r="O738" s="119"/>
      <c r="P738" s="119"/>
      <c r="Q738" s="119"/>
      <c r="R738" s="119"/>
      <c r="S738" s="119"/>
      <c r="T738" s="119"/>
      <c r="U738" s="119"/>
    </row>
    <row r="739" s="114" customFormat="1" spans="1:21">
      <c r="A739" s="122"/>
      <c r="B739" s="111"/>
      <c r="D739" s="105"/>
      <c r="E739" s="122"/>
      <c r="F739" s="1"/>
      <c r="G739" s="1"/>
      <c r="H739" s="123"/>
      <c r="J739" s="123"/>
      <c r="K739" s="120"/>
      <c r="L739" s="119"/>
      <c r="M739" s="119"/>
      <c r="N739" s="119"/>
      <c r="O739" s="119"/>
      <c r="P739" s="119"/>
      <c r="Q739" s="119"/>
      <c r="R739" s="119"/>
      <c r="S739" s="119"/>
      <c r="T739" s="119"/>
      <c r="U739" s="119"/>
    </row>
    <row r="740" s="114" customFormat="1" spans="1:21">
      <c r="A740" s="122"/>
      <c r="B740" s="111"/>
      <c r="D740" s="105"/>
      <c r="E740" s="122"/>
      <c r="F740" s="1"/>
      <c r="G740" s="1"/>
      <c r="H740" s="123"/>
      <c r="J740" s="123"/>
      <c r="K740" s="120"/>
      <c r="L740" s="119"/>
      <c r="M740" s="119"/>
      <c r="N740" s="119"/>
      <c r="O740" s="119"/>
      <c r="P740" s="119"/>
      <c r="Q740" s="119"/>
      <c r="R740" s="119"/>
      <c r="S740" s="119"/>
      <c r="T740" s="119"/>
      <c r="U740" s="119"/>
    </row>
    <row r="741" s="114" customFormat="1" spans="1:21">
      <c r="A741" s="122"/>
      <c r="B741" s="111"/>
      <c r="D741" s="105"/>
      <c r="E741" s="122"/>
      <c r="F741" s="1"/>
      <c r="G741" s="1"/>
      <c r="H741" s="123"/>
      <c r="J741" s="123"/>
      <c r="K741" s="120"/>
      <c r="L741" s="119"/>
      <c r="M741" s="119"/>
      <c r="N741" s="119"/>
      <c r="O741" s="119"/>
      <c r="P741" s="119"/>
      <c r="Q741" s="119"/>
      <c r="R741" s="119"/>
      <c r="S741" s="119"/>
      <c r="T741" s="119"/>
      <c r="U741" s="119"/>
    </row>
    <row r="742" s="114" customFormat="1" spans="1:21">
      <c r="A742" s="122"/>
      <c r="B742" s="111"/>
      <c r="D742" s="105"/>
      <c r="E742" s="122"/>
      <c r="F742" s="1"/>
      <c r="G742" s="1"/>
      <c r="H742" s="123"/>
      <c r="J742" s="123"/>
      <c r="K742" s="120"/>
      <c r="L742" s="119"/>
      <c r="M742" s="119"/>
      <c r="N742" s="119"/>
      <c r="O742" s="119"/>
      <c r="P742" s="119"/>
      <c r="Q742" s="119"/>
      <c r="R742" s="119"/>
      <c r="S742" s="119"/>
      <c r="T742" s="119"/>
      <c r="U742" s="119"/>
    </row>
    <row r="743" s="114" customFormat="1" spans="1:21">
      <c r="A743" s="122"/>
      <c r="B743" s="111"/>
      <c r="D743" s="105"/>
      <c r="E743" s="122"/>
      <c r="F743" s="1"/>
      <c r="G743" s="1"/>
      <c r="H743" s="123"/>
      <c r="J743" s="123"/>
      <c r="K743" s="120"/>
      <c r="L743" s="119"/>
      <c r="M743" s="119"/>
      <c r="N743" s="119"/>
      <c r="O743" s="119"/>
      <c r="P743" s="119"/>
      <c r="Q743" s="119"/>
      <c r="R743" s="119"/>
      <c r="S743" s="119"/>
      <c r="T743" s="119"/>
      <c r="U743" s="119"/>
    </row>
    <row r="744" s="114" customFormat="1" spans="1:21">
      <c r="A744" s="122"/>
      <c r="B744" s="111"/>
      <c r="D744" s="105"/>
      <c r="E744" s="122"/>
      <c r="F744" s="1"/>
      <c r="G744" s="1"/>
      <c r="H744" s="123"/>
      <c r="J744" s="123"/>
      <c r="K744" s="120"/>
      <c r="L744" s="119"/>
      <c r="M744" s="119"/>
      <c r="N744" s="119"/>
      <c r="O744" s="119"/>
      <c r="P744" s="119"/>
      <c r="Q744" s="119"/>
      <c r="R744" s="119"/>
      <c r="S744" s="119"/>
      <c r="T744" s="119"/>
      <c r="U744" s="119"/>
    </row>
    <row r="745" s="114" customFormat="1" spans="1:21">
      <c r="A745" s="122"/>
      <c r="B745" s="111"/>
      <c r="D745" s="105"/>
      <c r="E745" s="122"/>
      <c r="F745" s="1"/>
      <c r="G745" s="1"/>
      <c r="H745" s="123"/>
      <c r="J745" s="123"/>
      <c r="K745" s="120"/>
      <c r="L745" s="119"/>
      <c r="M745" s="119"/>
      <c r="N745" s="119"/>
      <c r="O745" s="119"/>
      <c r="P745" s="119"/>
      <c r="Q745" s="119"/>
      <c r="R745" s="119"/>
      <c r="S745" s="119"/>
      <c r="T745" s="119"/>
      <c r="U745" s="119"/>
    </row>
    <row r="746" s="114" customFormat="1" spans="1:21">
      <c r="A746" s="122"/>
      <c r="B746" s="111"/>
      <c r="D746" s="105"/>
      <c r="E746" s="122"/>
      <c r="F746" s="1"/>
      <c r="G746" s="1"/>
      <c r="H746" s="123"/>
      <c r="J746" s="123"/>
      <c r="K746" s="120"/>
      <c r="L746" s="119"/>
      <c r="M746" s="119"/>
      <c r="N746" s="119"/>
      <c r="O746" s="119"/>
      <c r="P746" s="119"/>
      <c r="Q746" s="119"/>
      <c r="R746" s="119"/>
      <c r="S746" s="119"/>
      <c r="T746" s="119"/>
      <c r="U746" s="119"/>
    </row>
    <row r="747" s="114" customFormat="1" spans="1:21">
      <c r="A747" s="122"/>
      <c r="B747" s="111"/>
      <c r="D747" s="105"/>
      <c r="E747" s="122"/>
      <c r="F747" s="1"/>
      <c r="G747" s="1"/>
      <c r="H747" s="123"/>
      <c r="J747" s="123"/>
      <c r="K747" s="120"/>
      <c r="L747" s="119"/>
      <c r="M747" s="119"/>
      <c r="N747" s="119"/>
      <c r="O747" s="119"/>
      <c r="P747" s="119"/>
      <c r="Q747" s="119"/>
      <c r="R747" s="119"/>
      <c r="S747" s="119"/>
      <c r="T747" s="119"/>
      <c r="U747" s="119"/>
    </row>
    <row r="748" s="114" customFormat="1" spans="1:21">
      <c r="A748" s="122"/>
      <c r="B748" s="111"/>
      <c r="D748" s="105"/>
      <c r="E748" s="122"/>
      <c r="F748" s="1"/>
      <c r="G748" s="1"/>
      <c r="H748" s="123"/>
      <c r="J748" s="123"/>
      <c r="K748" s="120"/>
      <c r="L748" s="119"/>
      <c r="M748" s="119"/>
      <c r="N748" s="119"/>
      <c r="O748" s="119"/>
      <c r="P748" s="119"/>
      <c r="Q748" s="119"/>
      <c r="R748" s="119"/>
      <c r="S748" s="119"/>
      <c r="T748" s="119"/>
      <c r="U748" s="119"/>
    </row>
    <row r="749" s="114" customFormat="1" spans="1:21">
      <c r="A749" s="122"/>
      <c r="B749" s="111"/>
      <c r="D749" s="105"/>
      <c r="E749" s="122"/>
      <c r="F749" s="1"/>
      <c r="G749" s="1"/>
      <c r="H749" s="123"/>
      <c r="J749" s="123"/>
      <c r="K749" s="120"/>
      <c r="L749" s="119"/>
      <c r="M749" s="119"/>
      <c r="N749" s="119"/>
      <c r="O749" s="119"/>
      <c r="P749" s="119"/>
      <c r="Q749" s="119"/>
      <c r="R749" s="119"/>
      <c r="S749" s="119"/>
      <c r="T749" s="119"/>
      <c r="U749" s="119"/>
    </row>
    <row r="750" s="114" customFormat="1" spans="1:21">
      <c r="A750" s="122"/>
      <c r="B750" s="111"/>
      <c r="D750" s="105"/>
      <c r="E750" s="122"/>
      <c r="F750" s="1"/>
      <c r="G750" s="1"/>
      <c r="H750" s="123"/>
      <c r="J750" s="123"/>
      <c r="K750" s="120"/>
      <c r="L750" s="119"/>
      <c r="M750" s="119"/>
      <c r="N750" s="119"/>
      <c r="O750" s="119"/>
      <c r="P750" s="119"/>
      <c r="Q750" s="119"/>
      <c r="R750" s="119"/>
      <c r="S750" s="119"/>
      <c r="T750" s="119"/>
      <c r="U750" s="119"/>
    </row>
    <row r="751" s="114" customFormat="1" spans="1:21">
      <c r="A751" s="122"/>
      <c r="B751" s="111"/>
      <c r="D751" s="105"/>
      <c r="E751" s="122"/>
      <c r="F751" s="1"/>
      <c r="G751" s="1"/>
      <c r="H751" s="123"/>
      <c r="J751" s="123"/>
      <c r="K751" s="120"/>
      <c r="L751" s="119"/>
      <c r="M751" s="119"/>
      <c r="N751" s="119"/>
      <c r="O751" s="119"/>
      <c r="P751" s="119"/>
      <c r="Q751" s="119"/>
      <c r="R751" s="119"/>
      <c r="S751" s="119"/>
      <c r="T751" s="119"/>
      <c r="U751" s="119"/>
    </row>
    <row r="752" s="114" customFormat="1" spans="1:21">
      <c r="A752" s="122"/>
      <c r="B752" s="111"/>
      <c r="D752" s="105"/>
      <c r="E752" s="122"/>
      <c r="F752" s="1"/>
      <c r="G752" s="1"/>
      <c r="H752" s="123"/>
      <c r="J752" s="123"/>
      <c r="K752" s="120"/>
      <c r="L752" s="119"/>
      <c r="M752" s="119"/>
      <c r="N752" s="119"/>
      <c r="O752" s="119"/>
      <c r="P752" s="119"/>
      <c r="Q752" s="119"/>
      <c r="R752" s="119"/>
      <c r="S752" s="119"/>
      <c r="T752" s="119"/>
      <c r="U752" s="119"/>
    </row>
    <row r="753" s="114" customFormat="1" spans="1:21">
      <c r="A753" s="122"/>
      <c r="B753" s="111"/>
      <c r="D753" s="105"/>
      <c r="E753" s="122"/>
      <c r="F753" s="1"/>
      <c r="G753" s="1"/>
      <c r="H753" s="123"/>
      <c r="J753" s="123"/>
      <c r="K753" s="120"/>
      <c r="L753" s="119"/>
      <c r="M753" s="119"/>
      <c r="N753" s="119"/>
      <c r="O753" s="119"/>
      <c r="P753" s="119"/>
      <c r="Q753" s="119"/>
      <c r="R753" s="119"/>
      <c r="S753" s="119"/>
      <c r="T753" s="119"/>
      <c r="U753" s="119"/>
    </row>
    <row r="754" s="114" customFormat="1" spans="1:21">
      <c r="A754" s="122"/>
      <c r="B754" s="111"/>
      <c r="D754" s="105"/>
      <c r="E754" s="122"/>
      <c r="F754" s="1"/>
      <c r="G754" s="1"/>
      <c r="H754" s="123"/>
      <c r="J754" s="123"/>
      <c r="K754" s="120"/>
      <c r="L754" s="119"/>
      <c r="M754" s="119"/>
      <c r="N754" s="119"/>
      <c r="O754" s="119"/>
      <c r="P754" s="119"/>
      <c r="Q754" s="119"/>
      <c r="R754" s="119"/>
      <c r="S754" s="119"/>
      <c r="T754" s="119"/>
      <c r="U754" s="119"/>
    </row>
    <row r="755" s="114" customFormat="1" spans="1:21">
      <c r="A755" s="122"/>
      <c r="B755" s="111"/>
      <c r="D755" s="105"/>
      <c r="E755" s="122"/>
      <c r="F755" s="1"/>
      <c r="G755" s="1"/>
      <c r="H755" s="123"/>
      <c r="J755" s="123"/>
      <c r="K755" s="120"/>
      <c r="L755" s="119"/>
      <c r="M755" s="119"/>
      <c r="N755" s="119"/>
      <c r="O755" s="119"/>
      <c r="P755" s="119"/>
      <c r="Q755" s="119"/>
      <c r="R755" s="119"/>
      <c r="S755" s="119"/>
      <c r="T755" s="119"/>
      <c r="U755" s="119"/>
    </row>
    <row r="756" s="114" customFormat="1" spans="1:21">
      <c r="A756" s="122"/>
      <c r="B756" s="111"/>
      <c r="D756" s="105"/>
      <c r="E756" s="122"/>
      <c r="F756" s="1"/>
      <c r="G756" s="1"/>
      <c r="H756" s="123"/>
      <c r="J756" s="123"/>
      <c r="K756" s="120"/>
      <c r="L756" s="119"/>
      <c r="M756" s="119"/>
      <c r="N756" s="119"/>
      <c r="O756" s="119"/>
      <c r="P756" s="119"/>
      <c r="Q756" s="119"/>
      <c r="R756" s="119"/>
      <c r="S756" s="119"/>
      <c r="T756" s="119"/>
      <c r="U756" s="119"/>
    </row>
    <row r="757" s="114" customFormat="1" spans="1:21">
      <c r="A757" s="122"/>
      <c r="B757" s="111"/>
      <c r="D757" s="105"/>
      <c r="E757" s="122"/>
      <c r="F757" s="1"/>
      <c r="G757" s="1"/>
      <c r="H757" s="123"/>
      <c r="J757" s="123"/>
      <c r="K757" s="120"/>
      <c r="L757" s="119"/>
      <c r="M757" s="119"/>
      <c r="N757" s="119"/>
      <c r="O757" s="119"/>
      <c r="P757" s="119"/>
      <c r="Q757" s="119"/>
      <c r="R757" s="119"/>
      <c r="S757" s="119"/>
      <c r="T757" s="119"/>
      <c r="U757" s="119"/>
    </row>
    <row r="758" s="114" customFormat="1" spans="1:21">
      <c r="A758" s="122"/>
      <c r="B758" s="111"/>
      <c r="D758" s="105"/>
      <c r="E758" s="122"/>
      <c r="F758" s="1"/>
      <c r="G758" s="1"/>
      <c r="H758" s="123"/>
      <c r="J758" s="123"/>
      <c r="K758" s="120"/>
      <c r="L758" s="119"/>
      <c r="M758" s="119"/>
      <c r="N758" s="119"/>
      <c r="O758" s="119"/>
      <c r="P758" s="119"/>
      <c r="Q758" s="119"/>
      <c r="R758" s="119"/>
      <c r="S758" s="119"/>
      <c r="T758" s="119"/>
      <c r="U758" s="119"/>
    </row>
    <row r="759" s="114" customFormat="1" spans="1:21">
      <c r="A759" s="122"/>
      <c r="B759" s="111"/>
      <c r="D759" s="105"/>
      <c r="E759" s="122"/>
      <c r="F759" s="1"/>
      <c r="G759" s="1"/>
      <c r="H759" s="123"/>
      <c r="J759" s="123"/>
      <c r="K759" s="120"/>
      <c r="L759" s="119"/>
      <c r="M759" s="119"/>
      <c r="N759" s="119"/>
      <c r="O759" s="119"/>
      <c r="P759" s="119"/>
      <c r="Q759" s="119"/>
      <c r="R759" s="119"/>
      <c r="S759" s="119"/>
      <c r="T759" s="119"/>
      <c r="U759" s="119"/>
    </row>
    <row r="760" s="114" customFormat="1" spans="1:21">
      <c r="A760" s="122"/>
      <c r="B760" s="111"/>
      <c r="D760" s="105"/>
      <c r="E760" s="122"/>
      <c r="F760" s="1"/>
      <c r="G760" s="1"/>
      <c r="H760" s="123"/>
      <c r="J760" s="123"/>
      <c r="K760" s="120"/>
      <c r="L760" s="119"/>
      <c r="M760" s="119"/>
      <c r="N760" s="119"/>
      <c r="O760" s="119"/>
      <c r="P760" s="119"/>
      <c r="Q760" s="119"/>
      <c r="R760" s="119"/>
      <c r="S760" s="119"/>
      <c r="T760" s="119"/>
      <c r="U760" s="119"/>
    </row>
    <row r="761" s="114" customFormat="1" spans="1:21">
      <c r="A761" s="122"/>
      <c r="B761" s="111"/>
      <c r="D761" s="105"/>
      <c r="E761" s="122"/>
      <c r="F761" s="1"/>
      <c r="G761" s="1"/>
      <c r="H761" s="123"/>
      <c r="J761" s="123"/>
      <c r="K761" s="120"/>
      <c r="L761" s="119"/>
      <c r="M761" s="119"/>
      <c r="N761" s="119"/>
      <c r="O761" s="119"/>
      <c r="P761" s="119"/>
      <c r="Q761" s="119"/>
      <c r="R761" s="119"/>
      <c r="S761" s="119"/>
      <c r="T761" s="119"/>
      <c r="U761" s="119"/>
    </row>
    <row r="762" s="114" customFormat="1" spans="1:21">
      <c r="A762" s="122"/>
      <c r="B762" s="111"/>
      <c r="D762" s="105"/>
      <c r="E762" s="122"/>
      <c r="F762" s="1"/>
      <c r="G762" s="1"/>
      <c r="H762" s="123"/>
      <c r="J762" s="123"/>
      <c r="K762" s="120"/>
      <c r="L762" s="119"/>
      <c r="M762" s="119"/>
      <c r="N762" s="119"/>
      <c r="O762" s="119"/>
      <c r="P762" s="119"/>
      <c r="Q762" s="119"/>
      <c r="R762" s="119"/>
      <c r="S762" s="119"/>
      <c r="T762" s="119"/>
      <c r="U762" s="119"/>
    </row>
    <row r="763" s="114" customFormat="1" spans="1:21">
      <c r="A763" s="122"/>
      <c r="B763" s="111"/>
      <c r="D763" s="105"/>
      <c r="E763" s="122"/>
      <c r="F763" s="1"/>
      <c r="G763" s="1"/>
      <c r="H763" s="123"/>
      <c r="J763" s="123"/>
      <c r="K763" s="120"/>
      <c r="L763" s="119"/>
      <c r="M763" s="119"/>
      <c r="N763" s="119"/>
      <c r="O763" s="119"/>
      <c r="P763" s="119"/>
      <c r="Q763" s="119"/>
      <c r="R763" s="119"/>
      <c r="S763" s="119"/>
      <c r="T763" s="119"/>
      <c r="U763" s="119"/>
    </row>
    <row r="764" s="114" customFormat="1" spans="1:21">
      <c r="A764" s="122"/>
      <c r="B764" s="111"/>
      <c r="D764" s="105"/>
      <c r="E764" s="122"/>
      <c r="F764" s="1"/>
      <c r="G764" s="1"/>
      <c r="H764" s="123"/>
      <c r="J764" s="123"/>
      <c r="K764" s="120"/>
      <c r="L764" s="119"/>
      <c r="M764" s="119"/>
      <c r="N764" s="119"/>
      <c r="O764" s="119"/>
      <c r="P764" s="119"/>
      <c r="Q764" s="119"/>
      <c r="R764" s="119"/>
      <c r="S764" s="119"/>
      <c r="T764" s="119"/>
      <c r="U764" s="119"/>
    </row>
    <row r="765" s="114" customFormat="1" spans="1:21">
      <c r="A765" s="122"/>
      <c r="B765" s="111"/>
      <c r="D765" s="105"/>
      <c r="E765" s="122"/>
      <c r="F765" s="1"/>
      <c r="G765" s="1"/>
      <c r="H765" s="123"/>
      <c r="J765" s="123"/>
      <c r="K765" s="120"/>
      <c r="L765" s="119"/>
      <c r="M765" s="119"/>
      <c r="N765" s="119"/>
      <c r="O765" s="119"/>
      <c r="P765" s="119"/>
      <c r="Q765" s="119"/>
      <c r="R765" s="119"/>
      <c r="S765" s="119"/>
      <c r="T765" s="119"/>
      <c r="U765" s="119"/>
    </row>
    <row r="766" s="114" customFormat="1" spans="1:21">
      <c r="A766" s="122"/>
      <c r="B766" s="111"/>
      <c r="D766" s="105"/>
      <c r="E766" s="122"/>
      <c r="F766" s="1"/>
      <c r="G766" s="1"/>
      <c r="H766" s="123"/>
      <c r="J766" s="123"/>
      <c r="K766" s="120"/>
      <c r="L766" s="119"/>
      <c r="M766" s="119"/>
      <c r="N766" s="119"/>
      <c r="O766" s="119"/>
      <c r="P766" s="119"/>
      <c r="Q766" s="119"/>
      <c r="R766" s="119"/>
      <c r="S766" s="119"/>
      <c r="T766" s="119"/>
      <c r="U766" s="119"/>
    </row>
    <row r="767" s="114" customFormat="1" spans="1:21">
      <c r="A767" s="122"/>
      <c r="B767" s="111"/>
      <c r="D767" s="105"/>
      <c r="E767" s="122"/>
      <c r="F767" s="1"/>
      <c r="G767" s="1"/>
      <c r="H767" s="123"/>
      <c r="J767" s="123"/>
      <c r="K767" s="120"/>
      <c r="L767" s="119"/>
      <c r="M767" s="119"/>
      <c r="N767" s="119"/>
      <c r="O767" s="119"/>
      <c r="P767" s="119"/>
      <c r="Q767" s="119"/>
      <c r="R767" s="119"/>
      <c r="S767" s="119"/>
      <c r="T767" s="119"/>
      <c r="U767" s="119"/>
    </row>
    <row r="768" s="114" customFormat="1" spans="1:21">
      <c r="A768" s="122"/>
      <c r="B768" s="111"/>
      <c r="D768" s="105"/>
      <c r="E768" s="122"/>
      <c r="F768" s="1"/>
      <c r="G768" s="1"/>
      <c r="H768" s="123"/>
      <c r="J768" s="123"/>
      <c r="K768" s="120"/>
      <c r="L768" s="119"/>
      <c r="M768" s="119"/>
      <c r="N768" s="119"/>
      <c r="O768" s="119"/>
      <c r="P768" s="119"/>
      <c r="Q768" s="119"/>
      <c r="R768" s="119"/>
      <c r="S768" s="119"/>
      <c r="T768" s="119"/>
      <c r="U768" s="119"/>
    </row>
    <row r="769" s="114" customFormat="1" spans="1:21">
      <c r="A769" s="122"/>
      <c r="B769" s="111"/>
      <c r="D769" s="105"/>
      <c r="E769" s="122"/>
      <c r="F769" s="1"/>
      <c r="G769" s="1"/>
      <c r="H769" s="123"/>
      <c r="J769" s="123"/>
      <c r="K769" s="120"/>
      <c r="L769" s="119"/>
      <c r="M769" s="119"/>
      <c r="N769" s="119"/>
      <c r="O769" s="119"/>
      <c r="P769" s="119"/>
      <c r="Q769" s="119"/>
      <c r="R769" s="119"/>
      <c r="S769" s="119"/>
      <c r="T769" s="119"/>
      <c r="U769" s="119"/>
    </row>
    <row r="770" s="114" customFormat="1" spans="1:21">
      <c r="A770" s="122"/>
      <c r="B770" s="111"/>
      <c r="D770" s="105"/>
      <c r="E770" s="122"/>
      <c r="F770" s="1"/>
      <c r="G770" s="1"/>
      <c r="H770" s="123"/>
      <c r="J770" s="123"/>
      <c r="K770" s="120"/>
      <c r="L770" s="119"/>
      <c r="M770" s="119"/>
      <c r="N770" s="119"/>
      <c r="O770" s="119"/>
      <c r="P770" s="119"/>
      <c r="Q770" s="119"/>
      <c r="R770" s="119"/>
      <c r="S770" s="119"/>
      <c r="T770" s="119"/>
      <c r="U770" s="119"/>
    </row>
    <row r="771" s="114" customFormat="1" spans="1:21">
      <c r="A771" s="122"/>
      <c r="B771" s="111"/>
      <c r="D771" s="105"/>
      <c r="E771" s="122"/>
      <c r="F771" s="1"/>
      <c r="G771" s="1"/>
      <c r="H771" s="123"/>
      <c r="J771" s="123"/>
      <c r="K771" s="120"/>
      <c r="L771" s="119"/>
      <c r="M771" s="119"/>
      <c r="N771" s="119"/>
      <c r="O771" s="119"/>
      <c r="P771" s="119"/>
      <c r="Q771" s="119"/>
      <c r="R771" s="119"/>
      <c r="S771" s="119"/>
      <c r="T771" s="119"/>
      <c r="U771" s="119"/>
    </row>
    <row r="772" s="114" customFormat="1" spans="1:21">
      <c r="A772" s="122"/>
      <c r="B772" s="111"/>
      <c r="D772" s="105"/>
      <c r="E772" s="122"/>
      <c r="F772" s="1"/>
      <c r="G772" s="1"/>
      <c r="H772" s="123"/>
      <c r="J772" s="123"/>
      <c r="K772" s="120"/>
      <c r="L772" s="119"/>
      <c r="M772" s="119"/>
      <c r="N772" s="119"/>
      <c r="O772" s="119"/>
      <c r="P772" s="119"/>
      <c r="Q772" s="119"/>
      <c r="R772" s="119"/>
      <c r="S772" s="119"/>
      <c r="T772" s="119"/>
      <c r="U772" s="119"/>
    </row>
    <row r="773" s="114" customFormat="1" spans="1:21">
      <c r="A773" s="122"/>
      <c r="B773" s="111"/>
      <c r="D773" s="105"/>
      <c r="E773" s="122"/>
      <c r="F773" s="1"/>
      <c r="G773" s="1"/>
      <c r="H773" s="123"/>
      <c r="J773" s="123"/>
      <c r="K773" s="120"/>
      <c r="L773" s="119"/>
      <c r="M773" s="119"/>
      <c r="N773" s="119"/>
      <c r="O773" s="119"/>
      <c r="P773" s="119"/>
      <c r="Q773" s="119"/>
      <c r="R773" s="119"/>
      <c r="S773" s="119"/>
      <c r="T773" s="119"/>
      <c r="U773" s="119"/>
    </row>
    <row r="774" s="114" customFormat="1" spans="1:21">
      <c r="A774" s="122"/>
      <c r="B774" s="111"/>
      <c r="D774" s="105"/>
      <c r="E774" s="122"/>
      <c r="F774" s="1"/>
      <c r="G774" s="1"/>
      <c r="H774" s="123"/>
      <c r="J774" s="123"/>
      <c r="K774" s="120"/>
      <c r="L774" s="119"/>
      <c r="M774" s="119"/>
      <c r="N774" s="119"/>
      <c r="O774" s="119"/>
      <c r="P774" s="119"/>
      <c r="Q774" s="119"/>
      <c r="R774" s="119"/>
      <c r="S774" s="119"/>
      <c r="T774" s="119"/>
      <c r="U774" s="119"/>
    </row>
    <row r="775" s="114" customFormat="1" spans="1:21">
      <c r="A775" s="122"/>
      <c r="B775" s="111"/>
      <c r="D775" s="105"/>
      <c r="E775" s="122"/>
      <c r="F775" s="1"/>
      <c r="G775" s="1"/>
      <c r="H775" s="123"/>
      <c r="J775" s="123"/>
      <c r="K775" s="120"/>
      <c r="L775" s="119"/>
      <c r="M775" s="119"/>
      <c r="N775" s="119"/>
      <c r="O775" s="119"/>
      <c r="P775" s="119"/>
      <c r="Q775" s="119"/>
      <c r="R775" s="119"/>
      <c r="S775" s="119"/>
      <c r="T775" s="119"/>
      <c r="U775" s="119"/>
    </row>
    <row r="776" s="114" customFormat="1" spans="1:21">
      <c r="A776" s="122"/>
      <c r="B776" s="111"/>
      <c r="D776" s="105"/>
      <c r="E776" s="122"/>
      <c r="F776" s="1"/>
      <c r="G776" s="1"/>
      <c r="H776" s="123"/>
      <c r="J776" s="123"/>
      <c r="K776" s="120"/>
      <c r="L776" s="119"/>
      <c r="M776" s="119"/>
      <c r="N776" s="119"/>
      <c r="O776" s="119"/>
      <c r="P776" s="119"/>
      <c r="Q776" s="119"/>
      <c r="R776" s="119"/>
      <c r="S776" s="119"/>
      <c r="T776" s="119"/>
      <c r="U776" s="119"/>
    </row>
    <row r="777" s="114" customFormat="1" spans="1:21">
      <c r="A777" s="122"/>
      <c r="B777" s="111"/>
      <c r="D777" s="105"/>
      <c r="E777" s="122"/>
      <c r="F777" s="1"/>
      <c r="G777" s="1"/>
      <c r="H777" s="123"/>
      <c r="J777" s="123"/>
      <c r="K777" s="120"/>
      <c r="L777" s="119"/>
      <c r="M777" s="119"/>
      <c r="N777" s="119"/>
      <c r="O777" s="119"/>
      <c r="P777" s="119"/>
      <c r="Q777" s="119"/>
      <c r="R777" s="119"/>
      <c r="S777" s="119"/>
      <c r="T777" s="119"/>
      <c r="U777" s="119"/>
    </row>
    <row r="778" s="114" customFormat="1" spans="1:21">
      <c r="A778" s="122"/>
      <c r="B778" s="111"/>
      <c r="D778" s="105"/>
      <c r="E778" s="122"/>
      <c r="F778" s="1"/>
      <c r="G778" s="1"/>
      <c r="H778" s="123"/>
      <c r="J778" s="123"/>
      <c r="K778" s="120"/>
      <c r="L778" s="119"/>
      <c r="M778" s="119"/>
      <c r="N778" s="119"/>
      <c r="O778" s="119"/>
      <c r="P778" s="119"/>
      <c r="Q778" s="119"/>
      <c r="R778" s="119"/>
      <c r="S778" s="119"/>
      <c r="T778" s="119"/>
      <c r="U778" s="119"/>
    </row>
    <row r="779" s="114" customFormat="1" spans="1:21">
      <c r="A779" s="122"/>
      <c r="B779" s="111"/>
      <c r="D779" s="105"/>
      <c r="E779" s="122"/>
      <c r="F779" s="1"/>
      <c r="G779" s="1"/>
      <c r="H779" s="123"/>
      <c r="J779" s="123"/>
      <c r="K779" s="120"/>
      <c r="L779" s="119"/>
      <c r="M779" s="119"/>
      <c r="N779" s="119"/>
      <c r="O779" s="119"/>
      <c r="P779" s="119"/>
      <c r="Q779" s="119"/>
      <c r="R779" s="119"/>
      <c r="S779" s="119"/>
      <c r="T779" s="119"/>
      <c r="U779" s="119"/>
    </row>
    <row r="780" s="114" customFormat="1" spans="1:21">
      <c r="A780" s="122"/>
      <c r="B780" s="111"/>
      <c r="D780" s="105"/>
      <c r="E780" s="122"/>
      <c r="F780" s="1"/>
      <c r="G780" s="1"/>
      <c r="H780" s="123"/>
      <c r="J780" s="123"/>
      <c r="K780" s="120"/>
      <c r="L780" s="119"/>
      <c r="M780" s="119"/>
      <c r="N780" s="119"/>
      <c r="O780" s="119"/>
      <c r="P780" s="119"/>
      <c r="Q780" s="119"/>
      <c r="R780" s="119"/>
      <c r="S780" s="119"/>
      <c r="T780" s="119"/>
      <c r="U780" s="119"/>
    </row>
    <row r="781" s="114" customFormat="1" spans="1:21">
      <c r="A781" s="122"/>
      <c r="B781" s="111"/>
      <c r="D781" s="105"/>
      <c r="E781" s="122"/>
      <c r="F781" s="1"/>
      <c r="G781" s="1"/>
      <c r="H781" s="123"/>
      <c r="J781" s="123"/>
      <c r="K781" s="120"/>
      <c r="L781" s="119"/>
      <c r="M781" s="119"/>
      <c r="N781" s="119"/>
      <c r="O781" s="119"/>
      <c r="P781" s="119"/>
      <c r="Q781" s="119"/>
      <c r="R781" s="119"/>
      <c r="S781" s="119"/>
      <c r="T781" s="119"/>
      <c r="U781" s="119"/>
    </row>
    <row r="782" s="114" customFormat="1" spans="1:21">
      <c r="A782" s="122"/>
      <c r="B782" s="111"/>
      <c r="D782" s="105"/>
      <c r="E782" s="122"/>
      <c r="F782" s="1"/>
      <c r="G782" s="1"/>
      <c r="H782" s="123"/>
      <c r="J782" s="123"/>
      <c r="K782" s="120"/>
      <c r="L782" s="119"/>
      <c r="M782" s="119"/>
      <c r="N782" s="119"/>
      <c r="O782" s="119"/>
      <c r="P782" s="119"/>
      <c r="Q782" s="119"/>
      <c r="R782" s="119"/>
      <c r="S782" s="119"/>
      <c r="T782" s="119"/>
      <c r="U782" s="119"/>
    </row>
    <row r="783" s="114" customFormat="1" spans="1:21">
      <c r="A783" s="122"/>
      <c r="B783" s="111"/>
      <c r="D783" s="105"/>
      <c r="E783" s="122"/>
      <c r="F783" s="1"/>
      <c r="G783" s="1"/>
      <c r="H783" s="123"/>
      <c r="J783" s="123"/>
      <c r="K783" s="120"/>
      <c r="L783" s="119"/>
      <c r="M783" s="119"/>
      <c r="N783" s="119"/>
      <c r="O783" s="119"/>
      <c r="P783" s="119"/>
      <c r="Q783" s="119"/>
      <c r="R783" s="119"/>
      <c r="S783" s="119"/>
      <c r="T783" s="119"/>
      <c r="U783" s="119"/>
    </row>
    <row r="784" s="114" customFormat="1" spans="1:21">
      <c r="A784" s="122"/>
      <c r="B784" s="111"/>
      <c r="D784" s="105"/>
      <c r="E784" s="122"/>
      <c r="F784" s="1"/>
      <c r="G784" s="1"/>
      <c r="H784" s="123"/>
      <c r="J784" s="123"/>
      <c r="K784" s="120"/>
      <c r="L784" s="119"/>
      <c r="M784" s="119"/>
      <c r="N784" s="119"/>
      <c r="O784" s="119"/>
      <c r="P784" s="119"/>
      <c r="Q784" s="119"/>
      <c r="R784" s="119"/>
      <c r="S784" s="119"/>
      <c r="T784" s="119"/>
      <c r="U784" s="119"/>
    </row>
    <row r="785" s="114" customFormat="1" spans="1:21">
      <c r="A785" s="122"/>
      <c r="B785" s="111"/>
      <c r="D785" s="105"/>
      <c r="E785" s="122"/>
      <c r="F785" s="1"/>
      <c r="G785" s="1"/>
      <c r="H785" s="123"/>
      <c r="J785" s="123"/>
      <c r="K785" s="120"/>
      <c r="L785" s="119"/>
      <c r="M785" s="119"/>
      <c r="N785" s="119"/>
      <c r="O785" s="119"/>
      <c r="P785" s="119"/>
      <c r="Q785" s="119"/>
      <c r="R785" s="119"/>
      <c r="S785" s="119"/>
      <c r="T785" s="119"/>
      <c r="U785" s="119"/>
    </row>
    <row r="786" s="114" customFormat="1" spans="1:21">
      <c r="A786" s="122"/>
      <c r="B786" s="111"/>
      <c r="D786" s="105"/>
      <c r="E786" s="122"/>
      <c r="F786" s="1"/>
      <c r="G786" s="1"/>
      <c r="H786" s="123"/>
      <c r="J786" s="123"/>
      <c r="K786" s="120"/>
      <c r="L786" s="119"/>
      <c r="M786" s="119"/>
      <c r="N786" s="119"/>
      <c r="O786" s="119"/>
      <c r="P786" s="119"/>
      <c r="Q786" s="119"/>
      <c r="R786" s="119"/>
      <c r="S786" s="119"/>
      <c r="T786" s="119"/>
      <c r="U786" s="119"/>
    </row>
    <row r="787" s="114" customFormat="1" spans="1:21">
      <c r="A787" s="122"/>
      <c r="B787" s="111"/>
      <c r="D787" s="105"/>
      <c r="E787" s="122"/>
      <c r="F787" s="1"/>
      <c r="G787" s="1"/>
      <c r="H787" s="123"/>
      <c r="J787" s="123"/>
      <c r="K787" s="120"/>
      <c r="L787" s="119"/>
      <c r="M787" s="119"/>
      <c r="N787" s="119"/>
      <c r="O787" s="119"/>
      <c r="P787" s="119"/>
      <c r="Q787" s="119"/>
      <c r="R787" s="119"/>
      <c r="S787" s="119"/>
      <c r="T787" s="119"/>
      <c r="U787" s="119"/>
    </row>
    <row r="788" s="114" customFormat="1" spans="1:21">
      <c r="A788" s="122"/>
      <c r="B788" s="111"/>
      <c r="D788" s="105"/>
      <c r="E788" s="122"/>
      <c r="F788" s="1"/>
      <c r="G788" s="1"/>
      <c r="H788" s="123"/>
      <c r="J788" s="123"/>
      <c r="K788" s="120"/>
      <c r="L788" s="119"/>
      <c r="M788" s="119"/>
      <c r="N788" s="119"/>
      <c r="O788" s="119"/>
      <c r="P788" s="119"/>
      <c r="Q788" s="119"/>
      <c r="R788" s="119"/>
      <c r="S788" s="119"/>
      <c r="T788" s="119"/>
      <c r="U788" s="119"/>
    </row>
    <row r="789" s="114" customFormat="1" spans="1:21">
      <c r="A789" s="122"/>
      <c r="B789" s="111"/>
      <c r="D789" s="105"/>
      <c r="E789" s="122"/>
      <c r="F789" s="1"/>
      <c r="G789" s="1"/>
      <c r="H789" s="123"/>
      <c r="J789" s="123"/>
      <c r="K789" s="120"/>
      <c r="L789" s="119"/>
      <c r="M789" s="119"/>
      <c r="N789" s="119"/>
      <c r="O789" s="119"/>
      <c r="P789" s="119"/>
      <c r="Q789" s="119"/>
      <c r="R789" s="119"/>
      <c r="S789" s="119"/>
      <c r="T789" s="119"/>
      <c r="U789" s="119"/>
    </row>
    <row r="790" s="114" customFormat="1" spans="1:21">
      <c r="A790" s="122"/>
      <c r="B790" s="111"/>
      <c r="D790" s="105"/>
      <c r="E790" s="122"/>
      <c r="F790" s="1"/>
      <c r="G790" s="1"/>
      <c r="H790" s="123"/>
      <c r="J790" s="123"/>
      <c r="K790" s="120"/>
      <c r="L790" s="119"/>
      <c r="M790" s="119"/>
      <c r="N790" s="119"/>
      <c r="O790" s="119"/>
      <c r="P790" s="119"/>
      <c r="Q790" s="119"/>
      <c r="R790" s="119"/>
      <c r="S790" s="119"/>
      <c r="T790" s="119"/>
      <c r="U790" s="119"/>
    </row>
    <row r="791" s="114" customFormat="1" spans="1:21">
      <c r="A791" s="122"/>
      <c r="B791" s="111"/>
      <c r="D791" s="105"/>
      <c r="E791" s="122"/>
      <c r="F791" s="1"/>
      <c r="G791" s="1"/>
      <c r="H791" s="123"/>
      <c r="J791" s="123"/>
      <c r="K791" s="120"/>
      <c r="L791" s="119"/>
      <c r="M791" s="119"/>
      <c r="N791" s="119"/>
      <c r="O791" s="119"/>
      <c r="P791" s="119"/>
      <c r="Q791" s="119"/>
      <c r="R791" s="119"/>
      <c r="S791" s="119"/>
      <c r="T791" s="119"/>
      <c r="U791" s="119"/>
    </row>
    <row r="792" s="114" customFormat="1" spans="1:21">
      <c r="A792" s="122"/>
      <c r="B792" s="111"/>
      <c r="D792" s="105"/>
      <c r="E792" s="122"/>
      <c r="F792" s="1"/>
      <c r="G792" s="1"/>
      <c r="H792" s="123"/>
      <c r="J792" s="123"/>
      <c r="K792" s="120"/>
      <c r="L792" s="119"/>
      <c r="M792" s="119"/>
      <c r="N792" s="119"/>
      <c r="O792" s="119"/>
      <c r="P792" s="119"/>
      <c r="Q792" s="119"/>
      <c r="R792" s="119"/>
      <c r="S792" s="119"/>
      <c r="T792" s="119"/>
      <c r="U792" s="119"/>
    </row>
    <row r="793" s="114" customFormat="1" spans="1:21">
      <c r="A793" s="122"/>
      <c r="B793" s="111"/>
      <c r="D793" s="105"/>
      <c r="E793" s="122"/>
      <c r="F793" s="1"/>
      <c r="G793" s="1"/>
      <c r="H793" s="123"/>
      <c r="J793" s="123"/>
      <c r="K793" s="120"/>
      <c r="L793" s="119"/>
      <c r="M793" s="119"/>
      <c r="N793" s="119"/>
      <c r="O793" s="119"/>
      <c r="P793" s="119"/>
      <c r="Q793" s="119"/>
      <c r="R793" s="119"/>
      <c r="S793" s="119"/>
      <c r="T793" s="119"/>
      <c r="U793" s="119"/>
    </row>
    <row r="794" s="114" customFormat="1" spans="1:21">
      <c r="A794" s="124"/>
      <c r="B794" s="111"/>
      <c r="D794" s="105"/>
      <c r="E794" s="122"/>
      <c r="F794" s="1"/>
      <c r="G794" s="1"/>
      <c r="H794" s="123"/>
      <c r="J794" s="123"/>
      <c r="K794" s="120"/>
      <c r="L794" s="119"/>
      <c r="M794" s="119"/>
      <c r="N794" s="119"/>
      <c r="O794" s="119"/>
      <c r="P794" s="119"/>
      <c r="Q794" s="119"/>
      <c r="R794" s="119"/>
      <c r="S794" s="119"/>
      <c r="T794" s="119"/>
      <c r="U794" s="119"/>
    </row>
    <row r="795" s="114" customFormat="1" spans="1:21">
      <c r="A795" s="124"/>
      <c r="B795" s="111"/>
      <c r="D795" s="105"/>
      <c r="E795" s="122"/>
      <c r="F795" s="1"/>
      <c r="G795" s="1"/>
      <c r="H795" s="123"/>
      <c r="J795" s="123"/>
      <c r="K795" s="120"/>
      <c r="L795" s="119"/>
      <c r="M795" s="119"/>
      <c r="N795" s="119"/>
      <c r="O795" s="119"/>
      <c r="P795" s="119"/>
      <c r="Q795" s="119"/>
      <c r="R795" s="119"/>
      <c r="S795" s="119"/>
      <c r="T795" s="119"/>
      <c r="U795" s="119"/>
    </row>
    <row r="796" s="114" customFormat="1" spans="1:21">
      <c r="A796" s="124"/>
      <c r="B796" s="111"/>
      <c r="D796" s="105"/>
      <c r="E796" s="122"/>
      <c r="F796" s="1"/>
      <c r="G796" s="1"/>
      <c r="H796" s="123"/>
      <c r="J796" s="123"/>
      <c r="K796" s="120"/>
      <c r="L796" s="119"/>
      <c r="M796" s="119"/>
      <c r="N796" s="119"/>
      <c r="O796" s="119"/>
      <c r="P796" s="119"/>
      <c r="Q796" s="119"/>
      <c r="R796" s="119"/>
      <c r="S796" s="119"/>
      <c r="T796" s="119"/>
      <c r="U796" s="119"/>
    </row>
    <row r="797" s="114" customFormat="1" spans="1:21">
      <c r="A797" s="124"/>
      <c r="B797" s="111"/>
      <c r="D797" s="105"/>
      <c r="E797" s="122"/>
      <c r="F797" s="1"/>
      <c r="G797" s="1"/>
      <c r="H797" s="123"/>
      <c r="J797" s="123"/>
      <c r="K797" s="120"/>
      <c r="L797" s="119"/>
      <c r="M797" s="119"/>
      <c r="N797" s="119"/>
      <c r="O797" s="119"/>
      <c r="P797" s="119"/>
      <c r="Q797" s="119"/>
      <c r="R797" s="119"/>
      <c r="S797" s="119"/>
      <c r="T797" s="119"/>
      <c r="U797" s="119"/>
    </row>
    <row r="798" s="114" customFormat="1" spans="1:21">
      <c r="A798" s="124"/>
      <c r="B798" s="111"/>
      <c r="D798" s="105"/>
      <c r="E798" s="122"/>
      <c r="F798" s="1"/>
      <c r="G798" s="1"/>
      <c r="H798" s="123"/>
      <c r="J798" s="123"/>
      <c r="K798" s="120"/>
      <c r="L798" s="119"/>
      <c r="M798" s="119"/>
      <c r="N798" s="119"/>
      <c r="O798" s="119"/>
      <c r="P798" s="119"/>
      <c r="Q798" s="119"/>
      <c r="R798" s="119"/>
      <c r="S798" s="119"/>
      <c r="T798" s="119"/>
      <c r="U798" s="119"/>
    </row>
    <row r="799" s="114" customFormat="1" spans="1:21">
      <c r="A799" s="124"/>
      <c r="B799" s="111"/>
      <c r="D799" s="105"/>
      <c r="E799" s="122"/>
      <c r="F799" s="1"/>
      <c r="G799" s="1"/>
      <c r="H799" s="123"/>
      <c r="J799" s="123"/>
      <c r="K799" s="120"/>
      <c r="L799" s="119"/>
      <c r="M799" s="119"/>
      <c r="N799" s="119"/>
      <c r="O799" s="119"/>
      <c r="P799" s="119"/>
      <c r="Q799" s="119"/>
      <c r="R799" s="119"/>
      <c r="S799" s="119"/>
      <c r="T799" s="119"/>
      <c r="U799" s="119"/>
    </row>
    <row r="800" s="114" customFormat="1" spans="1:21">
      <c r="A800" s="124"/>
      <c r="B800" s="111"/>
      <c r="D800" s="105"/>
      <c r="E800" s="122"/>
      <c r="F800" s="1"/>
      <c r="G800" s="1"/>
      <c r="H800" s="123"/>
      <c r="J800" s="123"/>
      <c r="K800" s="120"/>
      <c r="L800" s="119"/>
      <c r="M800" s="119"/>
      <c r="N800" s="119"/>
      <c r="O800" s="119"/>
      <c r="P800" s="119"/>
      <c r="Q800" s="119"/>
      <c r="R800" s="119"/>
      <c r="S800" s="119"/>
      <c r="T800" s="119"/>
      <c r="U800" s="119"/>
    </row>
    <row r="801" s="114" customFormat="1" spans="1:21">
      <c r="A801" s="124"/>
      <c r="B801" s="111"/>
      <c r="D801" s="105"/>
      <c r="E801" s="122"/>
      <c r="F801" s="1"/>
      <c r="G801" s="1"/>
      <c r="H801" s="123"/>
      <c r="J801" s="123"/>
      <c r="K801" s="120"/>
      <c r="L801" s="119"/>
      <c r="M801" s="119"/>
      <c r="N801" s="119"/>
      <c r="O801" s="119"/>
      <c r="P801" s="119"/>
      <c r="Q801" s="119"/>
      <c r="R801" s="119"/>
      <c r="S801" s="119"/>
      <c r="T801" s="119"/>
      <c r="U801" s="119"/>
    </row>
    <row r="802" s="114" customFormat="1" spans="1:21">
      <c r="A802" s="124"/>
      <c r="B802" s="111"/>
      <c r="D802" s="105"/>
      <c r="E802" s="122"/>
      <c r="F802" s="1"/>
      <c r="G802" s="1"/>
      <c r="H802" s="123"/>
      <c r="J802" s="123"/>
      <c r="K802" s="120"/>
      <c r="L802" s="119"/>
      <c r="M802" s="119"/>
      <c r="N802" s="119"/>
      <c r="O802" s="119"/>
      <c r="P802" s="119"/>
      <c r="Q802" s="119"/>
      <c r="R802" s="119"/>
      <c r="S802" s="119"/>
      <c r="T802" s="119"/>
      <c r="U802" s="119"/>
    </row>
    <row r="803" s="114" customFormat="1" spans="1:21">
      <c r="A803" s="124"/>
      <c r="B803" s="111"/>
      <c r="D803" s="105"/>
      <c r="E803" s="122"/>
      <c r="F803" s="1"/>
      <c r="G803" s="1"/>
      <c r="H803" s="123"/>
      <c r="J803" s="123"/>
      <c r="K803" s="120"/>
      <c r="L803" s="119"/>
      <c r="M803" s="119"/>
      <c r="N803" s="119"/>
      <c r="O803" s="119"/>
      <c r="P803" s="119"/>
      <c r="Q803" s="119"/>
      <c r="R803" s="119"/>
      <c r="S803" s="119"/>
      <c r="T803" s="119"/>
      <c r="U803" s="119"/>
    </row>
    <row r="804" s="114" customFormat="1" spans="1:21">
      <c r="A804" s="124"/>
      <c r="B804" s="111"/>
      <c r="D804" s="105"/>
      <c r="E804" s="122"/>
      <c r="F804" s="1"/>
      <c r="G804" s="1"/>
      <c r="H804" s="123"/>
      <c r="J804" s="123"/>
      <c r="K804" s="120"/>
      <c r="L804" s="119"/>
      <c r="M804" s="119"/>
      <c r="N804" s="119"/>
      <c r="O804" s="119"/>
      <c r="P804" s="119"/>
      <c r="Q804" s="119"/>
      <c r="R804" s="119"/>
      <c r="S804" s="119"/>
      <c r="T804" s="119"/>
      <c r="U804" s="119"/>
    </row>
    <row r="805" s="114" customFormat="1" spans="1:21">
      <c r="A805" s="124"/>
      <c r="B805" s="111"/>
      <c r="D805" s="105"/>
      <c r="E805" s="122"/>
      <c r="F805" s="1"/>
      <c r="G805" s="1"/>
      <c r="H805" s="123"/>
      <c r="J805" s="123"/>
      <c r="K805" s="120"/>
      <c r="L805" s="119"/>
      <c r="M805" s="119"/>
      <c r="N805" s="119"/>
      <c r="O805" s="119"/>
      <c r="P805" s="119"/>
      <c r="Q805" s="119"/>
      <c r="R805" s="119"/>
      <c r="S805" s="119"/>
      <c r="T805" s="119"/>
      <c r="U805" s="119"/>
    </row>
    <row r="806" s="114" customFormat="1" spans="1:21">
      <c r="A806" s="124"/>
      <c r="B806" s="111"/>
      <c r="D806" s="105"/>
      <c r="E806" s="122"/>
      <c r="F806" s="1"/>
      <c r="G806" s="1"/>
      <c r="H806" s="123"/>
      <c r="J806" s="123"/>
      <c r="K806" s="120"/>
      <c r="L806" s="119"/>
      <c r="M806" s="119"/>
      <c r="N806" s="119"/>
      <c r="O806" s="119"/>
      <c r="P806" s="119"/>
      <c r="Q806" s="119"/>
      <c r="R806" s="119"/>
      <c r="S806" s="119"/>
      <c r="T806" s="119"/>
      <c r="U806" s="119"/>
    </row>
    <row r="807" s="114" customFormat="1" spans="1:21">
      <c r="A807" s="124"/>
      <c r="B807" s="111"/>
      <c r="D807" s="105"/>
      <c r="E807" s="122"/>
      <c r="F807" s="1"/>
      <c r="G807" s="1"/>
      <c r="H807" s="123"/>
      <c r="J807" s="123"/>
      <c r="K807" s="120"/>
      <c r="L807" s="119"/>
      <c r="M807" s="119"/>
      <c r="N807" s="119"/>
      <c r="O807" s="119"/>
      <c r="P807" s="119"/>
      <c r="Q807" s="119"/>
      <c r="R807" s="119"/>
      <c r="S807" s="119"/>
      <c r="T807" s="119"/>
      <c r="U807" s="119"/>
    </row>
    <row r="808" s="114" customFormat="1" spans="1:21">
      <c r="A808" s="124"/>
      <c r="B808" s="111"/>
      <c r="D808" s="105"/>
      <c r="E808" s="122"/>
      <c r="F808" s="1"/>
      <c r="G808" s="1"/>
      <c r="H808" s="123"/>
      <c r="J808" s="123"/>
      <c r="K808" s="120"/>
      <c r="L808" s="119"/>
      <c r="M808" s="119"/>
      <c r="N808" s="119"/>
      <c r="O808" s="119"/>
      <c r="P808" s="119"/>
      <c r="Q808" s="119"/>
      <c r="R808" s="119"/>
      <c r="S808" s="119"/>
      <c r="T808" s="119"/>
      <c r="U808" s="119"/>
    </row>
    <row r="809" s="114" customFormat="1" spans="1:21">
      <c r="A809" s="124"/>
      <c r="B809" s="111"/>
      <c r="D809" s="105"/>
      <c r="E809" s="122"/>
      <c r="F809" s="1"/>
      <c r="G809" s="1"/>
      <c r="H809" s="123"/>
      <c r="J809" s="123"/>
      <c r="K809" s="120"/>
      <c r="L809" s="119"/>
      <c r="M809" s="119"/>
      <c r="N809" s="119"/>
      <c r="O809" s="119"/>
      <c r="P809" s="119"/>
      <c r="Q809" s="119"/>
      <c r="R809" s="119"/>
      <c r="S809" s="119"/>
      <c r="T809" s="119"/>
      <c r="U809" s="119"/>
    </row>
    <row r="810" s="114" customFormat="1" spans="1:21">
      <c r="A810" s="124"/>
      <c r="B810" s="111"/>
      <c r="D810" s="105"/>
      <c r="E810" s="122"/>
      <c r="F810" s="1"/>
      <c r="G810" s="1"/>
      <c r="H810" s="123"/>
      <c r="J810" s="123"/>
      <c r="K810" s="120"/>
      <c r="L810" s="119"/>
      <c r="M810" s="119"/>
      <c r="N810" s="119"/>
      <c r="O810" s="119"/>
      <c r="P810" s="119"/>
      <c r="Q810" s="119"/>
      <c r="R810" s="119"/>
      <c r="S810" s="119"/>
      <c r="T810" s="119"/>
      <c r="U810" s="119"/>
    </row>
    <row r="811" s="114" customFormat="1" spans="1:21">
      <c r="A811" s="124"/>
      <c r="B811" s="111"/>
      <c r="D811" s="105"/>
      <c r="E811" s="122"/>
      <c r="F811" s="1"/>
      <c r="G811" s="1"/>
      <c r="H811" s="123"/>
      <c r="J811" s="123"/>
      <c r="K811" s="120"/>
      <c r="L811" s="119"/>
      <c r="M811" s="119"/>
      <c r="N811" s="119"/>
      <c r="O811" s="119"/>
      <c r="P811" s="119"/>
      <c r="Q811" s="119"/>
      <c r="R811" s="119"/>
      <c r="S811" s="119"/>
      <c r="T811" s="119"/>
      <c r="U811" s="119"/>
    </row>
    <row r="812" s="114" customFormat="1" spans="1:21">
      <c r="A812" s="124"/>
      <c r="B812" s="111"/>
      <c r="D812" s="105"/>
      <c r="E812" s="122"/>
      <c r="F812" s="1"/>
      <c r="G812" s="1"/>
      <c r="H812" s="123"/>
      <c r="J812" s="123"/>
      <c r="K812" s="120"/>
      <c r="L812" s="119"/>
      <c r="M812" s="119"/>
      <c r="N812" s="119"/>
      <c r="O812" s="119"/>
      <c r="P812" s="119"/>
      <c r="Q812" s="119"/>
      <c r="R812" s="119"/>
      <c r="S812" s="119"/>
      <c r="T812" s="119"/>
      <c r="U812" s="119"/>
    </row>
    <row r="813" s="114" customFormat="1" spans="1:21">
      <c r="A813" s="124"/>
      <c r="B813" s="111"/>
      <c r="D813" s="105"/>
      <c r="E813" s="122"/>
      <c r="F813" s="1"/>
      <c r="G813" s="1"/>
      <c r="H813" s="123"/>
      <c r="J813" s="123"/>
      <c r="K813" s="120"/>
      <c r="L813" s="119"/>
      <c r="M813" s="119"/>
      <c r="N813" s="119"/>
      <c r="O813" s="119"/>
      <c r="P813" s="119"/>
      <c r="Q813" s="119"/>
      <c r="R813" s="119"/>
      <c r="S813" s="119"/>
      <c r="T813" s="119"/>
      <c r="U813" s="119"/>
    </row>
    <row r="814" s="114" customFormat="1" spans="1:21">
      <c r="A814" s="124"/>
      <c r="B814" s="111"/>
      <c r="D814" s="105"/>
      <c r="E814" s="122"/>
      <c r="F814" s="1"/>
      <c r="G814" s="1"/>
      <c r="H814" s="123"/>
      <c r="J814" s="123"/>
      <c r="K814" s="120"/>
      <c r="L814" s="119"/>
      <c r="M814" s="119"/>
      <c r="N814" s="119"/>
      <c r="O814" s="119"/>
      <c r="P814" s="119"/>
      <c r="Q814" s="119"/>
      <c r="R814" s="119"/>
      <c r="S814" s="119"/>
      <c r="T814" s="119"/>
      <c r="U814" s="119"/>
    </row>
    <row r="815" s="114" customFormat="1" spans="1:21">
      <c r="A815" s="124"/>
      <c r="B815" s="111"/>
      <c r="D815" s="105"/>
      <c r="E815" s="122"/>
      <c r="F815" s="1"/>
      <c r="G815" s="1"/>
      <c r="H815" s="123"/>
      <c r="J815" s="123"/>
      <c r="K815" s="120"/>
      <c r="L815" s="119"/>
      <c r="M815" s="119"/>
      <c r="N815" s="119"/>
      <c r="O815" s="119"/>
      <c r="P815" s="119"/>
      <c r="Q815" s="119"/>
      <c r="R815" s="119"/>
      <c r="S815" s="119"/>
      <c r="T815" s="119"/>
      <c r="U815" s="119"/>
    </row>
    <row r="816" s="114" customFormat="1" spans="1:21">
      <c r="A816" s="124"/>
      <c r="B816" s="111"/>
      <c r="D816" s="105"/>
      <c r="E816" s="122"/>
      <c r="F816" s="1"/>
      <c r="G816" s="1"/>
      <c r="H816" s="123"/>
      <c r="J816" s="123"/>
      <c r="K816" s="120"/>
      <c r="L816" s="119"/>
      <c r="M816" s="119"/>
      <c r="N816" s="119"/>
      <c r="O816" s="119"/>
      <c r="P816" s="119"/>
      <c r="Q816" s="119"/>
      <c r="R816" s="119"/>
      <c r="S816" s="119"/>
      <c r="T816" s="119"/>
      <c r="U816" s="119"/>
    </row>
    <row r="817" s="114" customFormat="1" spans="1:21">
      <c r="A817" s="124"/>
      <c r="B817" s="111"/>
      <c r="D817" s="105"/>
      <c r="E817" s="122"/>
      <c r="F817" s="1"/>
      <c r="G817" s="1"/>
      <c r="H817" s="123"/>
      <c r="J817" s="123"/>
      <c r="K817" s="120"/>
      <c r="L817" s="119"/>
      <c r="M817" s="119"/>
      <c r="N817" s="119"/>
      <c r="O817" s="119"/>
      <c r="P817" s="119"/>
      <c r="Q817" s="119"/>
      <c r="R817" s="119"/>
      <c r="S817" s="119"/>
      <c r="T817" s="119"/>
      <c r="U817" s="119"/>
    </row>
    <row r="818" s="114" customFormat="1" spans="1:21">
      <c r="A818" s="124"/>
      <c r="B818" s="111"/>
      <c r="D818" s="105"/>
      <c r="E818" s="122"/>
      <c r="F818" s="1"/>
      <c r="G818" s="1"/>
      <c r="H818" s="123"/>
      <c r="J818" s="123"/>
      <c r="K818" s="120"/>
      <c r="L818" s="119"/>
      <c r="M818" s="119"/>
      <c r="N818" s="119"/>
      <c r="O818" s="119"/>
      <c r="P818" s="119"/>
      <c r="Q818" s="119"/>
      <c r="R818" s="119"/>
      <c r="S818" s="119"/>
      <c r="T818" s="119"/>
      <c r="U818" s="119"/>
    </row>
    <row r="819" s="114" customFormat="1" spans="1:21">
      <c r="A819" s="124"/>
      <c r="B819" s="111"/>
      <c r="D819" s="105"/>
      <c r="E819" s="122"/>
      <c r="F819" s="1"/>
      <c r="G819" s="1"/>
      <c r="H819" s="123"/>
      <c r="J819" s="123"/>
      <c r="K819" s="120"/>
      <c r="L819" s="119"/>
      <c r="M819" s="119"/>
      <c r="N819" s="119"/>
      <c r="O819" s="119"/>
      <c r="P819" s="119"/>
      <c r="Q819" s="119"/>
      <c r="R819" s="119"/>
      <c r="S819" s="119"/>
      <c r="T819" s="119"/>
      <c r="U819" s="119"/>
    </row>
    <row r="820" s="114" customFormat="1" spans="1:21">
      <c r="A820" s="124"/>
      <c r="B820" s="111"/>
      <c r="D820" s="105"/>
      <c r="E820" s="122"/>
      <c r="F820" s="1"/>
      <c r="G820" s="1"/>
      <c r="H820" s="123"/>
      <c r="J820" s="123"/>
      <c r="K820" s="120"/>
      <c r="L820" s="119"/>
      <c r="M820" s="119"/>
      <c r="N820" s="119"/>
      <c r="O820" s="119"/>
      <c r="P820" s="119"/>
      <c r="Q820" s="119"/>
      <c r="R820" s="119"/>
      <c r="S820" s="119"/>
      <c r="T820" s="119"/>
      <c r="U820" s="119"/>
    </row>
    <row r="821" s="114" customFormat="1" spans="1:21">
      <c r="A821" s="124"/>
      <c r="B821" s="111"/>
      <c r="D821" s="105"/>
      <c r="E821" s="122"/>
      <c r="F821" s="1"/>
      <c r="G821" s="1"/>
      <c r="H821" s="123"/>
      <c r="J821" s="123"/>
      <c r="K821" s="120"/>
      <c r="L821" s="119"/>
      <c r="M821" s="119"/>
      <c r="N821" s="119"/>
      <c r="O821" s="119"/>
      <c r="P821" s="119"/>
      <c r="Q821" s="119"/>
      <c r="R821" s="119"/>
      <c r="S821" s="119"/>
      <c r="T821" s="119"/>
      <c r="U821" s="119"/>
    </row>
    <row r="822" s="114" customFormat="1" spans="1:21">
      <c r="A822" s="124"/>
      <c r="B822" s="111"/>
      <c r="D822" s="105"/>
      <c r="E822" s="122"/>
      <c r="F822" s="1"/>
      <c r="G822" s="1"/>
      <c r="H822" s="123"/>
      <c r="J822" s="123"/>
      <c r="K822" s="120"/>
      <c r="L822" s="119"/>
      <c r="M822" s="119"/>
      <c r="N822" s="119"/>
      <c r="O822" s="119"/>
      <c r="P822" s="119"/>
      <c r="Q822" s="119"/>
      <c r="R822" s="119"/>
      <c r="S822" s="119"/>
      <c r="T822" s="119"/>
      <c r="U822" s="119"/>
    </row>
    <row r="823" s="114" customFormat="1" spans="1:21">
      <c r="A823" s="124"/>
      <c r="B823" s="111"/>
      <c r="D823" s="105"/>
      <c r="E823" s="122"/>
      <c r="F823" s="1"/>
      <c r="G823" s="1"/>
      <c r="H823" s="123"/>
      <c r="J823" s="123"/>
      <c r="K823" s="120"/>
      <c r="L823" s="119"/>
      <c r="M823" s="119"/>
      <c r="N823" s="119"/>
      <c r="O823" s="119"/>
      <c r="P823" s="119"/>
      <c r="Q823" s="119"/>
      <c r="R823" s="119"/>
      <c r="S823" s="119"/>
      <c r="T823" s="119"/>
      <c r="U823" s="119"/>
    </row>
    <row r="824" s="114" customFormat="1" spans="1:21">
      <c r="A824" s="124"/>
      <c r="B824" s="111"/>
      <c r="D824" s="105"/>
      <c r="E824" s="122"/>
      <c r="F824" s="1"/>
      <c r="G824" s="1"/>
      <c r="H824" s="123"/>
      <c r="J824" s="123"/>
      <c r="K824" s="120"/>
      <c r="L824" s="119"/>
      <c r="M824" s="119"/>
      <c r="N824" s="119"/>
      <c r="O824" s="119"/>
      <c r="P824" s="119"/>
      <c r="Q824" s="119"/>
      <c r="R824" s="119"/>
      <c r="S824" s="119"/>
      <c r="T824" s="119"/>
      <c r="U824" s="119"/>
    </row>
    <row r="825" s="114" customFormat="1" spans="1:21">
      <c r="A825" s="124"/>
      <c r="B825" s="111"/>
      <c r="D825" s="105"/>
      <c r="E825" s="122"/>
      <c r="F825" s="1"/>
      <c r="G825" s="1"/>
      <c r="H825" s="123"/>
      <c r="J825" s="123"/>
      <c r="K825" s="120"/>
      <c r="L825" s="119"/>
      <c r="M825" s="119"/>
      <c r="N825" s="119"/>
      <c r="O825" s="119"/>
      <c r="P825" s="119"/>
      <c r="Q825" s="119"/>
      <c r="R825" s="119"/>
      <c r="S825" s="119"/>
      <c r="T825" s="119"/>
      <c r="U825" s="119"/>
    </row>
    <row r="826" s="114" customFormat="1" spans="1:21">
      <c r="A826" s="124"/>
      <c r="B826" s="111"/>
      <c r="D826" s="105"/>
      <c r="E826" s="122"/>
      <c r="F826" s="1"/>
      <c r="G826" s="1"/>
      <c r="H826" s="123"/>
      <c r="J826" s="123"/>
      <c r="K826" s="120"/>
      <c r="L826" s="119"/>
      <c r="M826" s="119"/>
      <c r="N826" s="119"/>
      <c r="O826" s="119"/>
      <c r="P826" s="119"/>
      <c r="Q826" s="119"/>
      <c r="R826" s="119"/>
      <c r="S826" s="119"/>
      <c r="T826" s="119"/>
      <c r="U826" s="119"/>
    </row>
    <row r="827" s="114" customFormat="1" spans="1:21">
      <c r="A827" s="124"/>
      <c r="B827" s="111"/>
      <c r="D827" s="105"/>
      <c r="E827" s="122"/>
      <c r="F827" s="1"/>
      <c r="G827" s="1"/>
      <c r="H827" s="123"/>
      <c r="J827" s="123"/>
      <c r="K827" s="120"/>
      <c r="L827" s="119"/>
      <c r="M827" s="119"/>
      <c r="N827" s="119"/>
      <c r="O827" s="119"/>
      <c r="P827" s="119"/>
      <c r="Q827" s="119"/>
      <c r="R827" s="119"/>
      <c r="S827" s="119"/>
      <c r="T827" s="119"/>
      <c r="U827" s="119"/>
    </row>
    <row r="828" s="114" customFormat="1" spans="1:21">
      <c r="A828" s="124"/>
      <c r="B828" s="111"/>
      <c r="D828" s="105"/>
      <c r="E828" s="122"/>
      <c r="F828" s="1"/>
      <c r="G828" s="1"/>
      <c r="H828" s="123"/>
      <c r="J828" s="123"/>
      <c r="K828" s="120"/>
      <c r="L828" s="119"/>
      <c r="M828" s="119"/>
      <c r="N828" s="119"/>
      <c r="O828" s="119"/>
      <c r="P828" s="119"/>
      <c r="Q828" s="119"/>
      <c r="R828" s="119"/>
      <c r="S828" s="119"/>
      <c r="T828" s="119"/>
      <c r="U828" s="119"/>
    </row>
    <row r="829" s="114" customFormat="1" spans="1:21">
      <c r="A829" s="124"/>
      <c r="B829" s="111"/>
      <c r="D829" s="105"/>
      <c r="E829" s="122"/>
      <c r="F829" s="1"/>
      <c r="G829" s="1"/>
      <c r="H829" s="123"/>
      <c r="J829" s="123"/>
      <c r="K829" s="120"/>
      <c r="L829" s="119"/>
      <c r="M829" s="119"/>
      <c r="N829" s="119"/>
      <c r="O829" s="119"/>
      <c r="P829" s="119"/>
      <c r="Q829" s="119"/>
      <c r="R829" s="119"/>
      <c r="S829" s="119"/>
      <c r="T829" s="119"/>
      <c r="U829" s="119"/>
    </row>
    <row r="830" s="114" customFormat="1" spans="1:21">
      <c r="A830" s="124"/>
      <c r="B830" s="111"/>
      <c r="D830" s="105"/>
      <c r="E830" s="122"/>
      <c r="F830" s="1"/>
      <c r="G830" s="1"/>
      <c r="H830" s="123"/>
      <c r="J830" s="123"/>
      <c r="K830" s="120"/>
      <c r="L830" s="119"/>
      <c r="M830" s="119"/>
      <c r="N830" s="119"/>
      <c r="O830" s="119"/>
      <c r="P830" s="119"/>
      <c r="Q830" s="119"/>
      <c r="R830" s="119"/>
      <c r="S830" s="119"/>
      <c r="T830" s="119"/>
      <c r="U830" s="119"/>
    </row>
    <row r="831" s="114" customFormat="1" spans="1:21">
      <c r="A831" s="124"/>
      <c r="B831" s="111"/>
      <c r="D831" s="105"/>
      <c r="E831" s="122"/>
      <c r="F831" s="1"/>
      <c r="G831" s="1"/>
      <c r="H831" s="123"/>
      <c r="J831" s="123"/>
      <c r="K831" s="120"/>
      <c r="L831" s="119"/>
      <c r="M831" s="119"/>
      <c r="N831" s="119"/>
      <c r="O831" s="119"/>
      <c r="P831" s="119"/>
      <c r="Q831" s="119"/>
      <c r="R831" s="119"/>
      <c r="S831" s="119"/>
      <c r="T831" s="119"/>
      <c r="U831" s="119"/>
    </row>
    <row r="832" s="114" customFormat="1" spans="1:21">
      <c r="A832" s="124"/>
      <c r="B832" s="111"/>
      <c r="D832" s="105"/>
      <c r="E832" s="122"/>
      <c r="F832" s="1"/>
      <c r="G832" s="1"/>
      <c r="H832" s="123"/>
      <c r="J832" s="123"/>
      <c r="K832" s="120"/>
      <c r="L832" s="119"/>
      <c r="M832" s="119"/>
      <c r="N832" s="119"/>
      <c r="O832" s="119"/>
      <c r="P832" s="119"/>
      <c r="Q832" s="119"/>
      <c r="R832" s="119"/>
      <c r="S832" s="119"/>
      <c r="T832" s="119"/>
      <c r="U832" s="119"/>
    </row>
    <row r="833" s="114" customFormat="1" spans="1:21">
      <c r="A833" s="124"/>
      <c r="B833" s="111"/>
      <c r="D833" s="105"/>
      <c r="E833" s="122"/>
      <c r="F833" s="1"/>
      <c r="G833" s="1"/>
      <c r="H833" s="123"/>
      <c r="J833" s="123"/>
      <c r="K833" s="120"/>
      <c r="L833" s="119"/>
      <c r="M833" s="119"/>
      <c r="N833" s="119"/>
      <c r="O833" s="119"/>
      <c r="P833" s="119"/>
      <c r="Q833" s="119"/>
      <c r="R833" s="119"/>
      <c r="S833" s="119"/>
      <c r="T833" s="119"/>
      <c r="U833" s="119"/>
    </row>
    <row r="834" s="114" customFormat="1" spans="1:21">
      <c r="A834" s="124"/>
      <c r="B834" s="111"/>
      <c r="D834" s="105"/>
      <c r="E834" s="122"/>
      <c r="F834" s="1"/>
      <c r="G834" s="1"/>
      <c r="H834" s="123"/>
      <c r="J834" s="123"/>
      <c r="K834" s="120"/>
      <c r="L834" s="119"/>
      <c r="M834" s="119"/>
      <c r="N834" s="119"/>
      <c r="O834" s="119"/>
      <c r="P834" s="119"/>
      <c r="Q834" s="119"/>
      <c r="R834" s="119"/>
      <c r="S834" s="119"/>
      <c r="T834" s="119"/>
      <c r="U834" s="119"/>
    </row>
    <row r="835" s="114" customFormat="1" spans="1:21">
      <c r="A835" s="124"/>
      <c r="B835" s="111"/>
      <c r="D835" s="105"/>
      <c r="E835" s="122"/>
      <c r="F835" s="1"/>
      <c r="G835" s="1"/>
      <c r="H835" s="123"/>
      <c r="J835" s="123"/>
      <c r="K835" s="120"/>
      <c r="L835" s="119"/>
      <c r="M835" s="119"/>
      <c r="N835" s="119"/>
      <c r="O835" s="119"/>
      <c r="P835" s="119"/>
      <c r="Q835" s="119"/>
      <c r="R835" s="119"/>
      <c r="S835" s="119"/>
      <c r="T835" s="119"/>
      <c r="U835" s="119"/>
    </row>
    <row r="836" s="114" customFormat="1" spans="1:21">
      <c r="A836" s="124"/>
      <c r="B836" s="111"/>
      <c r="D836" s="105"/>
      <c r="E836" s="122"/>
      <c r="F836" s="1"/>
      <c r="G836" s="1"/>
      <c r="H836" s="123"/>
      <c r="J836" s="123"/>
      <c r="K836" s="120"/>
      <c r="L836" s="119"/>
      <c r="M836" s="119"/>
      <c r="N836" s="119"/>
      <c r="O836" s="119"/>
      <c r="P836" s="119"/>
      <c r="Q836" s="119"/>
      <c r="R836" s="119"/>
      <c r="S836" s="119"/>
      <c r="T836" s="119"/>
      <c r="U836" s="119"/>
    </row>
    <row r="837" s="114" customFormat="1" spans="1:21">
      <c r="A837" s="124"/>
      <c r="B837" s="111"/>
      <c r="D837" s="105"/>
      <c r="E837" s="122"/>
      <c r="F837" s="1"/>
      <c r="G837" s="1"/>
      <c r="H837" s="123"/>
      <c r="J837" s="123"/>
      <c r="K837" s="120"/>
      <c r="L837" s="119"/>
      <c r="M837" s="119"/>
      <c r="N837" s="119"/>
      <c r="O837" s="119"/>
      <c r="P837" s="119"/>
      <c r="Q837" s="119"/>
      <c r="R837" s="119"/>
      <c r="S837" s="119"/>
      <c r="T837" s="119"/>
      <c r="U837" s="119"/>
    </row>
    <row r="838" s="114" customFormat="1" spans="1:21">
      <c r="A838" s="124"/>
      <c r="B838" s="111"/>
      <c r="D838" s="105"/>
      <c r="E838" s="122"/>
      <c r="F838" s="1"/>
      <c r="G838" s="1"/>
      <c r="H838" s="123"/>
      <c r="J838" s="123"/>
      <c r="K838" s="120"/>
      <c r="L838" s="119"/>
      <c r="M838" s="119"/>
      <c r="N838" s="119"/>
      <c r="O838" s="119"/>
      <c r="P838" s="119"/>
      <c r="Q838" s="119"/>
      <c r="R838" s="119"/>
      <c r="S838" s="119"/>
      <c r="T838" s="119"/>
      <c r="U838" s="119"/>
    </row>
    <row r="839" s="114" customFormat="1" spans="1:21">
      <c r="A839" s="124"/>
      <c r="B839" s="111"/>
      <c r="D839" s="105"/>
      <c r="E839" s="122"/>
      <c r="F839" s="1"/>
      <c r="G839" s="1"/>
      <c r="H839" s="123"/>
      <c r="J839" s="123"/>
      <c r="K839" s="120"/>
      <c r="L839" s="119"/>
      <c r="M839" s="119"/>
      <c r="N839" s="119"/>
      <c r="O839" s="119"/>
      <c r="P839" s="119"/>
      <c r="Q839" s="119"/>
      <c r="R839" s="119"/>
      <c r="S839" s="119"/>
      <c r="T839" s="119"/>
      <c r="U839" s="119"/>
    </row>
    <row r="840" s="114" customFormat="1" spans="1:21">
      <c r="A840" s="124"/>
      <c r="B840" s="111"/>
      <c r="D840" s="105"/>
      <c r="E840" s="122"/>
      <c r="F840" s="1"/>
      <c r="G840" s="1"/>
      <c r="H840" s="123"/>
      <c r="J840" s="123"/>
      <c r="K840" s="120"/>
      <c r="L840" s="119"/>
      <c r="M840" s="119"/>
      <c r="N840" s="119"/>
      <c r="O840" s="119"/>
      <c r="P840" s="119"/>
      <c r="Q840" s="119"/>
      <c r="R840" s="119"/>
      <c r="S840" s="119"/>
      <c r="T840" s="119"/>
      <c r="U840" s="119"/>
    </row>
    <row r="841" s="114" customFormat="1" spans="1:21">
      <c r="A841" s="124"/>
      <c r="B841" s="111"/>
      <c r="D841" s="105"/>
      <c r="E841" s="122"/>
      <c r="F841" s="1"/>
      <c r="G841" s="1"/>
      <c r="H841" s="123"/>
      <c r="J841" s="123"/>
      <c r="K841" s="120"/>
      <c r="L841" s="119"/>
      <c r="M841" s="119"/>
      <c r="N841" s="119"/>
      <c r="O841" s="119"/>
      <c r="P841" s="119"/>
      <c r="Q841" s="119"/>
      <c r="R841" s="119"/>
      <c r="S841" s="119"/>
      <c r="T841" s="119"/>
      <c r="U841" s="119"/>
    </row>
    <row r="842" s="114" customFormat="1" spans="1:21">
      <c r="A842" s="124"/>
      <c r="B842" s="111"/>
      <c r="D842" s="105"/>
      <c r="E842" s="122"/>
      <c r="F842" s="1"/>
      <c r="G842" s="1"/>
      <c r="H842" s="123"/>
      <c r="J842" s="123"/>
      <c r="K842" s="120"/>
      <c r="L842" s="119"/>
      <c r="M842" s="119"/>
      <c r="N842" s="119"/>
      <c r="O842" s="119"/>
      <c r="P842" s="119"/>
      <c r="Q842" s="119"/>
      <c r="R842" s="119"/>
      <c r="S842" s="119"/>
      <c r="T842" s="119"/>
      <c r="U842" s="119"/>
    </row>
    <row r="843" s="114" customFormat="1" spans="1:21">
      <c r="A843" s="124"/>
      <c r="B843" s="111"/>
      <c r="D843" s="105"/>
      <c r="E843" s="122"/>
      <c r="F843" s="1"/>
      <c r="G843" s="1"/>
      <c r="H843" s="123"/>
      <c r="J843" s="123"/>
      <c r="K843" s="120"/>
      <c r="L843" s="119"/>
      <c r="M843" s="119"/>
      <c r="N843" s="119"/>
      <c r="O843" s="119"/>
      <c r="P843" s="119"/>
      <c r="Q843" s="119"/>
      <c r="R843" s="119"/>
      <c r="S843" s="119"/>
      <c r="T843" s="119"/>
      <c r="U843" s="119"/>
    </row>
    <row r="844" s="114" customFormat="1" spans="1:21">
      <c r="A844" s="124"/>
      <c r="B844" s="111"/>
      <c r="D844" s="105"/>
      <c r="E844" s="122"/>
      <c r="F844" s="1"/>
      <c r="G844" s="1"/>
      <c r="H844" s="123"/>
      <c r="J844" s="123"/>
      <c r="K844" s="120"/>
      <c r="L844" s="119"/>
      <c r="M844" s="119"/>
      <c r="N844" s="119"/>
      <c r="O844" s="119"/>
      <c r="P844" s="119"/>
      <c r="Q844" s="119"/>
      <c r="R844" s="119"/>
      <c r="S844" s="119"/>
      <c r="T844" s="119"/>
      <c r="U844" s="119"/>
    </row>
    <row r="845" s="114" customFormat="1" spans="1:21">
      <c r="A845" s="124"/>
      <c r="B845" s="111"/>
      <c r="D845" s="105"/>
      <c r="E845" s="122"/>
      <c r="F845" s="1"/>
      <c r="G845" s="1"/>
      <c r="H845" s="123"/>
      <c r="J845" s="123"/>
      <c r="K845" s="120"/>
      <c r="L845" s="119"/>
      <c r="M845" s="119"/>
      <c r="N845" s="119"/>
      <c r="O845" s="119"/>
      <c r="P845" s="119"/>
      <c r="Q845" s="119"/>
      <c r="R845" s="119"/>
      <c r="S845" s="119"/>
      <c r="T845" s="119"/>
      <c r="U845" s="119"/>
    </row>
    <row r="846" s="114" customFormat="1" spans="1:21">
      <c r="A846" s="124"/>
      <c r="B846" s="111"/>
      <c r="D846" s="105"/>
      <c r="E846" s="122"/>
      <c r="F846" s="1"/>
      <c r="G846" s="1"/>
      <c r="H846" s="123"/>
      <c r="J846" s="123"/>
      <c r="K846" s="120"/>
      <c r="L846" s="119"/>
      <c r="M846" s="119"/>
      <c r="N846" s="119"/>
      <c r="O846" s="119"/>
      <c r="P846" s="119"/>
      <c r="Q846" s="119"/>
      <c r="R846" s="119"/>
      <c r="S846" s="119"/>
      <c r="T846" s="119"/>
      <c r="U846" s="119"/>
    </row>
    <row r="847" s="114" customFormat="1" spans="1:21">
      <c r="A847" s="124"/>
      <c r="B847" s="111"/>
      <c r="D847" s="105"/>
      <c r="E847" s="122"/>
      <c r="F847" s="1"/>
      <c r="G847" s="1"/>
      <c r="H847" s="123"/>
      <c r="J847" s="123"/>
      <c r="K847" s="120"/>
      <c r="L847" s="119"/>
      <c r="M847" s="119"/>
      <c r="N847" s="119"/>
      <c r="O847" s="119"/>
      <c r="P847" s="119"/>
      <c r="Q847" s="119"/>
      <c r="R847" s="119"/>
      <c r="S847" s="119"/>
      <c r="T847" s="119"/>
      <c r="U847" s="119"/>
    </row>
    <row r="848" s="114" customFormat="1" spans="1:21">
      <c r="A848" s="124"/>
      <c r="B848" s="111"/>
      <c r="D848" s="105"/>
      <c r="E848" s="122"/>
      <c r="F848" s="1"/>
      <c r="G848" s="1"/>
      <c r="H848" s="123"/>
      <c r="J848" s="123"/>
      <c r="K848" s="120"/>
      <c r="L848" s="119"/>
      <c r="M848" s="119"/>
      <c r="N848" s="119"/>
      <c r="O848" s="119"/>
      <c r="P848" s="119"/>
      <c r="Q848" s="119"/>
      <c r="R848" s="119"/>
      <c r="S848" s="119"/>
      <c r="T848" s="119"/>
      <c r="U848" s="119"/>
    </row>
    <row r="849" s="114" customFormat="1" spans="1:21">
      <c r="A849" s="124"/>
      <c r="B849" s="111"/>
      <c r="D849" s="105"/>
      <c r="E849" s="122"/>
      <c r="F849" s="1"/>
      <c r="G849" s="1"/>
      <c r="H849" s="123"/>
      <c r="J849" s="123"/>
      <c r="K849" s="120"/>
      <c r="L849" s="119"/>
      <c r="M849" s="119"/>
      <c r="N849" s="119"/>
      <c r="O849" s="119"/>
      <c r="P849" s="119"/>
      <c r="Q849" s="119"/>
      <c r="R849" s="119"/>
      <c r="S849" s="119"/>
      <c r="T849" s="119"/>
      <c r="U849" s="119"/>
    </row>
    <row r="850" s="114" customFormat="1" spans="1:21">
      <c r="A850" s="124"/>
      <c r="B850" s="111"/>
      <c r="D850" s="105"/>
      <c r="E850" s="122"/>
      <c r="F850" s="1"/>
      <c r="G850" s="1"/>
      <c r="H850" s="123"/>
      <c r="J850" s="123"/>
      <c r="K850" s="120"/>
      <c r="L850" s="119"/>
      <c r="M850" s="119"/>
      <c r="N850" s="119"/>
      <c r="O850" s="119"/>
      <c r="P850" s="119"/>
      <c r="Q850" s="119"/>
      <c r="R850" s="119"/>
      <c r="S850" s="119"/>
      <c r="T850" s="119"/>
      <c r="U850" s="119"/>
    </row>
    <row r="851" s="114" customFormat="1" spans="1:21">
      <c r="A851" s="124"/>
      <c r="B851" s="111"/>
      <c r="D851" s="105"/>
      <c r="E851" s="122"/>
      <c r="F851" s="1"/>
      <c r="G851" s="1"/>
      <c r="H851" s="123"/>
      <c r="J851" s="123"/>
      <c r="K851" s="120"/>
      <c r="L851" s="119"/>
      <c r="M851" s="119"/>
      <c r="N851" s="119"/>
      <c r="O851" s="119"/>
      <c r="P851" s="119"/>
      <c r="Q851" s="119"/>
      <c r="R851" s="119"/>
      <c r="S851" s="119"/>
      <c r="T851" s="119"/>
      <c r="U851" s="119"/>
    </row>
    <row r="852" s="114" customFormat="1" spans="1:21">
      <c r="A852" s="124"/>
      <c r="B852" s="111"/>
      <c r="D852" s="105"/>
      <c r="E852" s="122"/>
      <c r="F852" s="1"/>
      <c r="G852" s="1"/>
      <c r="H852" s="123"/>
      <c r="J852" s="123"/>
      <c r="K852" s="120"/>
      <c r="L852" s="119"/>
      <c r="M852" s="119"/>
      <c r="N852" s="119"/>
      <c r="O852" s="119"/>
      <c r="P852" s="119"/>
      <c r="Q852" s="119"/>
      <c r="R852" s="119"/>
      <c r="S852" s="119"/>
      <c r="T852" s="119"/>
      <c r="U852" s="119"/>
    </row>
    <row r="853" s="114" customFormat="1" spans="1:21">
      <c r="A853" s="124"/>
      <c r="B853" s="111"/>
      <c r="D853" s="105"/>
      <c r="E853" s="122"/>
      <c r="F853" s="1"/>
      <c r="G853" s="1"/>
      <c r="H853" s="123"/>
      <c r="J853" s="123"/>
      <c r="K853" s="120"/>
      <c r="L853" s="119"/>
      <c r="M853" s="119"/>
      <c r="N853" s="119"/>
      <c r="O853" s="119"/>
      <c r="P853" s="119"/>
      <c r="Q853" s="119"/>
      <c r="R853" s="119"/>
      <c r="S853" s="119"/>
      <c r="T853" s="119"/>
      <c r="U853" s="119"/>
    </row>
    <row r="854" s="114" customFormat="1" spans="1:21">
      <c r="A854" s="124"/>
      <c r="B854" s="111"/>
      <c r="D854" s="105"/>
      <c r="E854" s="122"/>
      <c r="F854" s="1"/>
      <c r="G854" s="1"/>
      <c r="H854" s="123"/>
      <c r="J854" s="123"/>
      <c r="K854" s="120"/>
      <c r="L854" s="119"/>
      <c r="M854" s="119"/>
      <c r="N854" s="119"/>
      <c r="O854" s="119"/>
      <c r="P854" s="119"/>
      <c r="Q854" s="119"/>
      <c r="R854" s="119"/>
      <c r="S854" s="119"/>
      <c r="T854" s="119"/>
      <c r="U854" s="119"/>
    </row>
    <row r="855" s="114" customFormat="1" spans="1:21">
      <c r="A855" s="124"/>
      <c r="B855" s="111"/>
      <c r="D855" s="105"/>
      <c r="E855" s="122"/>
      <c r="F855" s="1"/>
      <c r="G855" s="1"/>
      <c r="H855" s="123"/>
      <c r="J855" s="123"/>
      <c r="K855" s="120"/>
      <c r="L855" s="119"/>
      <c r="M855" s="119"/>
      <c r="N855" s="119"/>
      <c r="O855" s="119"/>
      <c r="P855" s="119"/>
      <c r="Q855" s="119"/>
      <c r="R855" s="119"/>
      <c r="S855" s="119"/>
      <c r="T855" s="119"/>
      <c r="U855" s="119"/>
    </row>
    <row r="856" s="114" customFormat="1" spans="1:21">
      <c r="A856" s="124"/>
      <c r="B856" s="111"/>
      <c r="D856" s="105"/>
      <c r="E856" s="122"/>
      <c r="F856" s="1"/>
      <c r="G856" s="1"/>
      <c r="H856" s="123"/>
      <c r="J856" s="123"/>
      <c r="K856" s="120"/>
      <c r="L856" s="119"/>
      <c r="M856" s="119"/>
      <c r="N856" s="119"/>
      <c r="O856" s="119"/>
      <c r="P856" s="119"/>
      <c r="Q856" s="119"/>
      <c r="R856" s="119"/>
      <c r="S856" s="119"/>
      <c r="T856" s="119"/>
      <c r="U856" s="119"/>
    </row>
    <row r="857" s="114" customFormat="1" spans="1:21">
      <c r="A857" s="124"/>
      <c r="B857" s="111"/>
      <c r="D857" s="105"/>
      <c r="E857" s="122"/>
      <c r="F857" s="1"/>
      <c r="G857" s="1"/>
      <c r="H857" s="123"/>
      <c r="J857" s="123"/>
      <c r="K857" s="120"/>
      <c r="L857" s="119"/>
      <c r="M857" s="119"/>
      <c r="N857" s="119"/>
      <c r="O857" s="119"/>
      <c r="P857" s="119"/>
      <c r="Q857" s="119"/>
      <c r="R857" s="119"/>
      <c r="S857" s="119"/>
      <c r="T857" s="119"/>
      <c r="U857" s="119"/>
    </row>
    <row r="858" s="114" customFormat="1" spans="1:21">
      <c r="A858" s="124"/>
      <c r="B858" s="111"/>
      <c r="D858" s="105"/>
      <c r="E858" s="122"/>
      <c r="F858" s="1"/>
      <c r="G858" s="1"/>
      <c r="H858" s="123"/>
      <c r="J858" s="123"/>
      <c r="K858" s="120"/>
      <c r="L858" s="119"/>
      <c r="M858" s="119"/>
      <c r="N858" s="119"/>
      <c r="O858" s="119"/>
      <c r="P858" s="119"/>
      <c r="Q858" s="119"/>
      <c r="R858" s="119"/>
      <c r="S858" s="119"/>
      <c r="T858" s="119"/>
      <c r="U858" s="119"/>
    </row>
    <row r="859" s="114" customFormat="1" spans="1:21">
      <c r="A859" s="124"/>
      <c r="B859" s="111"/>
      <c r="D859" s="105"/>
      <c r="E859" s="122"/>
      <c r="F859" s="1"/>
      <c r="G859" s="1"/>
      <c r="H859" s="123"/>
      <c r="J859" s="123"/>
      <c r="K859" s="120"/>
      <c r="L859" s="119"/>
      <c r="M859" s="119"/>
      <c r="N859" s="119"/>
      <c r="O859" s="119"/>
      <c r="P859" s="119"/>
      <c r="Q859" s="119"/>
      <c r="R859" s="119"/>
      <c r="S859" s="119"/>
      <c r="T859" s="119"/>
      <c r="U859" s="119"/>
    </row>
    <row r="860" s="114" customFormat="1" spans="1:21">
      <c r="A860" s="124"/>
      <c r="B860" s="111"/>
      <c r="D860" s="105"/>
      <c r="E860" s="122"/>
      <c r="F860" s="1"/>
      <c r="G860" s="1"/>
      <c r="H860" s="123"/>
      <c r="J860" s="123"/>
      <c r="K860" s="120"/>
      <c r="L860" s="119"/>
      <c r="M860" s="119"/>
      <c r="N860" s="119"/>
      <c r="O860" s="119"/>
      <c r="P860" s="119"/>
      <c r="Q860" s="119"/>
      <c r="R860" s="119"/>
      <c r="S860" s="119"/>
      <c r="T860" s="119"/>
      <c r="U860" s="119"/>
    </row>
    <row r="861" s="114" customFormat="1" spans="1:21">
      <c r="A861" s="124"/>
      <c r="B861" s="111"/>
      <c r="D861" s="105"/>
      <c r="E861" s="122"/>
      <c r="F861" s="1"/>
      <c r="G861" s="1"/>
      <c r="H861" s="123"/>
      <c r="J861" s="123"/>
      <c r="K861" s="120"/>
      <c r="L861" s="119"/>
      <c r="M861" s="119"/>
      <c r="N861" s="119"/>
      <c r="O861" s="119"/>
      <c r="P861" s="119"/>
      <c r="Q861" s="119"/>
      <c r="R861" s="119"/>
      <c r="S861" s="119"/>
      <c r="T861" s="119"/>
      <c r="U861" s="119"/>
    </row>
    <row r="862" s="114" customFormat="1" spans="1:21">
      <c r="A862" s="124"/>
      <c r="B862" s="111"/>
      <c r="D862" s="105"/>
      <c r="E862" s="122"/>
      <c r="F862" s="1"/>
      <c r="G862" s="1"/>
      <c r="H862" s="123"/>
      <c r="J862" s="123"/>
      <c r="K862" s="120"/>
      <c r="L862" s="119"/>
      <c r="M862" s="119"/>
      <c r="N862" s="119"/>
      <c r="O862" s="119"/>
      <c r="P862" s="119"/>
      <c r="Q862" s="119"/>
      <c r="R862" s="119"/>
      <c r="S862" s="119"/>
      <c r="T862" s="119"/>
      <c r="U862" s="119"/>
    </row>
    <row r="863" s="114" customFormat="1" spans="1:21">
      <c r="A863" s="124"/>
      <c r="B863" s="111"/>
      <c r="D863" s="105"/>
      <c r="E863" s="122"/>
      <c r="F863" s="1"/>
      <c r="G863" s="1"/>
      <c r="H863" s="123"/>
      <c r="J863" s="123"/>
      <c r="K863" s="120"/>
      <c r="L863" s="119"/>
      <c r="M863" s="119"/>
      <c r="N863" s="119"/>
      <c r="O863" s="119"/>
      <c r="P863" s="119"/>
      <c r="Q863" s="119"/>
      <c r="R863" s="119"/>
      <c r="S863" s="119"/>
      <c r="T863" s="119"/>
      <c r="U863" s="119"/>
    </row>
    <row r="864" s="114" customFormat="1" spans="1:21">
      <c r="A864" s="124"/>
      <c r="B864" s="111"/>
      <c r="D864" s="105"/>
      <c r="E864" s="122"/>
      <c r="F864" s="1"/>
      <c r="G864" s="1"/>
      <c r="H864" s="123"/>
      <c r="J864" s="123"/>
      <c r="K864" s="120"/>
      <c r="L864" s="119"/>
      <c r="M864" s="119"/>
      <c r="N864" s="119"/>
      <c r="O864" s="119"/>
      <c r="P864" s="119"/>
      <c r="Q864" s="119"/>
      <c r="R864" s="119"/>
      <c r="S864" s="119"/>
      <c r="T864" s="119"/>
      <c r="U864" s="119"/>
    </row>
    <row r="865" s="114" customFormat="1" spans="1:21">
      <c r="A865" s="124"/>
      <c r="B865" s="111"/>
      <c r="D865" s="105"/>
      <c r="E865" s="122"/>
      <c r="F865" s="1"/>
      <c r="G865" s="1"/>
      <c r="H865" s="123"/>
      <c r="J865" s="123"/>
      <c r="K865" s="120"/>
      <c r="L865" s="119"/>
      <c r="M865" s="119"/>
      <c r="N865" s="119"/>
      <c r="O865" s="119"/>
      <c r="P865" s="119"/>
      <c r="Q865" s="119"/>
      <c r="R865" s="119"/>
      <c r="S865" s="119"/>
      <c r="T865" s="119"/>
      <c r="U865" s="119"/>
    </row>
    <row r="866" s="114" customFormat="1" spans="1:21">
      <c r="A866" s="124"/>
      <c r="B866" s="111"/>
      <c r="D866" s="105"/>
      <c r="E866" s="122"/>
      <c r="F866" s="1"/>
      <c r="G866" s="1"/>
      <c r="H866" s="123"/>
      <c r="J866" s="123"/>
      <c r="K866" s="120"/>
      <c r="L866" s="119"/>
      <c r="M866" s="119"/>
      <c r="N866" s="119"/>
      <c r="O866" s="119"/>
      <c r="P866" s="119"/>
      <c r="Q866" s="119"/>
      <c r="R866" s="119"/>
      <c r="S866" s="119"/>
      <c r="T866" s="119"/>
      <c r="U866" s="119"/>
    </row>
    <row r="867" s="114" customFormat="1" spans="1:21">
      <c r="A867" s="124"/>
      <c r="B867" s="111"/>
      <c r="D867" s="105"/>
      <c r="E867" s="122"/>
      <c r="F867" s="1"/>
      <c r="G867" s="1"/>
      <c r="H867" s="123"/>
      <c r="J867" s="123"/>
      <c r="K867" s="120"/>
      <c r="L867" s="119"/>
      <c r="M867" s="119"/>
      <c r="N867" s="119"/>
      <c r="O867" s="119"/>
      <c r="P867" s="119"/>
      <c r="Q867" s="119"/>
      <c r="R867" s="119"/>
      <c r="S867" s="119"/>
      <c r="T867" s="119"/>
      <c r="U867" s="119"/>
    </row>
    <row r="868" s="114" customFormat="1" spans="1:21">
      <c r="A868" s="124"/>
      <c r="B868" s="111"/>
      <c r="D868" s="105"/>
      <c r="E868" s="122"/>
      <c r="F868" s="1"/>
      <c r="G868" s="1"/>
      <c r="H868" s="123"/>
      <c r="J868" s="123"/>
      <c r="K868" s="120"/>
      <c r="L868" s="119"/>
      <c r="M868" s="119"/>
      <c r="N868" s="119"/>
      <c r="O868" s="119"/>
      <c r="P868" s="119"/>
      <c r="Q868" s="119"/>
      <c r="R868" s="119"/>
      <c r="S868" s="119"/>
      <c r="T868" s="119"/>
      <c r="U868" s="119"/>
    </row>
    <row r="869" s="114" customFormat="1" spans="1:21">
      <c r="A869" s="124"/>
      <c r="B869" s="111"/>
      <c r="D869" s="105"/>
      <c r="E869" s="122"/>
      <c r="F869" s="1"/>
      <c r="G869" s="1"/>
      <c r="H869" s="123"/>
      <c r="J869" s="123"/>
      <c r="K869" s="120"/>
      <c r="L869" s="119"/>
      <c r="M869" s="119"/>
      <c r="N869" s="119"/>
      <c r="O869" s="119"/>
      <c r="P869" s="119"/>
      <c r="Q869" s="119"/>
      <c r="R869" s="119"/>
      <c r="S869" s="119"/>
      <c r="T869" s="119"/>
      <c r="U869" s="119"/>
    </row>
    <row r="870" s="114" customFormat="1" spans="1:21">
      <c r="A870" s="124"/>
      <c r="B870" s="111"/>
      <c r="D870" s="105"/>
      <c r="E870" s="122"/>
      <c r="F870" s="1"/>
      <c r="G870" s="1"/>
      <c r="H870" s="123"/>
      <c r="J870" s="123"/>
      <c r="K870" s="120"/>
      <c r="L870" s="119"/>
      <c r="M870" s="119"/>
      <c r="N870" s="119"/>
      <c r="O870" s="119"/>
      <c r="P870" s="119"/>
      <c r="Q870" s="119"/>
      <c r="R870" s="119"/>
      <c r="S870" s="119"/>
      <c r="T870" s="119"/>
      <c r="U870" s="119"/>
    </row>
    <row r="871" s="114" customFormat="1" spans="1:21">
      <c r="A871" s="124"/>
      <c r="B871" s="111"/>
      <c r="D871" s="105"/>
      <c r="E871" s="122"/>
      <c r="F871" s="1"/>
      <c r="G871" s="1"/>
      <c r="H871" s="123"/>
      <c r="J871" s="123"/>
      <c r="K871" s="120"/>
      <c r="L871" s="119"/>
      <c r="M871" s="119"/>
      <c r="N871" s="119"/>
      <c r="O871" s="119"/>
      <c r="P871" s="119"/>
      <c r="Q871" s="119"/>
      <c r="R871" s="119"/>
      <c r="S871" s="119"/>
      <c r="T871" s="119"/>
      <c r="U871" s="119"/>
    </row>
    <row r="872" s="114" customFormat="1" spans="1:21">
      <c r="A872" s="124"/>
      <c r="B872" s="111"/>
      <c r="D872" s="105"/>
      <c r="E872" s="122"/>
      <c r="F872" s="1"/>
      <c r="G872" s="1"/>
      <c r="H872" s="123"/>
      <c r="J872" s="123"/>
      <c r="K872" s="120"/>
      <c r="L872" s="119"/>
      <c r="M872" s="119"/>
      <c r="N872" s="119"/>
      <c r="O872" s="119"/>
      <c r="P872" s="119"/>
      <c r="Q872" s="119"/>
      <c r="R872" s="119"/>
      <c r="S872" s="119"/>
      <c r="T872" s="119"/>
      <c r="U872" s="119"/>
    </row>
    <row r="873" s="114" customFormat="1" spans="1:21">
      <c r="A873" s="124"/>
      <c r="B873" s="111"/>
      <c r="D873" s="105"/>
      <c r="E873" s="122"/>
      <c r="F873" s="1"/>
      <c r="G873" s="1"/>
      <c r="H873" s="123"/>
      <c r="J873" s="123"/>
      <c r="K873" s="120"/>
      <c r="L873" s="119"/>
      <c r="M873" s="119"/>
      <c r="N873" s="119"/>
      <c r="O873" s="119"/>
      <c r="P873" s="119"/>
      <c r="Q873" s="119"/>
      <c r="R873" s="119"/>
      <c r="S873" s="119"/>
      <c r="T873" s="119"/>
      <c r="U873" s="119"/>
    </row>
    <row r="874" s="114" customFormat="1" spans="1:21">
      <c r="A874" s="124"/>
      <c r="B874" s="111"/>
      <c r="D874" s="105"/>
      <c r="E874" s="122"/>
      <c r="F874" s="1"/>
      <c r="G874" s="1"/>
      <c r="H874" s="123"/>
      <c r="J874" s="123"/>
      <c r="K874" s="120"/>
      <c r="L874" s="119"/>
      <c r="M874" s="119"/>
      <c r="N874" s="119"/>
      <c r="O874" s="119"/>
      <c r="P874" s="119"/>
      <c r="Q874" s="119"/>
      <c r="R874" s="119"/>
      <c r="S874" s="119"/>
      <c r="T874" s="119"/>
      <c r="U874" s="119"/>
    </row>
    <row r="875" s="114" customFormat="1" spans="1:21">
      <c r="A875" s="124"/>
      <c r="B875" s="111"/>
      <c r="D875" s="105"/>
      <c r="E875" s="122"/>
      <c r="F875" s="1"/>
      <c r="G875" s="1"/>
      <c r="H875" s="123"/>
      <c r="J875" s="123"/>
      <c r="K875" s="120"/>
      <c r="L875" s="119"/>
      <c r="M875" s="119"/>
      <c r="N875" s="119"/>
      <c r="O875" s="119"/>
      <c r="P875" s="119"/>
      <c r="Q875" s="119"/>
      <c r="R875" s="119"/>
      <c r="S875" s="119"/>
      <c r="T875" s="119"/>
      <c r="U875" s="119"/>
    </row>
    <row r="876" s="114" customFormat="1" spans="1:21">
      <c r="A876" s="124"/>
      <c r="B876" s="111"/>
      <c r="D876" s="105"/>
      <c r="E876" s="122"/>
      <c r="F876" s="1"/>
      <c r="G876" s="1"/>
      <c r="H876" s="123"/>
      <c r="J876" s="123"/>
      <c r="K876" s="120"/>
      <c r="L876" s="119"/>
      <c r="M876" s="119"/>
      <c r="N876" s="119"/>
      <c r="O876" s="119"/>
      <c r="P876" s="119"/>
      <c r="Q876" s="119"/>
      <c r="R876" s="119"/>
      <c r="S876" s="119"/>
      <c r="T876" s="119"/>
      <c r="U876" s="119"/>
    </row>
    <row r="877" s="114" customFormat="1" spans="1:21">
      <c r="A877" s="124"/>
      <c r="B877" s="111"/>
      <c r="D877" s="105"/>
      <c r="E877" s="122"/>
      <c r="F877" s="1"/>
      <c r="G877" s="1"/>
      <c r="H877" s="123"/>
      <c r="J877" s="123"/>
      <c r="K877" s="120"/>
      <c r="L877" s="119"/>
      <c r="M877" s="119"/>
      <c r="N877" s="119"/>
      <c r="O877" s="119"/>
      <c r="P877" s="119"/>
      <c r="Q877" s="119"/>
      <c r="R877" s="119"/>
      <c r="S877" s="119"/>
      <c r="T877" s="119"/>
      <c r="U877" s="119"/>
    </row>
    <row r="878" s="114" customFormat="1" spans="1:21">
      <c r="A878" s="124"/>
      <c r="B878" s="111"/>
      <c r="D878" s="105"/>
      <c r="E878" s="122"/>
      <c r="F878" s="1"/>
      <c r="G878" s="1"/>
      <c r="H878" s="123"/>
      <c r="J878" s="123"/>
      <c r="K878" s="120"/>
      <c r="L878" s="119"/>
      <c r="M878" s="119"/>
      <c r="N878" s="119"/>
      <c r="O878" s="119"/>
      <c r="P878" s="119"/>
      <c r="Q878" s="119"/>
      <c r="R878" s="119"/>
      <c r="S878" s="119"/>
      <c r="T878" s="119"/>
      <c r="U878" s="119"/>
    </row>
    <row r="879" s="114" customFormat="1" spans="1:21">
      <c r="A879" s="124"/>
      <c r="B879" s="111"/>
      <c r="D879" s="105"/>
      <c r="E879" s="122"/>
      <c r="F879" s="1"/>
      <c r="G879" s="1"/>
      <c r="H879" s="123"/>
      <c r="J879" s="123"/>
      <c r="K879" s="120"/>
      <c r="L879" s="119"/>
      <c r="M879" s="119"/>
      <c r="N879" s="119"/>
      <c r="O879" s="119"/>
      <c r="P879" s="119"/>
      <c r="Q879" s="119"/>
      <c r="R879" s="119"/>
      <c r="S879" s="119"/>
      <c r="T879" s="119"/>
      <c r="U879" s="119"/>
    </row>
    <row r="880" s="114" customFormat="1" spans="1:21">
      <c r="A880" s="124"/>
      <c r="B880" s="111"/>
      <c r="D880" s="105"/>
      <c r="E880" s="122"/>
      <c r="F880" s="1"/>
      <c r="G880" s="1"/>
      <c r="H880" s="123"/>
      <c r="J880" s="123"/>
      <c r="K880" s="120"/>
      <c r="L880" s="119"/>
      <c r="M880" s="119"/>
      <c r="N880" s="119"/>
      <c r="O880" s="119"/>
      <c r="P880" s="119"/>
      <c r="Q880" s="119"/>
      <c r="R880" s="119"/>
      <c r="S880" s="119"/>
      <c r="T880" s="119"/>
      <c r="U880" s="119"/>
    </row>
    <row r="881" s="114" customFormat="1" spans="1:21">
      <c r="A881" s="124"/>
      <c r="B881" s="111"/>
      <c r="D881" s="105"/>
      <c r="E881" s="122"/>
      <c r="F881" s="1"/>
      <c r="G881" s="1"/>
      <c r="H881" s="123"/>
      <c r="J881" s="123"/>
      <c r="K881" s="120"/>
      <c r="L881" s="119"/>
      <c r="M881" s="119"/>
      <c r="N881" s="119"/>
      <c r="O881" s="119"/>
      <c r="P881" s="119"/>
      <c r="Q881" s="119"/>
      <c r="R881" s="119"/>
      <c r="S881" s="119"/>
      <c r="T881" s="119"/>
      <c r="U881" s="119"/>
    </row>
    <row r="882" s="114" customFormat="1" spans="1:21">
      <c r="A882" s="124"/>
      <c r="B882" s="111"/>
      <c r="D882" s="105"/>
      <c r="E882" s="122"/>
      <c r="F882" s="1"/>
      <c r="G882" s="1"/>
      <c r="H882" s="123"/>
      <c r="J882" s="123"/>
      <c r="K882" s="120"/>
      <c r="L882" s="119"/>
      <c r="M882" s="119"/>
      <c r="N882" s="119"/>
      <c r="O882" s="119"/>
      <c r="P882" s="119"/>
      <c r="Q882" s="119"/>
      <c r="R882" s="119"/>
      <c r="S882" s="119"/>
      <c r="T882" s="119"/>
      <c r="U882" s="119"/>
    </row>
    <row r="883" s="114" customFormat="1" spans="1:21">
      <c r="A883" s="124"/>
      <c r="B883" s="111"/>
      <c r="D883" s="105"/>
      <c r="E883" s="122"/>
      <c r="F883" s="1"/>
      <c r="G883" s="1"/>
      <c r="H883" s="123"/>
      <c r="J883" s="123"/>
      <c r="K883" s="120"/>
      <c r="L883" s="119"/>
      <c r="M883" s="119"/>
      <c r="N883" s="119"/>
      <c r="O883" s="119"/>
      <c r="P883" s="119"/>
      <c r="Q883" s="119"/>
      <c r="R883" s="119"/>
      <c r="S883" s="119"/>
      <c r="T883" s="119"/>
      <c r="U883" s="119"/>
    </row>
    <row r="884" s="114" customFormat="1" spans="1:21">
      <c r="A884" s="124"/>
      <c r="B884" s="111"/>
      <c r="D884" s="105"/>
      <c r="E884" s="122"/>
      <c r="F884" s="1"/>
      <c r="G884" s="1"/>
      <c r="H884" s="123"/>
      <c r="J884" s="123"/>
      <c r="K884" s="120"/>
      <c r="L884" s="119"/>
      <c r="M884" s="119"/>
      <c r="N884" s="119"/>
      <c r="O884" s="119"/>
      <c r="P884" s="119"/>
      <c r="Q884" s="119"/>
      <c r="R884" s="119"/>
      <c r="S884" s="119"/>
      <c r="T884" s="119"/>
      <c r="U884" s="119"/>
    </row>
    <row r="885" s="114" customFormat="1" spans="1:21">
      <c r="A885" s="124"/>
      <c r="B885" s="111"/>
      <c r="D885" s="105"/>
      <c r="E885" s="122"/>
      <c r="F885" s="1"/>
      <c r="G885" s="1"/>
      <c r="H885" s="123"/>
      <c r="J885" s="123"/>
      <c r="K885" s="120"/>
      <c r="L885" s="119"/>
      <c r="M885" s="119"/>
      <c r="N885" s="119"/>
      <c r="O885" s="119"/>
      <c r="P885" s="119"/>
      <c r="Q885" s="119"/>
      <c r="R885" s="119"/>
      <c r="S885" s="119"/>
      <c r="T885" s="119"/>
      <c r="U885" s="119"/>
    </row>
    <row r="886" s="114" customFormat="1" spans="1:21">
      <c r="A886" s="124"/>
      <c r="B886" s="111"/>
      <c r="D886" s="105"/>
      <c r="E886" s="122"/>
      <c r="F886" s="1"/>
      <c r="G886" s="1"/>
      <c r="H886" s="123"/>
      <c r="J886" s="123"/>
      <c r="K886" s="120"/>
      <c r="L886" s="119"/>
      <c r="M886" s="119"/>
      <c r="N886" s="119"/>
      <c r="O886" s="119"/>
      <c r="P886" s="119"/>
      <c r="Q886" s="119"/>
      <c r="R886" s="119"/>
      <c r="S886" s="119"/>
      <c r="T886" s="119"/>
      <c r="U886" s="119"/>
    </row>
    <row r="887" s="114" customFormat="1" spans="1:21">
      <c r="A887" s="124"/>
      <c r="B887" s="111"/>
      <c r="D887" s="105"/>
      <c r="E887" s="122"/>
      <c r="F887" s="1"/>
      <c r="G887" s="1"/>
      <c r="H887" s="123"/>
      <c r="J887" s="123"/>
      <c r="K887" s="120"/>
      <c r="L887" s="119"/>
      <c r="M887" s="119"/>
      <c r="N887" s="119"/>
      <c r="O887" s="119"/>
      <c r="P887" s="119"/>
      <c r="Q887" s="119"/>
      <c r="R887" s="119"/>
      <c r="S887" s="119"/>
      <c r="T887" s="119"/>
      <c r="U887" s="119"/>
    </row>
    <row r="888" s="114" customFormat="1" spans="1:21">
      <c r="A888" s="124"/>
      <c r="B888" s="111"/>
      <c r="D888" s="105"/>
      <c r="E888" s="122"/>
      <c r="F888" s="1"/>
      <c r="G888" s="1"/>
      <c r="H888" s="123"/>
      <c r="J888" s="123"/>
      <c r="K888" s="120"/>
      <c r="L888" s="119"/>
      <c r="M888" s="119"/>
      <c r="N888" s="119"/>
      <c r="O888" s="119"/>
      <c r="P888" s="119"/>
      <c r="Q888" s="119"/>
      <c r="R888" s="119"/>
      <c r="S888" s="119"/>
      <c r="T888" s="119"/>
      <c r="U888" s="119"/>
    </row>
    <row r="889" s="114" customFormat="1" spans="1:21">
      <c r="A889" s="124"/>
      <c r="B889" s="111"/>
      <c r="D889" s="105"/>
      <c r="E889" s="122"/>
      <c r="F889" s="1"/>
      <c r="G889" s="1"/>
      <c r="H889" s="123"/>
      <c r="J889" s="123"/>
      <c r="K889" s="120"/>
      <c r="L889" s="119"/>
      <c r="M889" s="119"/>
      <c r="N889" s="119"/>
      <c r="O889" s="119"/>
      <c r="P889" s="119"/>
      <c r="Q889" s="119"/>
      <c r="R889" s="119"/>
      <c r="S889" s="119"/>
      <c r="T889" s="119"/>
      <c r="U889" s="119"/>
    </row>
    <row r="890" s="114" customFormat="1" spans="1:21">
      <c r="A890" s="122"/>
      <c r="B890" s="111"/>
      <c r="D890" s="105"/>
      <c r="E890" s="122"/>
      <c r="F890" s="1"/>
      <c r="J890" s="119"/>
      <c r="K890" s="119"/>
      <c r="L890" s="119"/>
      <c r="M890" s="119"/>
      <c r="N890" s="119"/>
      <c r="O890" s="119"/>
      <c r="P890" s="119"/>
      <c r="Q890" s="119"/>
      <c r="R890" s="119"/>
      <c r="S890" s="119"/>
      <c r="T890" s="119"/>
      <c r="U890" s="119"/>
    </row>
    <row r="891" s="114" customFormat="1" spans="1:21">
      <c r="A891" s="122"/>
      <c r="B891" s="111"/>
      <c r="D891" s="105"/>
      <c r="E891" s="122"/>
      <c r="F891" s="1"/>
      <c r="J891" s="119"/>
      <c r="K891" s="119"/>
      <c r="L891" s="119"/>
      <c r="M891" s="119"/>
      <c r="N891" s="119"/>
      <c r="O891" s="119"/>
      <c r="P891" s="119"/>
      <c r="Q891" s="119"/>
      <c r="R891" s="119"/>
      <c r="S891" s="119"/>
      <c r="T891" s="119"/>
      <c r="U891" s="119"/>
    </row>
    <row r="892" s="114" customFormat="1" spans="1:21">
      <c r="A892" s="122"/>
      <c r="B892" s="125"/>
      <c r="D892" s="105"/>
      <c r="E892" s="122"/>
      <c r="F892" s="1"/>
      <c r="J892" s="119"/>
      <c r="K892" s="119"/>
      <c r="L892" s="119"/>
      <c r="M892" s="119"/>
      <c r="N892" s="119"/>
      <c r="O892" s="119"/>
      <c r="P892" s="119"/>
      <c r="Q892" s="119"/>
      <c r="R892" s="119"/>
      <c r="S892" s="119"/>
      <c r="T892" s="119"/>
      <c r="U892" s="119"/>
    </row>
    <row r="893" s="114" customFormat="1" spans="1:21">
      <c r="A893" s="122"/>
      <c r="B893" s="125"/>
      <c r="D893" s="105"/>
      <c r="E893" s="122"/>
      <c r="F893" s="1"/>
      <c r="J893" s="119"/>
      <c r="K893" s="119"/>
      <c r="L893" s="119"/>
      <c r="M893" s="119"/>
      <c r="N893" s="119"/>
      <c r="O893" s="119"/>
      <c r="P893" s="119"/>
      <c r="Q893" s="119"/>
      <c r="R893" s="119"/>
      <c r="S893" s="119"/>
      <c r="T893" s="119"/>
      <c r="U893" s="119"/>
    </row>
    <row r="894" s="114" customFormat="1" spans="1:21">
      <c r="A894" s="122"/>
      <c r="B894" s="125"/>
      <c r="D894" s="105"/>
      <c r="E894" s="122"/>
      <c r="F894" s="1"/>
      <c r="J894" s="119"/>
      <c r="K894" s="119"/>
      <c r="L894" s="119"/>
      <c r="M894" s="119"/>
      <c r="N894" s="119"/>
      <c r="O894" s="119"/>
      <c r="P894" s="119"/>
      <c r="Q894" s="119"/>
      <c r="R894" s="119"/>
      <c r="S894" s="119"/>
      <c r="T894" s="119"/>
      <c r="U894" s="119"/>
    </row>
    <row r="895" s="114" customFormat="1" spans="1:21">
      <c r="A895" s="122"/>
      <c r="B895" s="125"/>
      <c r="D895" s="105"/>
      <c r="E895" s="122"/>
      <c r="F895" s="1"/>
      <c r="J895" s="119"/>
      <c r="K895" s="119"/>
      <c r="L895" s="119"/>
      <c r="M895" s="119"/>
      <c r="N895" s="119"/>
      <c r="O895" s="119"/>
      <c r="P895" s="119"/>
      <c r="Q895" s="119"/>
      <c r="R895" s="119"/>
      <c r="S895" s="119"/>
      <c r="T895" s="119"/>
      <c r="U895" s="119"/>
    </row>
    <row r="896" s="114" customFormat="1" spans="1:21">
      <c r="A896" s="122"/>
      <c r="B896" s="125"/>
      <c r="D896" s="105"/>
      <c r="E896" s="122"/>
      <c r="F896" s="1"/>
      <c r="J896" s="119"/>
      <c r="K896" s="119"/>
      <c r="L896" s="119"/>
      <c r="M896" s="119"/>
      <c r="N896" s="119"/>
      <c r="O896" s="119"/>
      <c r="P896" s="119"/>
      <c r="Q896" s="119"/>
      <c r="R896" s="119"/>
      <c r="S896" s="119"/>
      <c r="T896" s="119"/>
      <c r="U896" s="119"/>
    </row>
    <row r="897" s="114" customFormat="1" spans="1:21">
      <c r="A897" s="122"/>
      <c r="B897" s="125"/>
      <c r="D897" s="105"/>
      <c r="E897" s="122"/>
      <c r="F897" s="1"/>
      <c r="J897" s="119"/>
      <c r="K897" s="119"/>
      <c r="L897" s="119"/>
      <c r="M897" s="119"/>
      <c r="N897" s="119"/>
      <c r="O897" s="119"/>
      <c r="P897" s="119"/>
      <c r="Q897" s="119"/>
      <c r="R897" s="119"/>
      <c r="S897" s="119"/>
      <c r="T897" s="119"/>
      <c r="U897" s="119"/>
    </row>
    <row r="898" s="114" customFormat="1" spans="1:21">
      <c r="A898" s="122"/>
      <c r="B898" s="125"/>
      <c r="D898" s="105"/>
      <c r="E898" s="122"/>
      <c r="F898" s="1"/>
      <c r="J898" s="119"/>
      <c r="K898" s="119"/>
      <c r="L898" s="119"/>
      <c r="M898" s="119"/>
      <c r="N898" s="119"/>
      <c r="O898" s="119"/>
      <c r="P898" s="119"/>
      <c r="Q898" s="119"/>
      <c r="R898" s="119"/>
      <c r="S898" s="119"/>
      <c r="T898" s="119"/>
      <c r="U898" s="119"/>
    </row>
    <row r="899" s="114" customFormat="1" spans="1:21">
      <c r="A899" s="122"/>
      <c r="B899" s="125"/>
      <c r="D899" s="105"/>
      <c r="E899" s="122"/>
      <c r="F899" s="1"/>
      <c r="J899" s="119"/>
      <c r="K899" s="119"/>
      <c r="L899" s="119"/>
      <c r="M899" s="119"/>
      <c r="N899" s="119"/>
      <c r="O899" s="119"/>
      <c r="P899" s="119"/>
      <c r="Q899" s="119"/>
      <c r="R899" s="119"/>
      <c r="S899" s="119"/>
      <c r="T899" s="119"/>
      <c r="U899" s="119"/>
    </row>
    <row r="900" s="114" customFormat="1" spans="1:21">
      <c r="A900" s="122"/>
      <c r="B900" s="125"/>
      <c r="D900" s="105"/>
      <c r="E900" s="122"/>
      <c r="F900" s="1"/>
      <c r="J900" s="119"/>
      <c r="K900" s="119"/>
      <c r="L900" s="119"/>
      <c r="M900" s="119"/>
      <c r="N900" s="119"/>
      <c r="O900" s="119"/>
      <c r="P900" s="119"/>
      <c r="Q900" s="119"/>
      <c r="R900" s="119"/>
      <c r="S900" s="119"/>
      <c r="T900" s="119"/>
      <c r="U900" s="119"/>
    </row>
    <row r="901" s="114" customFormat="1" spans="1:21">
      <c r="A901" s="122"/>
      <c r="B901" s="125"/>
      <c r="D901" s="105"/>
      <c r="E901" s="122"/>
      <c r="F901" s="1"/>
      <c r="J901" s="119"/>
      <c r="K901" s="119"/>
      <c r="L901" s="119"/>
      <c r="M901" s="119"/>
      <c r="N901" s="119"/>
      <c r="O901" s="119"/>
      <c r="P901" s="119"/>
      <c r="Q901" s="119"/>
      <c r="R901" s="119"/>
      <c r="S901" s="119"/>
      <c r="T901" s="119"/>
      <c r="U901" s="119"/>
    </row>
    <row r="902" s="114" customFormat="1" spans="1:21">
      <c r="A902" s="122"/>
      <c r="B902" s="125"/>
      <c r="D902" s="105"/>
      <c r="E902" s="122"/>
      <c r="F902" s="1"/>
      <c r="J902" s="119"/>
      <c r="K902" s="119"/>
      <c r="L902" s="119"/>
      <c r="M902" s="119"/>
      <c r="N902" s="119"/>
      <c r="O902" s="119"/>
      <c r="P902" s="119"/>
      <c r="Q902" s="119"/>
      <c r="R902" s="119"/>
      <c r="S902" s="119"/>
      <c r="T902" s="119"/>
      <c r="U902" s="119"/>
    </row>
    <row r="903" s="114" customFormat="1" spans="1:21">
      <c r="A903" s="122"/>
      <c r="B903" s="125"/>
      <c r="D903" s="105"/>
      <c r="E903" s="122"/>
      <c r="F903" s="1"/>
      <c r="J903" s="119"/>
      <c r="K903" s="119"/>
      <c r="L903" s="119"/>
      <c r="M903" s="119"/>
      <c r="N903" s="119"/>
      <c r="O903" s="119"/>
      <c r="P903" s="119"/>
      <c r="Q903" s="119"/>
      <c r="R903" s="119"/>
      <c r="S903" s="119"/>
      <c r="T903" s="119"/>
      <c r="U903" s="119"/>
    </row>
    <row r="904" s="114" customFormat="1" spans="1:21">
      <c r="A904" s="122"/>
      <c r="B904" s="125"/>
      <c r="D904" s="105"/>
      <c r="E904" s="122"/>
      <c r="F904" s="1"/>
      <c r="J904" s="119"/>
      <c r="K904" s="119"/>
      <c r="L904" s="119"/>
      <c r="M904" s="119"/>
      <c r="N904" s="119"/>
      <c r="O904" s="119"/>
      <c r="P904" s="119"/>
      <c r="Q904" s="119"/>
      <c r="R904" s="119"/>
      <c r="S904" s="119"/>
      <c r="T904" s="119"/>
      <c r="U904" s="119"/>
    </row>
    <row r="905" s="114" customFormat="1" spans="1:21">
      <c r="A905" s="122"/>
      <c r="B905" s="125"/>
      <c r="D905" s="105"/>
      <c r="E905" s="122"/>
      <c r="F905" s="1"/>
      <c r="J905" s="119"/>
      <c r="K905" s="119"/>
      <c r="L905" s="119"/>
      <c r="M905" s="119"/>
      <c r="N905" s="119"/>
      <c r="O905" s="119"/>
      <c r="P905" s="119"/>
      <c r="Q905" s="119"/>
      <c r="R905" s="119"/>
      <c r="S905" s="119"/>
      <c r="T905" s="119"/>
      <c r="U905" s="119"/>
    </row>
    <row r="906" s="114" customFormat="1" spans="1:21">
      <c r="A906" s="122"/>
      <c r="B906" s="125"/>
      <c r="D906" s="105"/>
      <c r="E906" s="122"/>
      <c r="F906" s="1"/>
      <c r="J906" s="119"/>
      <c r="K906" s="119"/>
      <c r="L906" s="119"/>
      <c r="M906" s="119"/>
      <c r="N906" s="119"/>
      <c r="O906" s="119"/>
      <c r="P906" s="119"/>
      <c r="Q906" s="119"/>
      <c r="R906" s="119"/>
      <c r="S906" s="119"/>
      <c r="T906" s="119"/>
      <c r="U906" s="119"/>
    </row>
    <row r="907" s="114" customFormat="1" spans="1:21">
      <c r="A907" s="122"/>
      <c r="B907" s="125"/>
      <c r="D907" s="105"/>
      <c r="E907" s="122"/>
      <c r="F907" s="1"/>
      <c r="J907" s="119"/>
      <c r="K907" s="119"/>
      <c r="L907" s="119"/>
      <c r="M907" s="119"/>
      <c r="N907" s="119"/>
      <c r="O907" s="119"/>
      <c r="P907" s="119"/>
      <c r="Q907" s="119"/>
      <c r="R907" s="119"/>
      <c r="S907" s="119"/>
      <c r="T907" s="119"/>
      <c r="U907" s="119"/>
    </row>
    <row r="908" s="114" customFormat="1" spans="1:21">
      <c r="A908" s="122"/>
      <c r="B908" s="125"/>
      <c r="D908" s="105"/>
      <c r="E908" s="122"/>
      <c r="F908" s="1"/>
      <c r="J908" s="119"/>
      <c r="K908" s="119"/>
      <c r="L908" s="119"/>
      <c r="M908" s="119"/>
      <c r="N908" s="119"/>
      <c r="O908" s="119"/>
      <c r="P908" s="119"/>
      <c r="Q908" s="119"/>
      <c r="R908" s="119"/>
      <c r="S908" s="119"/>
      <c r="T908" s="119"/>
      <c r="U908" s="119"/>
    </row>
    <row r="909" s="114" customFormat="1" spans="1:21">
      <c r="A909" s="122"/>
      <c r="B909" s="125"/>
      <c r="D909" s="105"/>
      <c r="E909" s="122"/>
      <c r="F909" s="1"/>
      <c r="J909" s="119"/>
      <c r="K909" s="119"/>
      <c r="L909" s="119"/>
      <c r="M909" s="119"/>
      <c r="N909" s="119"/>
      <c r="O909" s="119"/>
      <c r="P909" s="119"/>
      <c r="Q909" s="119"/>
      <c r="R909" s="119"/>
      <c r="S909" s="119"/>
      <c r="T909" s="119"/>
      <c r="U909" s="119"/>
    </row>
    <row r="910" s="114" customFormat="1" spans="1:21">
      <c r="A910" s="122"/>
      <c r="B910" s="125"/>
      <c r="D910" s="105"/>
      <c r="E910" s="122"/>
      <c r="F910" s="1"/>
      <c r="J910" s="119"/>
      <c r="K910" s="119"/>
      <c r="L910" s="119"/>
      <c r="M910" s="119"/>
      <c r="N910" s="119"/>
      <c r="O910" s="119"/>
      <c r="P910" s="119"/>
      <c r="Q910" s="119"/>
      <c r="R910" s="119"/>
      <c r="S910" s="119"/>
      <c r="T910" s="119"/>
      <c r="U910" s="119"/>
    </row>
    <row r="911" s="114" customFormat="1" spans="1:21">
      <c r="A911" s="122"/>
      <c r="B911" s="125"/>
      <c r="D911" s="105"/>
      <c r="E911" s="122"/>
      <c r="F911" s="1"/>
      <c r="J911" s="119"/>
      <c r="K911" s="119"/>
      <c r="L911" s="119"/>
      <c r="M911" s="119"/>
      <c r="N911" s="119"/>
      <c r="O911" s="119"/>
      <c r="P911" s="119"/>
      <c r="Q911" s="119"/>
      <c r="R911" s="119"/>
      <c r="S911" s="119"/>
      <c r="T911" s="119"/>
      <c r="U911" s="119"/>
    </row>
    <row r="912" s="114" customFormat="1" spans="1:21">
      <c r="A912" s="122"/>
      <c r="B912" s="125"/>
      <c r="D912" s="105"/>
      <c r="E912" s="122"/>
      <c r="F912" s="1"/>
      <c r="J912" s="119"/>
      <c r="K912" s="119"/>
      <c r="L912" s="119"/>
      <c r="M912" s="119"/>
      <c r="N912" s="119"/>
      <c r="O912" s="119"/>
      <c r="P912" s="119"/>
      <c r="Q912" s="119"/>
      <c r="R912" s="119"/>
      <c r="S912" s="119"/>
      <c r="T912" s="119"/>
      <c r="U912" s="119"/>
    </row>
    <row r="913" s="114" customFormat="1" spans="1:21">
      <c r="A913" s="122"/>
      <c r="B913" s="125"/>
      <c r="D913" s="105"/>
      <c r="E913" s="122"/>
      <c r="F913" s="1"/>
      <c r="J913" s="119"/>
      <c r="K913" s="119"/>
      <c r="L913" s="119"/>
      <c r="M913" s="119"/>
      <c r="N913" s="119"/>
      <c r="O913" s="119"/>
      <c r="P913" s="119"/>
      <c r="Q913" s="119"/>
      <c r="R913" s="119"/>
      <c r="S913" s="119"/>
      <c r="T913" s="119"/>
      <c r="U913" s="119"/>
    </row>
    <row r="914" s="114" customFormat="1" spans="1:21">
      <c r="A914" s="122"/>
      <c r="B914" s="125"/>
      <c r="D914" s="105"/>
      <c r="E914" s="122"/>
      <c r="F914" s="1"/>
      <c r="J914" s="119"/>
      <c r="K914" s="119"/>
      <c r="L914" s="119"/>
      <c r="M914" s="119"/>
      <c r="N914" s="119"/>
      <c r="O914" s="119"/>
      <c r="P914" s="119"/>
      <c r="Q914" s="119"/>
      <c r="R914" s="119"/>
      <c r="S914" s="119"/>
      <c r="T914" s="119"/>
      <c r="U914" s="119"/>
    </row>
    <row r="915" s="114" customFormat="1" spans="1:21">
      <c r="A915" s="122"/>
      <c r="B915" s="125"/>
      <c r="D915" s="105"/>
      <c r="E915" s="122"/>
      <c r="F915" s="1"/>
      <c r="J915" s="119"/>
      <c r="K915" s="119"/>
      <c r="L915" s="119"/>
      <c r="M915" s="119"/>
      <c r="N915" s="119"/>
      <c r="O915" s="119"/>
      <c r="P915" s="119"/>
      <c r="Q915" s="119"/>
      <c r="R915" s="119"/>
      <c r="S915" s="119"/>
      <c r="T915" s="119"/>
      <c r="U915" s="119"/>
    </row>
    <row r="916" s="114" customFormat="1" spans="1:21">
      <c r="A916" s="122"/>
      <c r="B916" s="125"/>
      <c r="D916" s="105"/>
      <c r="E916" s="122"/>
      <c r="F916" s="1"/>
      <c r="J916" s="119"/>
      <c r="K916" s="119"/>
      <c r="L916" s="119"/>
      <c r="M916" s="119"/>
      <c r="N916" s="119"/>
      <c r="O916" s="119"/>
      <c r="P916" s="119"/>
      <c r="Q916" s="119"/>
      <c r="R916" s="119"/>
      <c r="S916" s="119"/>
      <c r="T916" s="119"/>
      <c r="U916" s="119"/>
    </row>
    <row r="917" s="114" customFormat="1" spans="1:21">
      <c r="A917" s="122"/>
      <c r="B917" s="125"/>
      <c r="D917" s="105"/>
      <c r="E917" s="122"/>
      <c r="F917" s="1"/>
      <c r="J917" s="119"/>
      <c r="K917" s="119"/>
      <c r="L917" s="119"/>
      <c r="M917" s="119"/>
      <c r="N917" s="119"/>
      <c r="O917" s="119"/>
      <c r="P917" s="119"/>
      <c r="Q917" s="119"/>
      <c r="R917" s="119"/>
      <c r="S917" s="119"/>
      <c r="T917" s="119"/>
      <c r="U917" s="119"/>
    </row>
    <row r="918" s="114" customFormat="1" spans="1:21">
      <c r="A918" s="122"/>
      <c r="B918" s="125"/>
      <c r="D918" s="105"/>
      <c r="E918" s="122"/>
      <c r="F918" s="1"/>
      <c r="J918" s="119"/>
      <c r="K918" s="119"/>
      <c r="L918" s="119"/>
      <c r="M918" s="119"/>
      <c r="N918" s="119"/>
      <c r="O918" s="119"/>
      <c r="P918" s="119"/>
      <c r="Q918" s="119"/>
      <c r="R918" s="119"/>
      <c r="S918" s="119"/>
      <c r="T918" s="119"/>
      <c r="U918" s="119"/>
    </row>
    <row r="919" s="114" customFormat="1" spans="1:21">
      <c r="A919" s="122"/>
      <c r="B919" s="125"/>
      <c r="D919" s="105"/>
      <c r="E919" s="122"/>
      <c r="F919" s="1"/>
      <c r="J919" s="119"/>
      <c r="K919" s="119"/>
      <c r="L919" s="119"/>
      <c r="M919" s="119"/>
      <c r="N919" s="119"/>
      <c r="O919" s="119"/>
      <c r="P919" s="119"/>
      <c r="Q919" s="119"/>
      <c r="R919" s="119"/>
      <c r="S919" s="119"/>
      <c r="T919" s="119"/>
      <c r="U919" s="119"/>
    </row>
    <row r="920" s="114" customFormat="1" spans="1:21">
      <c r="A920" s="122"/>
      <c r="B920" s="125"/>
      <c r="D920" s="105"/>
      <c r="E920" s="122"/>
      <c r="F920" s="1"/>
      <c r="J920" s="119"/>
      <c r="K920" s="119"/>
      <c r="L920" s="119"/>
      <c r="M920" s="119"/>
      <c r="N920" s="119"/>
      <c r="O920" s="119"/>
      <c r="P920" s="119"/>
      <c r="Q920" s="119"/>
      <c r="R920" s="119"/>
      <c r="S920" s="119"/>
      <c r="T920" s="119"/>
      <c r="U920" s="119"/>
    </row>
    <row r="921" s="114" customFormat="1" spans="1:21">
      <c r="A921" s="122"/>
      <c r="B921" s="125"/>
      <c r="D921" s="105"/>
      <c r="E921" s="122"/>
      <c r="F921" s="1"/>
      <c r="J921" s="119"/>
      <c r="K921" s="119"/>
      <c r="L921" s="119"/>
      <c r="M921" s="119"/>
      <c r="N921" s="119"/>
      <c r="O921" s="119"/>
      <c r="P921" s="119"/>
      <c r="Q921" s="119"/>
      <c r="R921" s="119"/>
      <c r="S921" s="119"/>
      <c r="T921" s="119"/>
      <c r="U921" s="119"/>
    </row>
    <row r="922" s="114" customFormat="1" spans="1:21">
      <c r="A922" s="122"/>
      <c r="B922" s="125"/>
      <c r="D922" s="105"/>
      <c r="E922" s="122"/>
      <c r="F922" s="1"/>
      <c r="J922" s="119"/>
      <c r="K922" s="119"/>
      <c r="L922" s="119"/>
      <c r="M922" s="119"/>
      <c r="N922" s="119"/>
      <c r="O922" s="119"/>
      <c r="P922" s="119"/>
      <c r="Q922" s="119"/>
      <c r="R922" s="119"/>
      <c r="S922" s="119"/>
      <c r="T922" s="119"/>
      <c r="U922" s="119"/>
    </row>
    <row r="923" s="114" customFormat="1" spans="1:21">
      <c r="A923" s="122"/>
      <c r="B923" s="125"/>
      <c r="D923" s="105"/>
      <c r="E923" s="122"/>
      <c r="F923" s="1"/>
      <c r="J923" s="119"/>
      <c r="K923" s="119"/>
      <c r="L923" s="119"/>
      <c r="M923" s="119"/>
      <c r="N923" s="119"/>
      <c r="O923" s="119"/>
      <c r="P923" s="119"/>
      <c r="Q923" s="119"/>
      <c r="R923" s="119"/>
      <c r="S923" s="119"/>
      <c r="T923" s="119"/>
      <c r="U923" s="119"/>
    </row>
    <row r="924" s="114" customFormat="1" spans="1:21">
      <c r="A924" s="122"/>
      <c r="B924" s="125"/>
      <c r="D924" s="105"/>
      <c r="E924" s="122"/>
      <c r="F924" s="1"/>
      <c r="J924" s="119"/>
      <c r="K924" s="119"/>
      <c r="L924" s="119"/>
      <c r="M924" s="119"/>
      <c r="N924" s="119"/>
      <c r="O924" s="119"/>
      <c r="P924" s="119"/>
      <c r="Q924" s="119"/>
      <c r="R924" s="119"/>
      <c r="S924" s="119"/>
      <c r="T924" s="119"/>
      <c r="U924" s="119"/>
    </row>
    <row r="925" s="114" customFormat="1" spans="1:21">
      <c r="A925" s="122"/>
      <c r="B925" s="125"/>
      <c r="D925" s="105"/>
      <c r="E925" s="122"/>
      <c r="F925" s="1"/>
      <c r="J925" s="119"/>
      <c r="K925" s="119"/>
      <c r="L925" s="119"/>
      <c r="M925" s="119"/>
      <c r="N925" s="119"/>
      <c r="O925" s="119"/>
      <c r="P925" s="119"/>
      <c r="Q925" s="119"/>
      <c r="R925" s="119"/>
      <c r="S925" s="119"/>
      <c r="T925" s="119"/>
      <c r="U925" s="119"/>
    </row>
    <row r="926" s="114" customFormat="1" spans="1:21">
      <c r="A926" s="122"/>
      <c r="B926" s="125"/>
      <c r="D926" s="105"/>
      <c r="E926" s="122"/>
      <c r="F926" s="1"/>
      <c r="J926" s="119"/>
      <c r="K926" s="119"/>
      <c r="L926" s="119"/>
      <c r="M926" s="119"/>
      <c r="N926" s="119"/>
      <c r="O926" s="119"/>
      <c r="P926" s="119"/>
      <c r="Q926" s="119"/>
      <c r="R926" s="119"/>
      <c r="S926" s="119"/>
      <c r="T926" s="119"/>
      <c r="U926" s="119"/>
    </row>
    <row r="927" s="114" customFormat="1" spans="1:21">
      <c r="A927" s="122"/>
      <c r="B927" s="125"/>
      <c r="D927" s="105"/>
      <c r="E927" s="122"/>
      <c r="F927" s="1"/>
      <c r="J927" s="119"/>
      <c r="K927" s="119"/>
      <c r="L927" s="119"/>
      <c r="M927" s="119"/>
      <c r="N927" s="119"/>
      <c r="O927" s="119"/>
      <c r="P927" s="119"/>
      <c r="Q927" s="119"/>
      <c r="R927" s="119"/>
      <c r="S927" s="119"/>
      <c r="T927" s="119"/>
      <c r="U927" s="119"/>
    </row>
    <row r="928" s="114" customFormat="1" spans="1:21">
      <c r="A928" s="122"/>
      <c r="B928" s="125"/>
      <c r="D928" s="105"/>
      <c r="E928" s="122"/>
      <c r="F928" s="1"/>
      <c r="J928" s="119"/>
      <c r="K928" s="119"/>
      <c r="L928" s="119"/>
      <c r="M928" s="119"/>
      <c r="N928" s="119"/>
      <c r="O928" s="119"/>
      <c r="P928" s="119"/>
      <c r="Q928" s="119"/>
      <c r="R928" s="119"/>
      <c r="S928" s="119"/>
      <c r="T928" s="119"/>
      <c r="U928" s="119"/>
    </row>
    <row r="929" s="114" customFormat="1" spans="1:21">
      <c r="A929" s="122"/>
      <c r="B929" s="125"/>
      <c r="D929" s="105"/>
      <c r="E929" s="122"/>
      <c r="F929" s="1"/>
      <c r="J929" s="119"/>
      <c r="K929" s="119"/>
      <c r="L929" s="119"/>
      <c r="M929" s="119"/>
      <c r="N929" s="119"/>
      <c r="O929" s="119"/>
      <c r="P929" s="119"/>
      <c r="Q929" s="119"/>
      <c r="R929" s="119"/>
      <c r="S929" s="119"/>
      <c r="T929" s="119"/>
      <c r="U929" s="119"/>
    </row>
    <row r="930" s="114" customFormat="1" spans="1:21">
      <c r="A930" s="122"/>
      <c r="B930" s="125"/>
      <c r="D930" s="105"/>
      <c r="E930" s="122"/>
      <c r="F930" s="1"/>
      <c r="J930" s="119"/>
      <c r="K930" s="119"/>
      <c r="L930" s="119"/>
      <c r="M930" s="119"/>
      <c r="N930" s="119"/>
      <c r="O930" s="119"/>
      <c r="P930" s="119"/>
      <c r="Q930" s="119"/>
      <c r="R930" s="119"/>
      <c r="S930" s="119"/>
      <c r="T930" s="119"/>
      <c r="U930" s="119"/>
    </row>
    <row r="931" s="114" customFormat="1" spans="1:21">
      <c r="A931" s="122"/>
      <c r="B931" s="125"/>
      <c r="D931" s="105"/>
      <c r="E931" s="122"/>
      <c r="F931" s="1"/>
      <c r="J931" s="119"/>
      <c r="K931" s="119"/>
      <c r="L931" s="119"/>
      <c r="M931" s="119"/>
      <c r="N931" s="119"/>
      <c r="O931" s="119"/>
      <c r="P931" s="119"/>
      <c r="Q931" s="119"/>
      <c r="R931" s="119"/>
      <c r="S931" s="119"/>
      <c r="T931" s="119"/>
      <c r="U931" s="119"/>
    </row>
    <row r="932" s="114" customFormat="1" spans="1:21">
      <c r="A932" s="122"/>
      <c r="B932" s="125"/>
      <c r="D932" s="105"/>
      <c r="E932" s="122"/>
      <c r="F932" s="1"/>
      <c r="J932" s="119"/>
      <c r="K932" s="119"/>
      <c r="L932" s="119"/>
      <c r="M932" s="119"/>
      <c r="N932" s="119"/>
      <c r="O932" s="119"/>
      <c r="P932" s="119"/>
      <c r="Q932" s="119"/>
      <c r="R932" s="119"/>
      <c r="S932" s="119"/>
      <c r="T932" s="119"/>
      <c r="U932" s="119"/>
    </row>
    <row r="933" s="114" customFormat="1" spans="1:21">
      <c r="A933" s="122"/>
      <c r="B933" s="125"/>
      <c r="D933" s="105"/>
      <c r="E933" s="122"/>
      <c r="F933" s="1"/>
      <c r="J933" s="119"/>
      <c r="K933" s="119"/>
      <c r="L933" s="119"/>
      <c r="M933" s="119"/>
      <c r="N933" s="119"/>
      <c r="O933" s="119"/>
      <c r="P933" s="119"/>
      <c r="Q933" s="119"/>
      <c r="R933" s="119"/>
      <c r="S933" s="119"/>
      <c r="T933" s="119"/>
      <c r="U933" s="119"/>
    </row>
    <row r="934" s="114" customFormat="1" spans="1:21">
      <c r="A934" s="122"/>
      <c r="B934" s="125"/>
      <c r="D934" s="105"/>
      <c r="E934" s="122"/>
      <c r="F934" s="1"/>
      <c r="J934" s="119"/>
      <c r="K934" s="119"/>
      <c r="L934" s="119"/>
      <c r="M934" s="119"/>
      <c r="N934" s="119"/>
      <c r="O934" s="119"/>
      <c r="P934" s="119"/>
      <c r="Q934" s="119"/>
      <c r="R934" s="119"/>
      <c r="S934" s="119"/>
      <c r="T934" s="119"/>
      <c r="U934" s="119"/>
    </row>
    <row r="935" s="114" customFormat="1" spans="1:21">
      <c r="A935" s="122"/>
      <c r="B935" s="125"/>
      <c r="D935" s="105"/>
      <c r="E935" s="122"/>
      <c r="F935" s="1"/>
      <c r="J935" s="119"/>
      <c r="K935" s="119"/>
      <c r="L935" s="119"/>
      <c r="M935" s="119"/>
      <c r="N935" s="119"/>
      <c r="O935" s="119"/>
      <c r="P935" s="119"/>
      <c r="Q935" s="119"/>
      <c r="R935" s="119"/>
      <c r="S935" s="119"/>
      <c r="T935" s="119"/>
      <c r="U935" s="119"/>
    </row>
    <row r="936" s="114" customFormat="1" spans="1:21">
      <c r="A936" s="122"/>
      <c r="B936" s="125"/>
      <c r="D936" s="105"/>
      <c r="E936" s="122"/>
      <c r="F936" s="1"/>
      <c r="J936" s="119"/>
      <c r="K936" s="119"/>
      <c r="L936" s="119"/>
      <c r="M936" s="119"/>
      <c r="N936" s="119"/>
      <c r="O936" s="119"/>
      <c r="P936" s="119"/>
      <c r="Q936" s="119"/>
      <c r="R936" s="119"/>
      <c r="S936" s="119"/>
      <c r="T936" s="119"/>
      <c r="U936" s="119"/>
    </row>
    <row r="937" s="114" customFormat="1" spans="1:21">
      <c r="A937" s="122"/>
      <c r="B937" s="125"/>
      <c r="D937" s="105"/>
      <c r="E937" s="122"/>
      <c r="F937" s="1"/>
      <c r="J937" s="119"/>
      <c r="K937" s="119"/>
      <c r="L937" s="119"/>
      <c r="M937" s="119"/>
      <c r="N937" s="119"/>
      <c r="O937" s="119"/>
      <c r="P937" s="119"/>
      <c r="Q937" s="119"/>
      <c r="R937" s="119"/>
      <c r="S937" s="119"/>
      <c r="T937" s="119"/>
      <c r="U937" s="119"/>
    </row>
    <row r="938" s="114" customFormat="1" spans="1:21">
      <c r="A938" s="122"/>
      <c r="B938" s="125"/>
      <c r="D938" s="105"/>
      <c r="E938" s="122"/>
      <c r="F938" s="1"/>
      <c r="J938" s="119"/>
      <c r="K938" s="119"/>
      <c r="L938" s="119"/>
      <c r="M938" s="119"/>
      <c r="N938" s="119"/>
      <c r="O938" s="119"/>
      <c r="P938" s="119"/>
      <c r="Q938" s="119"/>
      <c r="R938" s="119"/>
      <c r="S938" s="119"/>
      <c r="T938" s="119"/>
      <c r="U938" s="119"/>
    </row>
    <row r="939" s="114" customFormat="1" spans="1:21">
      <c r="A939" s="122"/>
      <c r="B939" s="125"/>
      <c r="D939" s="105"/>
      <c r="E939" s="122"/>
      <c r="F939" s="1"/>
      <c r="J939" s="119"/>
      <c r="K939" s="119"/>
      <c r="L939" s="119"/>
      <c r="M939" s="119"/>
      <c r="N939" s="119"/>
      <c r="O939" s="119"/>
      <c r="P939" s="119"/>
      <c r="Q939" s="119"/>
      <c r="R939" s="119"/>
      <c r="S939" s="119"/>
      <c r="T939" s="119"/>
      <c r="U939" s="119"/>
    </row>
    <row r="940" s="114" customFormat="1" spans="1:21">
      <c r="A940" s="122"/>
      <c r="B940" s="125"/>
      <c r="D940" s="105"/>
      <c r="E940" s="122"/>
      <c r="F940" s="1"/>
      <c r="J940" s="119"/>
      <c r="K940" s="119"/>
      <c r="L940" s="119"/>
      <c r="M940" s="119"/>
      <c r="N940" s="119"/>
      <c r="O940" s="119"/>
      <c r="P940" s="119"/>
      <c r="Q940" s="119"/>
      <c r="R940" s="119"/>
      <c r="S940" s="119"/>
      <c r="T940" s="119"/>
      <c r="U940" s="119"/>
    </row>
    <row r="941" s="114" customFormat="1" spans="1:21">
      <c r="A941" s="122"/>
      <c r="B941" s="125"/>
      <c r="D941" s="105"/>
      <c r="E941" s="122"/>
      <c r="F941" s="1"/>
      <c r="J941" s="119"/>
      <c r="K941" s="119"/>
      <c r="L941" s="119"/>
      <c r="M941" s="119"/>
      <c r="N941" s="119"/>
      <c r="O941" s="119"/>
      <c r="P941" s="119"/>
      <c r="Q941" s="119"/>
      <c r="R941" s="119"/>
      <c r="S941" s="119"/>
      <c r="T941" s="119"/>
      <c r="U941" s="119"/>
    </row>
    <row r="942" s="114" customFormat="1" spans="1:21">
      <c r="A942" s="122"/>
      <c r="B942" s="125"/>
      <c r="D942" s="105"/>
      <c r="E942" s="122"/>
      <c r="F942" s="1"/>
      <c r="J942" s="119"/>
      <c r="K942" s="119"/>
      <c r="L942" s="119"/>
      <c r="M942" s="119"/>
      <c r="N942" s="119"/>
      <c r="O942" s="119"/>
      <c r="P942" s="119"/>
      <c r="Q942" s="119"/>
      <c r="R942" s="119"/>
      <c r="S942" s="119"/>
      <c r="T942" s="119"/>
      <c r="U942" s="119"/>
    </row>
    <row r="943" s="114" customFormat="1" spans="1:21">
      <c r="A943" s="122"/>
      <c r="B943" s="125"/>
      <c r="D943" s="105"/>
      <c r="E943" s="122"/>
      <c r="F943" s="1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</row>
    <row r="944" s="114" customFormat="1" spans="1:11">
      <c r="A944" s="122"/>
      <c r="B944" s="111"/>
      <c r="D944" s="105"/>
      <c r="E944" s="122"/>
      <c r="F944" s="1"/>
      <c r="J944" s="126"/>
      <c r="K944" s="126"/>
    </row>
    <row r="945" s="114" customFormat="1" spans="1:11">
      <c r="A945" s="122"/>
      <c r="B945" s="111"/>
      <c r="D945" s="105"/>
      <c r="E945" s="122"/>
      <c r="F945" s="1"/>
      <c r="J945" s="126"/>
      <c r="K945" s="126"/>
    </row>
    <row r="946" s="114" customFormat="1" spans="1:11">
      <c r="A946" s="122"/>
      <c r="B946" s="111"/>
      <c r="D946" s="105"/>
      <c r="E946" s="122"/>
      <c r="F946" s="1"/>
      <c r="J946" s="126"/>
      <c r="K946" s="126"/>
    </row>
    <row r="947" s="114" customFormat="1" spans="1:11">
      <c r="A947" s="122"/>
      <c r="B947" s="111"/>
      <c r="D947" s="105"/>
      <c r="E947" s="122"/>
      <c r="F947" s="1"/>
      <c r="J947" s="126"/>
      <c r="K947" s="126"/>
    </row>
    <row r="948" s="114" customFormat="1" spans="1:11">
      <c r="A948" s="122"/>
      <c r="B948" s="111"/>
      <c r="D948" s="105"/>
      <c r="E948" s="122"/>
      <c r="F948" s="1"/>
      <c r="J948" s="126"/>
      <c r="K948" s="126"/>
    </row>
    <row r="949" s="114" customFormat="1" spans="1:11">
      <c r="A949" s="122"/>
      <c r="B949" s="111"/>
      <c r="D949" s="105"/>
      <c r="E949" s="122"/>
      <c r="F949" s="1"/>
      <c r="J949" s="126"/>
      <c r="K949" s="126"/>
    </row>
    <row r="950" s="114" customFormat="1" spans="1:11">
      <c r="A950" s="122"/>
      <c r="B950" s="111"/>
      <c r="D950" s="105"/>
      <c r="E950" s="122"/>
      <c r="F950" s="1"/>
      <c r="J950" s="126"/>
      <c r="K950" s="126"/>
    </row>
    <row r="951" s="114" customFormat="1" spans="1:11">
      <c r="A951" s="122"/>
      <c r="B951" s="111"/>
      <c r="D951" s="105"/>
      <c r="E951" s="122"/>
      <c r="F951" s="1"/>
      <c r="J951" s="126"/>
      <c r="K951" s="126"/>
    </row>
    <row r="952" s="114" customFormat="1" spans="1:11">
      <c r="A952" s="122"/>
      <c r="B952" s="111"/>
      <c r="D952" s="105"/>
      <c r="E952" s="122"/>
      <c r="F952" s="1"/>
      <c r="J952" s="126"/>
      <c r="K952" s="126"/>
    </row>
    <row r="953" s="114" customFormat="1" spans="1:11">
      <c r="A953" s="122"/>
      <c r="B953" s="111"/>
      <c r="D953" s="105"/>
      <c r="E953" s="122"/>
      <c r="F953" s="1"/>
      <c r="J953" s="126"/>
      <c r="K953" s="126"/>
    </row>
    <row r="954" s="114" customFormat="1" spans="1:11">
      <c r="A954" s="122"/>
      <c r="B954" s="111"/>
      <c r="D954" s="105"/>
      <c r="E954" s="122"/>
      <c r="F954" s="1"/>
      <c r="J954" s="126"/>
      <c r="K954" s="126"/>
    </row>
    <row r="955" s="114" customFormat="1" spans="1:11">
      <c r="A955" s="122"/>
      <c r="B955" s="111"/>
      <c r="D955" s="105"/>
      <c r="E955" s="122"/>
      <c r="F955" s="1"/>
      <c r="J955" s="126"/>
      <c r="K955" s="126"/>
    </row>
    <row r="956" s="114" customFormat="1" spans="1:11">
      <c r="A956" s="122"/>
      <c r="B956" s="111"/>
      <c r="D956" s="105"/>
      <c r="E956" s="122"/>
      <c r="F956" s="1"/>
      <c r="J956" s="126"/>
      <c r="K956" s="126"/>
    </row>
    <row r="957" s="114" customFormat="1" spans="1:11">
      <c r="A957" s="122"/>
      <c r="B957" s="111"/>
      <c r="D957" s="105"/>
      <c r="E957" s="122"/>
      <c r="F957" s="1"/>
      <c r="J957" s="126"/>
      <c r="K957" s="126"/>
    </row>
    <row r="958" s="114" customFormat="1" spans="1:11">
      <c r="A958" s="122"/>
      <c r="B958" s="111"/>
      <c r="D958" s="105"/>
      <c r="E958" s="122"/>
      <c r="F958" s="1"/>
      <c r="J958" s="126"/>
      <c r="K958" s="126"/>
    </row>
    <row r="959" s="114" customFormat="1" spans="1:11">
      <c r="A959" s="122"/>
      <c r="B959" s="111"/>
      <c r="D959" s="105"/>
      <c r="E959" s="122"/>
      <c r="F959" s="1"/>
      <c r="J959" s="126"/>
      <c r="K959" s="126"/>
    </row>
    <row r="960" s="114" customFormat="1" spans="1:11">
      <c r="A960" s="122"/>
      <c r="B960" s="111"/>
      <c r="D960" s="105"/>
      <c r="E960" s="122"/>
      <c r="F960" s="1"/>
      <c r="J960" s="126"/>
      <c r="K960" s="126"/>
    </row>
    <row r="961" s="114" customFormat="1" spans="1:11">
      <c r="A961" s="122"/>
      <c r="B961" s="111"/>
      <c r="D961" s="105"/>
      <c r="E961" s="122"/>
      <c r="F961" s="1"/>
      <c r="J961" s="126"/>
      <c r="K961" s="126"/>
    </row>
    <row r="962" s="114" customFormat="1" spans="1:11">
      <c r="A962" s="122"/>
      <c r="B962" s="111"/>
      <c r="D962" s="105"/>
      <c r="E962" s="122"/>
      <c r="F962" s="1"/>
      <c r="J962" s="126"/>
      <c r="K962" s="126"/>
    </row>
    <row r="963" s="114" customFormat="1" spans="1:11">
      <c r="A963" s="122"/>
      <c r="B963" s="111"/>
      <c r="D963" s="105"/>
      <c r="E963" s="122"/>
      <c r="F963" s="1"/>
      <c r="J963" s="126"/>
      <c r="K963" s="126"/>
    </row>
    <row r="964" s="114" customFormat="1" spans="1:11">
      <c r="A964" s="122"/>
      <c r="B964" s="111"/>
      <c r="D964" s="105"/>
      <c r="E964" s="122"/>
      <c r="F964" s="1"/>
      <c r="J964" s="126"/>
      <c r="K964" s="126"/>
    </row>
    <row r="965" s="114" customFormat="1" spans="1:11">
      <c r="A965" s="122"/>
      <c r="B965" s="111"/>
      <c r="D965" s="105"/>
      <c r="E965" s="122"/>
      <c r="F965" s="1"/>
      <c r="J965" s="126"/>
      <c r="K965" s="126"/>
    </row>
    <row r="966" s="114" customFormat="1" spans="1:11">
      <c r="A966" s="122"/>
      <c r="B966" s="111"/>
      <c r="D966" s="105"/>
      <c r="E966" s="122"/>
      <c r="F966" s="1"/>
      <c r="J966" s="126"/>
      <c r="K966" s="126"/>
    </row>
    <row r="967" s="114" customFormat="1" spans="1:11">
      <c r="A967" s="122"/>
      <c r="B967" s="111"/>
      <c r="D967" s="105"/>
      <c r="E967" s="122"/>
      <c r="F967" s="1"/>
      <c r="J967" s="126"/>
      <c r="K967" s="126"/>
    </row>
    <row r="968" s="114" customFormat="1" spans="1:11">
      <c r="A968" s="122"/>
      <c r="B968" s="111"/>
      <c r="D968" s="105"/>
      <c r="E968" s="122"/>
      <c r="F968" s="1"/>
      <c r="J968" s="126"/>
      <c r="K968" s="126"/>
    </row>
    <row r="969" s="114" customFormat="1" spans="1:11">
      <c r="A969" s="122"/>
      <c r="B969" s="111"/>
      <c r="D969" s="105"/>
      <c r="E969" s="122"/>
      <c r="F969" s="1"/>
      <c r="J969" s="126"/>
      <c r="K969" s="126"/>
    </row>
    <row r="970" s="114" customFormat="1" spans="1:11">
      <c r="A970" s="122"/>
      <c r="B970" s="111"/>
      <c r="D970" s="105"/>
      <c r="E970" s="122"/>
      <c r="F970" s="1"/>
      <c r="J970" s="126"/>
      <c r="K970" s="126"/>
    </row>
    <row r="971" s="114" customFormat="1" spans="1:11">
      <c r="A971" s="122"/>
      <c r="B971" s="111"/>
      <c r="D971" s="105"/>
      <c r="E971" s="122"/>
      <c r="F971" s="1"/>
      <c r="J971" s="126"/>
      <c r="K971" s="126"/>
    </row>
    <row r="972" s="114" customFormat="1" spans="1:11">
      <c r="A972" s="122"/>
      <c r="B972" s="111"/>
      <c r="D972" s="105"/>
      <c r="E972" s="122"/>
      <c r="F972" s="1"/>
      <c r="J972" s="126"/>
      <c r="K972" s="126"/>
    </row>
    <row r="973" s="114" customFormat="1" spans="1:11">
      <c r="A973" s="122"/>
      <c r="B973" s="111"/>
      <c r="D973" s="105"/>
      <c r="E973" s="122"/>
      <c r="F973" s="1"/>
      <c r="J973" s="126"/>
      <c r="K973" s="126"/>
    </row>
    <row r="974" s="114" customFormat="1" spans="1:11">
      <c r="A974" s="122"/>
      <c r="B974" s="111"/>
      <c r="D974" s="105"/>
      <c r="E974" s="122"/>
      <c r="F974" s="1"/>
      <c r="J974" s="126"/>
      <c r="K974" s="126"/>
    </row>
    <row r="975" s="114" customFormat="1" spans="1:11">
      <c r="A975" s="122"/>
      <c r="B975" s="111"/>
      <c r="D975" s="105"/>
      <c r="E975" s="122"/>
      <c r="F975" s="1"/>
      <c r="J975" s="126"/>
      <c r="K975" s="126"/>
    </row>
    <row r="976" s="114" customFormat="1" spans="1:11">
      <c r="A976" s="122"/>
      <c r="B976" s="111"/>
      <c r="D976" s="105"/>
      <c r="E976" s="122"/>
      <c r="F976" s="1"/>
      <c r="J976" s="126"/>
      <c r="K976" s="126"/>
    </row>
    <row r="977" s="114" customFormat="1" spans="1:11">
      <c r="A977" s="122"/>
      <c r="B977" s="111"/>
      <c r="D977" s="105"/>
      <c r="E977" s="122"/>
      <c r="F977" s="1"/>
      <c r="J977" s="126"/>
      <c r="K977" s="126"/>
    </row>
    <row r="978" s="114" customFormat="1" spans="1:11">
      <c r="A978" s="122"/>
      <c r="B978" s="111"/>
      <c r="D978" s="105"/>
      <c r="E978" s="122"/>
      <c r="F978" s="1"/>
      <c r="J978" s="126"/>
      <c r="K978" s="126"/>
    </row>
    <row r="979" s="114" customFormat="1" spans="1:11">
      <c r="A979" s="122"/>
      <c r="B979" s="111"/>
      <c r="D979" s="105"/>
      <c r="E979" s="122"/>
      <c r="F979" s="1"/>
      <c r="J979" s="126"/>
      <c r="K979" s="126"/>
    </row>
    <row r="980" s="114" customFormat="1" spans="1:11">
      <c r="A980" s="122"/>
      <c r="B980" s="111"/>
      <c r="D980" s="105"/>
      <c r="E980" s="122"/>
      <c r="F980" s="1"/>
      <c r="J980" s="126"/>
      <c r="K980" s="126"/>
    </row>
    <row r="981" s="114" customFormat="1" spans="1:11">
      <c r="A981" s="122"/>
      <c r="B981" s="111"/>
      <c r="D981" s="105"/>
      <c r="E981" s="122"/>
      <c r="F981" s="1"/>
      <c r="J981" s="126"/>
      <c r="K981" s="126"/>
    </row>
    <row r="982" s="114" customFormat="1" spans="1:11">
      <c r="A982" s="122"/>
      <c r="B982" s="111"/>
      <c r="D982" s="105"/>
      <c r="E982" s="122"/>
      <c r="F982" s="1"/>
      <c r="J982" s="126"/>
      <c r="K982" s="126"/>
    </row>
    <row r="983" s="114" customFormat="1" spans="1:11">
      <c r="A983" s="122"/>
      <c r="B983" s="111"/>
      <c r="D983" s="105"/>
      <c r="E983" s="122"/>
      <c r="F983" s="1"/>
      <c r="J983" s="126"/>
      <c r="K983" s="126"/>
    </row>
    <row r="984" s="114" customFormat="1" spans="1:11">
      <c r="A984" s="122"/>
      <c r="B984" s="111"/>
      <c r="D984" s="105"/>
      <c r="E984" s="122"/>
      <c r="F984" s="1"/>
      <c r="J984" s="126"/>
      <c r="K984" s="126"/>
    </row>
    <row r="985" s="114" customFormat="1" spans="1:11">
      <c r="A985" s="122"/>
      <c r="B985" s="111"/>
      <c r="D985" s="105"/>
      <c r="E985" s="122"/>
      <c r="F985" s="1"/>
      <c r="J985" s="126"/>
      <c r="K985" s="126"/>
    </row>
    <row r="986" s="114" customFormat="1" spans="1:11">
      <c r="A986" s="122"/>
      <c r="B986" s="111"/>
      <c r="D986" s="105"/>
      <c r="E986" s="122"/>
      <c r="F986" s="1"/>
      <c r="J986" s="126"/>
      <c r="K986" s="126"/>
    </row>
    <row r="987" s="114" customFormat="1" spans="1:11">
      <c r="A987" s="122"/>
      <c r="B987" s="111"/>
      <c r="D987" s="105"/>
      <c r="E987" s="122"/>
      <c r="F987" s="1"/>
      <c r="J987" s="126"/>
      <c r="K987" s="126"/>
    </row>
    <row r="988" s="114" customFormat="1" spans="1:11">
      <c r="A988" s="122"/>
      <c r="B988" s="111"/>
      <c r="D988" s="105"/>
      <c r="E988" s="122"/>
      <c r="F988" s="1"/>
      <c r="J988" s="126"/>
      <c r="K988" s="126"/>
    </row>
    <row r="989" s="114" customFormat="1" spans="1:11">
      <c r="A989" s="122"/>
      <c r="B989" s="111"/>
      <c r="D989" s="105"/>
      <c r="E989" s="122"/>
      <c r="F989" s="1"/>
      <c r="J989" s="126"/>
      <c r="K989" s="126"/>
    </row>
    <row r="990" s="114" customFormat="1" spans="1:11">
      <c r="A990" s="122"/>
      <c r="B990" s="111"/>
      <c r="D990" s="105"/>
      <c r="E990" s="122"/>
      <c r="F990" s="1"/>
      <c r="J990" s="126"/>
      <c r="K990" s="126"/>
    </row>
    <row r="991" s="114" customFormat="1" spans="1:11">
      <c r="A991" s="122"/>
      <c r="B991" s="111"/>
      <c r="D991" s="105"/>
      <c r="E991" s="122"/>
      <c r="F991" s="1"/>
      <c r="J991" s="126"/>
      <c r="K991" s="126"/>
    </row>
    <row r="992" s="114" customFormat="1" spans="1:11">
      <c r="A992" s="122"/>
      <c r="B992" s="111"/>
      <c r="D992" s="105"/>
      <c r="E992" s="122"/>
      <c r="F992" s="1"/>
      <c r="J992" s="126"/>
      <c r="K992" s="126"/>
    </row>
    <row r="993" s="114" customFormat="1" spans="1:11">
      <c r="A993" s="122"/>
      <c r="B993" s="111"/>
      <c r="D993" s="105"/>
      <c r="E993" s="122"/>
      <c r="F993" s="1"/>
      <c r="J993" s="126"/>
      <c r="K993" s="126"/>
    </row>
    <row r="994" s="114" customFormat="1" spans="1:11">
      <c r="A994" s="122"/>
      <c r="B994" s="111"/>
      <c r="D994" s="105"/>
      <c r="E994" s="122"/>
      <c r="F994" s="1"/>
      <c r="J994" s="126"/>
      <c r="K994" s="126"/>
    </row>
    <row r="995" s="114" customFormat="1" spans="1:11">
      <c r="A995" s="122"/>
      <c r="B995" s="111"/>
      <c r="D995" s="105"/>
      <c r="E995" s="122"/>
      <c r="F995" s="1"/>
      <c r="J995" s="126"/>
      <c r="K995" s="126"/>
    </row>
    <row r="996" s="114" customFormat="1" spans="1:11">
      <c r="A996" s="122"/>
      <c r="B996" s="111"/>
      <c r="D996" s="105"/>
      <c r="E996" s="122"/>
      <c r="F996" s="1"/>
      <c r="J996" s="126"/>
      <c r="K996" s="126"/>
    </row>
    <row r="997" s="114" customFormat="1" spans="1:11">
      <c r="A997" s="122"/>
      <c r="B997" s="111"/>
      <c r="D997" s="105"/>
      <c r="E997" s="122"/>
      <c r="F997" s="1"/>
      <c r="J997" s="126"/>
      <c r="K997" s="126"/>
    </row>
    <row r="998" s="114" customFormat="1" spans="1:11">
      <c r="A998" s="122"/>
      <c r="B998" s="111"/>
      <c r="D998" s="105"/>
      <c r="E998" s="122"/>
      <c r="F998" s="1"/>
      <c r="J998" s="126"/>
      <c r="K998" s="126"/>
    </row>
    <row r="999" s="114" customFormat="1" spans="1:11">
      <c r="A999" s="122"/>
      <c r="B999" s="111"/>
      <c r="D999" s="105"/>
      <c r="E999" s="122"/>
      <c r="F999" s="1"/>
      <c r="J999" s="126"/>
      <c r="K999" s="126"/>
    </row>
    <row r="1000" s="114" customFormat="1" spans="1:11">
      <c r="A1000" s="122"/>
      <c r="B1000" s="111"/>
      <c r="D1000" s="105"/>
      <c r="E1000" s="122"/>
      <c r="F1000" s="1"/>
      <c r="J1000" s="126"/>
      <c r="K1000" s="126"/>
    </row>
    <row r="1001" s="114" customFormat="1" spans="1:11">
      <c r="A1001" s="122"/>
      <c r="B1001" s="111"/>
      <c r="D1001" s="105"/>
      <c r="E1001" s="122"/>
      <c r="F1001" s="1"/>
      <c r="J1001" s="126"/>
      <c r="K1001" s="126"/>
    </row>
    <row r="1002" s="114" customFormat="1" spans="1:11">
      <c r="A1002" s="122"/>
      <c r="B1002" s="111"/>
      <c r="D1002" s="105"/>
      <c r="E1002" s="122"/>
      <c r="F1002" s="1"/>
      <c r="J1002" s="126"/>
      <c r="K1002" s="126"/>
    </row>
    <row r="1003" s="114" customFormat="1" spans="1:11">
      <c r="A1003" s="122"/>
      <c r="B1003" s="111"/>
      <c r="D1003" s="105"/>
      <c r="E1003" s="122"/>
      <c r="F1003" s="1"/>
      <c r="J1003" s="126"/>
      <c r="K1003" s="126"/>
    </row>
    <row r="1004" s="114" customFormat="1" spans="1:11">
      <c r="A1004" s="122"/>
      <c r="B1004" s="111"/>
      <c r="D1004" s="105"/>
      <c r="E1004" s="122"/>
      <c r="F1004" s="1"/>
      <c r="J1004" s="126"/>
      <c r="K1004" s="126"/>
    </row>
    <row r="1005" s="114" customFormat="1" spans="1:11">
      <c r="A1005" s="122"/>
      <c r="B1005" s="111"/>
      <c r="D1005" s="105"/>
      <c r="E1005" s="122"/>
      <c r="F1005" s="1"/>
      <c r="J1005" s="126"/>
      <c r="K1005" s="126"/>
    </row>
    <row r="1006" s="114" customFormat="1" spans="1:11">
      <c r="A1006" s="122"/>
      <c r="B1006" s="111"/>
      <c r="D1006" s="105"/>
      <c r="E1006" s="122"/>
      <c r="F1006" s="1"/>
      <c r="J1006" s="126"/>
      <c r="K1006" s="126"/>
    </row>
    <row r="1007" s="114" customFormat="1" spans="1:11">
      <c r="A1007" s="122"/>
      <c r="B1007" s="111"/>
      <c r="D1007" s="105"/>
      <c r="E1007" s="122"/>
      <c r="F1007" s="1"/>
      <c r="J1007" s="126"/>
      <c r="K1007" s="126"/>
    </row>
    <row r="1008" s="114" customFormat="1" spans="1:11">
      <c r="A1008" s="122"/>
      <c r="B1008" s="111"/>
      <c r="D1008" s="105"/>
      <c r="E1008" s="122"/>
      <c r="F1008" s="1"/>
      <c r="J1008" s="126"/>
      <c r="K1008" s="126"/>
    </row>
    <row r="1009" s="114" customFormat="1" spans="1:11">
      <c r="A1009" s="122"/>
      <c r="B1009" s="111"/>
      <c r="D1009" s="105"/>
      <c r="E1009" s="122"/>
      <c r="F1009" s="1"/>
      <c r="J1009" s="126"/>
      <c r="K1009" s="126"/>
    </row>
    <row r="1010" s="114" customFormat="1" spans="1:11">
      <c r="A1010" s="122"/>
      <c r="B1010" s="111"/>
      <c r="D1010" s="105"/>
      <c r="E1010" s="122"/>
      <c r="F1010" s="1"/>
      <c r="J1010" s="126"/>
      <c r="K1010" s="126"/>
    </row>
    <row r="1011" s="114" customFormat="1" spans="1:11">
      <c r="A1011" s="122"/>
      <c r="B1011" s="111"/>
      <c r="D1011" s="105"/>
      <c r="E1011" s="122"/>
      <c r="F1011" s="1"/>
      <c r="J1011" s="126"/>
      <c r="K1011" s="126"/>
    </row>
    <row r="1012" s="114" customFormat="1" spans="1:11">
      <c r="A1012" s="122"/>
      <c r="B1012" s="111"/>
      <c r="D1012" s="105"/>
      <c r="E1012" s="122"/>
      <c r="F1012" s="1"/>
      <c r="J1012" s="126"/>
      <c r="K1012" s="126"/>
    </row>
    <row r="1013" s="114" customFormat="1" spans="1:11">
      <c r="A1013" s="122"/>
      <c r="B1013" s="111"/>
      <c r="D1013" s="105"/>
      <c r="E1013" s="122"/>
      <c r="F1013" s="1"/>
      <c r="J1013" s="126"/>
      <c r="K1013" s="126"/>
    </row>
    <row r="1014" s="114" customFormat="1" spans="1:11">
      <c r="A1014" s="122"/>
      <c r="B1014" s="111"/>
      <c r="D1014" s="105"/>
      <c r="E1014" s="122"/>
      <c r="F1014" s="1"/>
      <c r="J1014" s="126"/>
      <c r="K1014" s="126"/>
    </row>
    <row r="1015" s="114" customFormat="1" spans="1:11">
      <c r="A1015" s="122"/>
      <c r="B1015" s="111"/>
      <c r="D1015" s="105"/>
      <c r="E1015" s="122"/>
      <c r="F1015" s="1"/>
      <c r="J1015" s="126"/>
      <c r="K1015" s="126"/>
    </row>
    <row r="1016" s="114" customFormat="1" spans="1:11">
      <c r="A1016" s="122"/>
      <c r="B1016" s="111"/>
      <c r="D1016" s="105"/>
      <c r="E1016" s="122"/>
      <c r="F1016" s="1"/>
      <c r="J1016" s="126"/>
      <c r="K1016" s="126"/>
    </row>
    <row r="1017" s="114" customFormat="1" spans="1:11">
      <c r="A1017" s="122"/>
      <c r="B1017" s="111"/>
      <c r="D1017" s="105"/>
      <c r="E1017" s="122"/>
      <c r="F1017" s="1"/>
      <c r="J1017" s="126"/>
      <c r="K1017" s="126"/>
    </row>
    <row r="1018" s="114" customFormat="1" spans="1:11">
      <c r="A1018" s="122"/>
      <c r="B1018" s="111"/>
      <c r="D1018" s="105"/>
      <c r="E1018" s="122"/>
      <c r="F1018" s="1"/>
      <c r="J1018" s="126"/>
      <c r="K1018" s="126"/>
    </row>
    <row r="1019" s="114" customFormat="1" spans="1:11">
      <c r="A1019" s="122"/>
      <c r="B1019" s="111"/>
      <c r="D1019" s="105"/>
      <c r="E1019" s="122"/>
      <c r="F1019" s="1"/>
      <c r="J1019" s="126"/>
      <c r="K1019" s="126"/>
    </row>
    <row r="1020" s="114" customFormat="1" spans="1:11">
      <c r="A1020" s="122"/>
      <c r="B1020" s="111"/>
      <c r="D1020" s="105"/>
      <c r="E1020" s="122"/>
      <c r="F1020" s="1"/>
      <c r="J1020" s="126"/>
      <c r="K1020" s="126"/>
    </row>
    <row r="1021" s="114" customFormat="1" spans="1:11">
      <c r="A1021" s="122"/>
      <c r="B1021" s="111"/>
      <c r="D1021" s="105"/>
      <c r="E1021" s="122"/>
      <c r="F1021" s="1"/>
      <c r="J1021" s="126"/>
      <c r="K1021" s="126"/>
    </row>
    <row r="1022" s="114" customFormat="1" spans="1:11">
      <c r="A1022" s="122"/>
      <c r="B1022" s="111"/>
      <c r="D1022" s="105"/>
      <c r="E1022" s="122"/>
      <c r="F1022" s="1"/>
      <c r="J1022" s="126"/>
      <c r="K1022" s="126"/>
    </row>
    <row r="1023" s="114" customFormat="1" spans="1:11">
      <c r="A1023" s="122"/>
      <c r="B1023" s="111"/>
      <c r="D1023" s="105"/>
      <c r="E1023" s="122"/>
      <c r="F1023" s="1"/>
      <c r="J1023" s="126"/>
      <c r="K1023" s="126"/>
    </row>
    <row r="1024" s="114" customFormat="1" spans="1:11">
      <c r="A1024" s="122"/>
      <c r="B1024" s="111"/>
      <c r="D1024" s="105"/>
      <c r="E1024" s="122"/>
      <c r="F1024" s="1"/>
      <c r="J1024" s="126"/>
      <c r="K1024" s="126"/>
    </row>
    <row r="1025" s="114" customFormat="1" spans="1:11">
      <c r="A1025" s="122"/>
      <c r="B1025" s="111"/>
      <c r="D1025" s="105"/>
      <c r="E1025" s="122"/>
      <c r="F1025" s="1"/>
      <c r="J1025" s="126"/>
      <c r="K1025" s="126"/>
    </row>
    <row r="1026" s="114" customFormat="1" spans="1:11">
      <c r="A1026" s="122"/>
      <c r="B1026" s="111"/>
      <c r="D1026" s="105"/>
      <c r="E1026" s="122"/>
      <c r="F1026" s="1"/>
      <c r="J1026" s="126"/>
      <c r="K1026" s="126"/>
    </row>
    <row r="1027" s="114" customFormat="1" spans="1:11">
      <c r="A1027" s="122"/>
      <c r="B1027" s="111"/>
      <c r="D1027" s="105"/>
      <c r="E1027" s="122"/>
      <c r="F1027" s="1"/>
      <c r="J1027" s="126"/>
      <c r="K1027" s="126"/>
    </row>
    <row r="1028" s="114" customFormat="1" spans="1:11">
      <c r="A1028" s="122"/>
      <c r="B1028" s="111"/>
      <c r="D1028" s="105"/>
      <c r="E1028" s="122"/>
      <c r="F1028" s="1"/>
      <c r="J1028" s="126"/>
      <c r="K1028" s="126"/>
    </row>
    <row r="1029" s="114" customFormat="1" spans="1:11">
      <c r="A1029" s="122"/>
      <c r="B1029" s="111"/>
      <c r="D1029" s="105"/>
      <c r="E1029" s="122"/>
      <c r="F1029" s="1"/>
      <c r="J1029" s="126"/>
      <c r="K1029" s="126"/>
    </row>
    <row r="1030" s="114" customFormat="1" spans="1:11">
      <c r="A1030" s="122"/>
      <c r="B1030" s="111"/>
      <c r="D1030" s="105"/>
      <c r="E1030" s="122"/>
      <c r="F1030" s="1"/>
      <c r="J1030" s="126"/>
      <c r="K1030" s="126"/>
    </row>
    <row r="1031" s="114" customFormat="1" spans="1:11">
      <c r="A1031" s="122"/>
      <c r="B1031" s="111"/>
      <c r="D1031" s="105"/>
      <c r="E1031" s="122"/>
      <c r="F1031" s="1"/>
      <c r="J1031" s="126"/>
      <c r="K1031" s="126"/>
    </row>
    <row r="1032" s="114" customFormat="1" spans="1:11">
      <c r="A1032" s="122"/>
      <c r="B1032" s="111"/>
      <c r="D1032" s="105"/>
      <c r="E1032" s="122"/>
      <c r="F1032" s="1"/>
      <c r="J1032" s="126"/>
      <c r="K1032" s="126"/>
    </row>
    <row r="1033" s="114" customFormat="1" spans="1:11">
      <c r="A1033" s="122"/>
      <c r="B1033" s="111"/>
      <c r="D1033" s="105"/>
      <c r="E1033" s="122"/>
      <c r="F1033" s="1"/>
      <c r="J1033" s="126"/>
      <c r="K1033" s="126"/>
    </row>
    <row r="1034" s="114" customFormat="1" spans="1:11">
      <c r="A1034" s="122"/>
      <c r="B1034" s="111"/>
      <c r="D1034" s="105"/>
      <c r="E1034" s="122"/>
      <c r="F1034" s="1"/>
      <c r="J1034" s="126"/>
      <c r="K1034" s="126"/>
    </row>
    <row r="1035" s="114" customFormat="1" spans="1:11">
      <c r="A1035" s="122"/>
      <c r="B1035" s="111"/>
      <c r="D1035" s="105"/>
      <c r="E1035" s="122"/>
      <c r="F1035" s="1"/>
      <c r="J1035" s="126"/>
      <c r="K1035" s="126"/>
    </row>
    <row r="1036" s="114" customFormat="1" spans="1:11">
      <c r="A1036" s="122"/>
      <c r="B1036" s="111"/>
      <c r="D1036" s="105"/>
      <c r="E1036" s="122"/>
      <c r="F1036" s="1"/>
      <c r="J1036" s="126"/>
      <c r="K1036" s="126"/>
    </row>
    <row r="1037" s="114" customFormat="1" spans="1:11">
      <c r="A1037" s="122"/>
      <c r="B1037" s="111"/>
      <c r="D1037" s="105"/>
      <c r="E1037" s="122"/>
      <c r="F1037" s="1"/>
      <c r="J1037" s="126"/>
      <c r="K1037" s="126"/>
    </row>
    <row r="1038" s="114" customFormat="1" spans="1:11">
      <c r="A1038" s="122"/>
      <c r="B1038" s="111"/>
      <c r="D1038" s="105"/>
      <c r="E1038" s="122"/>
      <c r="F1038" s="1"/>
      <c r="J1038" s="126"/>
      <c r="K1038" s="126"/>
    </row>
    <row r="1039" s="114" customFormat="1" spans="1:11">
      <c r="A1039" s="122"/>
      <c r="B1039" s="111"/>
      <c r="D1039" s="105"/>
      <c r="E1039" s="122"/>
      <c r="F1039" s="1"/>
      <c r="J1039" s="126"/>
      <c r="K1039" s="126"/>
    </row>
    <row r="1040" s="114" customFormat="1" spans="1:11">
      <c r="A1040" s="122"/>
      <c r="B1040" s="111"/>
      <c r="D1040" s="105"/>
      <c r="E1040" s="122"/>
      <c r="F1040" s="1"/>
      <c r="J1040" s="126"/>
      <c r="K1040" s="126"/>
    </row>
    <row r="1041" s="114" customFormat="1" spans="1:11">
      <c r="A1041" s="122"/>
      <c r="B1041" s="111"/>
      <c r="D1041" s="105"/>
      <c r="E1041" s="122"/>
      <c r="F1041" s="1"/>
      <c r="J1041" s="126"/>
      <c r="K1041" s="126"/>
    </row>
    <row r="1042" s="114" customFormat="1" spans="1:11">
      <c r="A1042" s="122"/>
      <c r="B1042" s="111"/>
      <c r="D1042" s="105"/>
      <c r="E1042" s="122"/>
      <c r="F1042" s="1"/>
      <c r="J1042" s="126"/>
      <c r="K1042" s="126"/>
    </row>
    <row r="1043" s="114" customFormat="1" spans="1:11">
      <c r="A1043" s="122"/>
      <c r="B1043" s="111"/>
      <c r="D1043" s="105"/>
      <c r="E1043" s="122"/>
      <c r="F1043" s="1"/>
      <c r="J1043" s="126"/>
      <c r="K1043" s="126"/>
    </row>
    <row r="1044" s="114" customFormat="1" spans="1:11">
      <c r="A1044" s="122"/>
      <c r="B1044" s="111"/>
      <c r="D1044" s="105"/>
      <c r="E1044" s="122"/>
      <c r="F1044" s="1"/>
      <c r="J1044" s="126"/>
      <c r="K1044" s="126"/>
    </row>
    <row r="1045" s="114" customFormat="1" spans="1:11">
      <c r="A1045" s="122"/>
      <c r="B1045" s="111"/>
      <c r="D1045" s="105"/>
      <c r="E1045" s="122"/>
      <c r="F1045" s="1"/>
      <c r="J1045" s="126"/>
      <c r="K1045" s="126"/>
    </row>
    <row r="1046" s="114" customFormat="1" spans="1:11">
      <c r="A1046" s="122"/>
      <c r="B1046" s="111"/>
      <c r="D1046" s="105"/>
      <c r="E1046" s="122"/>
      <c r="F1046" s="1"/>
      <c r="J1046" s="126"/>
      <c r="K1046" s="126"/>
    </row>
    <row r="1047" s="114" customFormat="1" spans="1:11">
      <c r="A1047" s="122"/>
      <c r="B1047" s="111"/>
      <c r="D1047" s="105"/>
      <c r="E1047" s="122"/>
      <c r="F1047" s="1"/>
      <c r="J1047" s="126"/>
      <c r="K1047" s="126"/>
    </row>
    <row r="1048" s="114" customFormat="1" spans="1:11">
      <c r="A1048" s="122"/>
      <c r="B1048" s="111"/>
      <c r="D1048" s="105"/>
      <c r="E1048" s="122"/>
      <c r="F1048" s="1"/>
      <c r="J1048" s="126"/>
      <c r="K1048" s="126"/>
    </row>
    <row r="1049" s="114" customFormat="1" spans="1:11">
      <c r="A1049" s="122"/>
      <c r="B1049" s="111"/>
      <c r="D1049" s="105"/>
      <c r="E1049" s="122"/>
      <c r="F1049" s="1"/>
      <c r="J1049" s="126"/>
      <c r="K1049" s="126"/>
    </row>
    <row r="1050" s="114" customFormat="1" spans="1:11">
      <c r="A1050" s="122"/>
      <c r="B1050" s="111"/>
      <c r="D1050" s="105"/>
      <c r="E1050" s="122"/>
      <c r="F1050" s="1"/>
      <c r="J1050" s="126"/>
      <c r="K1050" s="126"/>
    </row>
    <row r="1051" s="114" customFormat="1" spans="1:11">
      <c r="A1051" s="122"/>
      <c r="B1051" s="111"/>
      <c r="D1051" s="105"/>
      <c r="E1051" s="122"/>
      <c r="F1051" s="1"/>
      <c r="J1051" s="126"/>
      <c r="K1051" s="126"/>
    </row>
    <row r="1052" s="114" customFormat="1" spans="1:11">
      <c r="A1052" s="122"/>
      <c r="B1052" s="111"/>
      <c r="D1052" s="105"/>
      <c r="E1052" s="122"/>
      <c r="F1052" s="1"/>
      <c r="J1052" s="126"/>
      <c r="K1052" s="126"/>
    </row>
    <row r="1053" s="114" customFormat="1" spans="1:11">
      <c r="A1053" s="122"/>
      <c r="B1053" s="111"/>
      <c r="D1053" s="105"/>
      <c r="E1053" s="122"/>
      <c r="F1053" s="1"/>
      <c r="J1053" s="126"/>
      <c r="K1053" s="126"/>
    </row>
    <row r="1054" s="114" customFormat="1" spans="1:11">
      <c r="A1054" s="122"/>
      <c r="B1054" s="111"/>
      <c r="D1054" s="105"/>
      <c r="E1054" s="122"/>
      <c r="F1054" s="1"/>
      <c r="J1054" s="126"/>
      <c r="K1054" s="126"/>
    </row>
    <row r="1055" s="114" customFormat="1" spans="1:11">
      <c r="A1055" s="122"/>
      <c r="B1055" s="111"/>
      <c r="D1055" s="105"/>
      <c r="E1055" s="122"/>
      <c r="F1055" s="1"/>
      <c r="J1055" s="126"/>
      <c r="K1055" s="126"/>
    </row>
    <row r="1056" s="114" customFormat="1" spans="1:11">
      <c r="A1056" s="122"/>
      <c r="B1056" s="111"/>
      <c r="D1056" s="105"/>
      <c r="E1056" s="122"/>
      <c r="F1056" s="1"/>
      <c r="J1056" s="126"/>
      <c r="K1056" s="126"/>
    </row>
    <row r="1057" s="114" customFormat="1" spans="1:11">
      <c r="A1057" s="122"/>
      <c r="B1057" s="111"/>
      <c r="D1057" s="105"/>
      <c r="E1057" s="122"/>
      <c r="F1057" s="1"/>
      <c r="J1057" s="126"/>
      <c r="K1057" s="126"/>
    </row>
    <row r="1058" s="114" customFormat="1" spans="1:11">
      <c r="A1058" s="122"/>
      <c r="B1058" s="111"/>
      <c r="D1058" s="105"/>
      <c r="E1058" s="122"/>
      <c r="F1058" s="1"/>
      <c r="J1058" s="126"/>
      <c r="K1058" s="126"/>
    </row>
    <row r="1059" s="114" customFormat="1" spans="1:11">
      <c r="A1059" s="122"/>
      <c r="B1059" s="111"/>
      <c r="D1059" s="105"/>
      <c r="E1059" s="122"/>
      <c r="F1059" s="1"/>
      <c r="J1059" s="126"/>
      <c r="K1059" s="126"/>
    </row>
    <row r="1060" s="114" customFormat="1" spans="1:11">
      <c r="A1060" s="122"/>
      <c r="B1060" s="111"/>
      <c r="D1060" s="105"/>
      <c r="E1060" s="122"/>
      <c r="F1060" s="1"/>
      <c r="J1060" s="126"/>
      <c r="K1060" s="126"/>
    </row>
    <row r="1061" s="114" customFormat="1" spans="1:11">
      <c r="A1061" s="122"/>
      <c r="B1061" s="111"/>
      <c r="D1061" s="105"/>
      <c r="E1061" s="122"/>
      <c r="F1061" s="1"/>
      <c r="J1061" s="126"/>
      <c r="K1061" s="126"/>
    </row>
    <row r="1062" s="114" customFormat="1" spans="1:11">
      <c r="A1062" s="122"/>
      <c r="B1062" s="111"/>
      <c r="D1062" s="105"/>
      <c r="E1062" s="122"/>
      <c r="F1062" s="1"/>
      <c r="J1062" s="126"/>
      <c r="K1062" s="126"/>
    </row>
    <row r="1063" s="114" customFormat="1" spans="1:11">
      <c r="A1063" s="122"/>
      <c r="B1063" s="111"/>
      <c r="D1063" s="105"/>
      <c r="E1063" s="122"/>
      <c r="F1063" s="1"/>
      <c r="J1063" s="126"/>
      <c r="K1063" s="126"/>
    </row>
    <row r="1064" s="114" customFormat="1" spans="1:11">
      <c r="A1064" s="122"/>
      <c r="B1064" s="111"/>
      <c r="D1064" s="105"/>
      <c r="E1064" s="122"/>
      <c r="F1064" s="1"/>
      <c r="J1064" s="126"/>
      <c r="K1064" s="126"/>
    </row>
    <row r="1065" s="114" customFormat="1" spans="1:11">
      <c r="A1065" s="122"/>
      <c r="B1065" s="111"/>
      <c r="D1065" s="105"/>
      <c r="E1065" s="122"/>
      <c r="F1065" s="1"/>
      <c r="J1065" s="126"/>
      <c r="K1065" s="126"/>
    </row>
    <row r="1066" s="114" customFormat="1" spans="1:11">
      <c r="A1066" s="122"/>
      <c r="B1066" s="111"/>
      <c r="D1066" s="105"/>
      <c r="E1066" s="122"/>
      <c r="F1066" s="1"/>
      <c r="J1066" s="126"/>
      <c r="K1066" s="126"/>
    </row>
    <row r="1067" s="114" customFormat="1" spans="1:11">
      <c r="A1067" s="122"/>
      <c r="B1067" s="111"/>
      <c r="D1067" s="105"/>
      <c r="E1067" s="122"/>
      <c r="F1067" s="1"/>
      <c r="J1067" s="126"/>
      <c r="K1067" s="126"/>
    </row>
    <row r="1068" s="114" customFormat="1" spans="1:11">
      <c r="A1068" s="122"/>
      <c r="B1068" s="111"/>
      <c r="D1068" s="105"/>
      <c r="E1068" s="122"/>
      <c r="F1068" s="1"/>
      <c r="J1068" s="126"/>
      <c r="K1068" s="126"/>
    </row>
    <row r="1069" s="114" customFormat="1" spans="1:11">
      <c r="A1069" s="122"/>
      <c r="B1069" s="111"/>
      <c r="D1069" s="105"/>
      <c r="E1069" s="122"/>
      <c r="F1069" s="1"/>
      <c r="J1069" s="126"/>
      <c r="K1069" s="126"/>
    </row>
    <row r="1070" s="114" customFormat="1" spans="1:11">
      <c r="A1070" s="122"/>
      <c r="B1070" s="111"/>
      <c r="D1070" s="105"/>
      <c r="E1070" s="122"/>
      <c r="F1070" s="1"/>
      <c r="J1070" s="126"/>
      <c r="K1070" s="126"/>
    </row>
    <row r="1071" s="114" customFormat="1" spans="1:11">
      <c r="A1071" s="122"/>
      <c r="B1071" s="111"/>
      <c r="D1071" s="105"/>
      <c r="E1071" s="122"/>
      <c r="F1071" s="1"/>
      <c r="J1071" s="126"/>
      <c r="K1071" s="126"/>
    </row>
    <row r="1072" s="114" customFormat="1" spans="1:11">
      <c r="A1072" s="122"/>
      <c r="B1072" s="111"/>
      <c r="D1072" s="105"/>
      <c r="E1072" s="122"/>
      <c r="F1072" s="1"/>
      <c r="J1072" s="126"/>
      <c r="K1072" s="126"/>
    </row>
    <row r="1073" s="114" customFormat="1" spans="1:11">
      <c r="A1073" s="122"/>
      <c r="B1073" s="111"/>
      <c r="D1073" s="105"/>
      <c r="E1073" s="122"/>
      <c r="F1073" s="1"/>
      <c r="J1073" s="126"/>
      <c r="K1073" s="126"/>
    </row>
    <row r="1074" s="114" customFormat="1" spans="1:11">
      <c r="A1074" s="122"/>
      <c r="B1074" s="111"/>
      <c r="D1074" s="105"/>
      <c r="E1074" s="122"/>
      <c r="F1074" s="1"/>
      <c r="J1074" s="126"/>
      <c r="K1074" s="126"/>
    </row>
    <row r="1075" s="114" customFormat="1" spans="1:11">
      <c r="A1075" s="122"/>
      <c r="B1075" s="111"/>
      <c r="D1075" s="105"/>
      <c r="E1075" s="122"/>
      <c r="F1075" s="1"/>
      <c r="J1075" s="126"/>
      <c r="K1075" s="126"/>
    </row>
    <row r="1076" s="114" customFormat="1" spans="1:11">
      <c r="A1076" s="122"/>
      <c r="B1076" s="111"/>
      <c r="D1076" s="105"/>
      <c r="E1076" s="122"/>
      <c r="F1076" s="1"/>
      <c r="J1076" s="126"/>
      <c r="K1076" s="126"/>
    </row>
    <row r="1077" s="114" customFormat="1" spans="1:11">
      <c r="A1077" s="122"/>
      <c r="B1077" s="111"/>
      <c r="D1077" s="105"/>
      <c r="E1077" s="122"/>
      <c r="F1077" s="1"/>
      <c r="J1077" s="126"/>
      <c r="K1077" s="126"/>
    </row>
    <row r="1078" s="114" customFormat="1" spans="1:11">
      <c r="A1078" s="122"/>
      <c r="B1078" s="111"/>
      <c r="D1078" s="105"/>
      <c r="E1078" s="122"/>
      <c r="F1078" s="1"/>
      <c r="J1078" s="126"/>
      <c r="K1078" s="126"/>
    </row>
    <row r="1079" s="114" customFormat="1" spans="1:11">
      <c r="A1079" s="122"/>
      <c r="B1079" s="111"/>
      <c r="D1079" s="105"/>
      <c r="E1079" s="122"/>
      <c r="F1079" s="1"/>
      <c r="J1079" s="126"/>
      <c r="K1079" s="126"/>
    </row>
    <row r="1080" s="114" customFormat="1" spans="1:11">
      <c r="A1080" s="122"/>
      <c r="B1080" s="111"/>
      <c r="D1080" s="105"/>
      <c r="E1080" s="122"/>
      <c r="F1080" s="1"/>
      <c r="J1080" s="126"/>
      <c r="K1080" s="126"/>
    </row>
    <row r="1081" s="114" customFormat="1" spans="1:11">
      <c r="A1081" s="122"/>
      <c r="B1081" s="111"/>
      <c r="D1081" s="105"/>
      <c r="E1081" s="122"/>
      <c r="F1081" s="1"/>
      <c r="J1081" s="126"/>
      <c r="K1081" s="126"/>
    </row>
    <row r="1082" s="114" customFormat="1" spans="1:11">
      <c r="A1082" s="122"/>
      <c r="B1082" s="111"/>
      <c r="D1082" s="105"/>
      <c r="E1082" s="122"/>
      <c r="F1082" s="1"/>
      <c r="J1082" s="126"/>
      <c r="K1082" s="126"/>
    </row>
    <row r="1083" s="114" customFormat="1" spans="1:11">
      <c r="A1083" s="122"/>
      <c r="B1083" s="111"/>
      <c r="D1083" s="105"/>
      <c r="E1083" s="122"/>
      <c r="F1083" s="1"/>
      <c r="J1083" s="126"/>
      <c r="K1083" s="126"/>
    </row>
    <row r="1084" s="114" customFormat="1" spans="1:11">
      <c r="A1084" s="122"/>
      <c r="B1084" s="111"/>
      <c r="D1084" s="105"/>
      <c r="E1084" s="122"/>
      <c r="F1084" s="1"/>
      <c r="J1084" s="126"/>
      <c r="K1084" s="126"/>
    </row>
    <row r="1085" s="114" customFormat="1" spans="1:11">
      <c r="A1085" s="122"/>
      <c r="B1085" s="111"/>
      <c r="D1085" s="105"/>
      <c r="E1085" s="122"/>
      <c r="F1085" s="1"/>
      <c r="J1085" s="126"/>
      <c r="K1085" s="126"/>
    </row>
    <row r="1086" s="114" customFormat="1" spans="1:11">
      <c r="A1086" s="122"/>
      <c r="B1086" s="111"/>
      <c r="D1086" s="105"/>
      <c r="E1086" s="122"/>
      <c r="F1086" s="1"/>
      <c r="J1086" s="126"/>
      <c r="K1086" s="126"/>
    </row>
    <row r="1087" s="114" customFormat="1" spans="1:11">
      <c r="A1087" s="122"/>
      <c r="B1087" s="111"/>
      <c r="D1087" s="105"/>
      <c r="E1087" s="122"/>
      <c r="F1087" s="1"/>
      <c r="J1087" s="126"/>
      <c r="K1087" s="126"/>
    </row>
    <row r="1088" s="114" customFormat="1" spans="1:11">
      <c r="A1088" s="122"/>
      <c r="B1088" s="111"/>
      <c r="D1088" s="105"/>
      <c r="E1088" s="122"/>
      <c r="F1088" s="1"/>
      <c r="J1088" s="126"/>
      <c r="K1088" s="126"/>
    </row>
    <row r="1089" s="114" customFormat="1" spans="1:11">
      <c r="A1089" s="122"/>
      <c r="B1089" s="111"/>
      <c r="D1089" s="105"/>
      <c r="E1089" s="122"/>
      <c r="F1089" s="1"/>
      <c r="J1089" s="126"/>
      <c r="K1089" s="126"/>
    </row>
    <row r="1090" s="114" customFormat="1" spans="1:11">
      <c r="A1090" s="122"/>
      <c r="B1090" s="111"/>
      <c r="D1090" s="105"/>
      <c r="E1090" s="122"/>
      <c r="F1090" s="1"/>
      <c r="J1090" s="126"/>
      <c r="K1090" s="126"/>
    </row>
    <row r="1091" s="114" customFormat="1" spans="1:11">
      <c r="A1091" s="122"/>
      <c r="B1091" s="111"/>
      <c r="D1091" s="105"/>
      <c r="E1091" s="122"/>
      <c r="F1091" s="1"/>
      <c r="J1091" s="126"/>
      <c r="K1091" s="126"/>
    </row>
    <row r="1092" s="114" customFormat="1" spans="1:11">
      <c r="A1092" s="122"/>
      <c r="B1092" s="111"/>
      <c r="D1092" s="105"/>
      <c r="E1092" s="122"/>
      <c r="F1092" s="1"/>
      <c r="J1092" s="126"/>
      <c r="K1092" s="126"/>
    </row>
    <row r="1093" s="114" customFormat="1" spans="1:11">
      <c r="A1093" s="122"/>
      <c r="B1093" s="111"/>
      <c r="D1093" s="105"/>
      <c r="E1093" s="122"/>
      <c r="F1093" s="1"/>
      <c r="J1093" s="126"/>
      <c r="K1093" s="126"/>
    </row>
    <row r="1094" s="114" customFormat="1" spans="1:11">
      <c r="A1094" s="122"/>
      <c r="B1094" s="111"/>
      <c r="D1094" s="105"/>
      <c r="E1094" s="122"/>
      <c r="F1094" s="1"/>
      <c r="J1094" s="126"/>
      <c r="K1094" s="126"/>
    </row>
    <row r="1095" s="114" customFormat="1" spans="1:11">
      <c r="A1095" s="122"/>
      <c r="B1095" s="111"/>
      <c r="D1095" s="105"/>
      <c r="E1095" s="122"/>
      <c r="F1095" s="1"/>
      <c r="J1095" s="126"/>
      <c r="K1095" s="126"/>
    </row>
    <row r="1096" s="114" customFormat="1" spans="1:11">
      <c r="A1096" s="122"/>
      <c r="B1096" s="111"/>
      <c r="D1096" s="105"/>
      <c r="E1096" s="122"/>
      <c r="F1096" s="1"/>
      <c r="J1096" s="126"/>
      <c r="K1096" s="126"/>
    </row>
    <row r="1097" s="114" customFormat="1" spans="1:11">
      <c r="A1097" s="122"/>
      <c r="B1097" s="111"/>
      <c r="D1097" s="105"/>
      <c r="E1097" s="122"/>
      <c r="F1097" s="1"/>
      <c r="J1097" s="126"/>
      <c r="K1097" s="126"/>
    </row>
    <row r="1098" s="114" customFormat="1" spans="1:11">
      <c r="A1098" s="122"/>
      <c r="B1098" s="111"/>
      <c r="D1098" s="105"/>
      <c r="E1098" s="122"/>
      <c r="F1098" s="1"/>
      <c r="J1098" s="126"/>
      <c r="K1098" s="126"/>
    </row>
    <row r="1099" s="114" customFormat="1" spans="1:11">
      <c r="A1099" s="122"/>
      <c r="B1099" s="111"/>
      <c r="D1099" s="105"/>
      <c r="E1099" s="122"/>
      <c r="F1099" s="1"/>
      <c r="J1099" s="126"/>
      <c r="K1099" s="126"/>
    </row>
    <row r="1100" s="114" customFormat="1" spans="1:11">
      <c r="A1100" s="122"/>
      <c r="B1100" s="111"/>
      <c r="D1100" s="105"/>
      <c r="E1100" s="122"/>
      <c r="F1100" s="1"/>
      <c r="J1100" s="126"/>
      <c r="K1100" s="126"/>
    </row>
    <row r="1101" s="114" customFormat="1" spans="1:11">
      <c r="A1101" s="122"/>
      <c r="B1101" s="111"/>
      <c r="D1101" s="105"/>
      <c r="E1101" s="122"/>
      <c r="F1101" s="1"/>
      <c r="J1101" s="126"/>
      <c r="K1101" s="126"/>
    </row>
    <row r="1102" s="114" customFormat="1" spans="1:11">
      <c r="A1102" s="122"/>
      <c r="B1102" s="111"/>
      <c r="D1102" s="105"/>
      <c r="E1102" s="122"/>
      <c r="F1102" s="1"/>
      <c r="J1102" s="126"/>
      <c r="K1102" s="126"/>
    </row>
    <row r="1103" s="114" customFormat="1" spans="1:11">
      <c r="A1103" s="122"/>
      <c r="B1103" s="111"/>
      <c r="D1103" s="105"/>
      <c r="E1103" s="122"/>
      <c r="F1103" s="1"/>
      <c r="J1103" s="126"/>
      <c r="K1103" s="126"/>
    </row>
    <row r="1104" s="114" customFormat="1" spans="1:11">
      <c r="A1104" s="122"/>
      <c r="B1104" s="111"/>
      <c r="D1104" s="105"/>
      <c r="E1104" s="122"/>
      <c r="F1104" s="1"/>
      <c r="J1104" s="126"/>
      <c r="K1104" s="126"/>
    </row>
    <row r="1105" s="114" customFormat="1" spans="1:11">
      <c r="A1105" s="122"/>
      <c r="B1105" s="111"/>
      <c r="D1105" s="105"/>
      <c r="E1105" s="122"/>
      <c r="F1105" s="1"/>
      <c r="J1105" s="126"/>
      <c r="K1105" s="126"/>
    </row>
    <row r="1106" s="114" customFormat="1" spans="1:11">
      <c r="A1106" s="122"/>
      <c r="B1106" s="111"/>
      <c r="D1106" s="105"/>
      <c r="E1106" s="122"/>
      <c r="F1106" s="1"/>
      <c r="J1106" s="126"/>
      <c r="K1106" s="126"/>
    </row>
    <row r="1107" s="114" customFormat="1" spans="1:11">
      <c r="A1107" s="122"/>
      <c r="B1107" s="111"/>
      <c r="D1107" s="105"/>
      <c r="E1107" s="122"/>
      <c r="F1107" s="1"/>
      <c r="J1107" s="126"/>
      <c r="K1107" s="126"/>
    </row>
    <row r="1108" s="114" customFormat="1" spans="1:11">
      <c r="A1108" s="122"/>
      <c r="B1108" s="111"/>
      <c r="D1108" s="105"/>
      <c r="E1108" s="122"/>
      <c r="F1108" s="1"/>
      <c r="J1108" s="126"/>
      <c r="K1108" s="126"/>
    </row>
    <row r="1109" s="114" customFormat="1" spans="1:11">
      <c r="A1109" s="122"/>
      <c r="B1109" s="111"/>
      <c r="D1109" s="105"/>
      <c r="E1109" s="122"/>
      <c r="F1109" s="1"/>
      <c r="J1109" s="126"/>
      <c r="K1109" s="126"/>
    </row>
    <row r="1110" s="114" customFormat="1" spans="1:11">
      <c r="A1110" s="122"/>
      <c r="B1110" s="111"/>
      <c r="D1110" s="105"/>
      <c r="E1110" s="122"/>
      <c r="F1110" s="1"/>
      <c r="J1110" s="126"/>
      <c r="K1110" s="126"/>
    </row>
    <row r="1111" s="114" customFormat="1" spans="1:11">
      <c r="A1111" s="122"/>
      <c r="B1111" s="111"/>
      <c r="D1111" s="105"/>
      <c r="E1111" s="122"/>
      <c r="F1111" s="1"/>
      <c r="J1111" s="126"/>
      <c r="K1111" s="126"/>
    </row>
    <row r="1112" s="114" customFormat="1" spans="1:11">
      <c r="A1112" s="122"/>
      <c r="B1112" s="111"/>
      <c r="D1112" s="105"/>
      <c r="E1112" s="122"/>
      <c r="F1112" s="1"/>
      <c r="J1112" s="126"/>
      <c r="K1112" s="126"/>
    </row>
    <row r="1113" s="114" customFormat="1" spans="1:11">
      <c r="A1113" s="122"/>
      <c r="B1113" s="111"/>
      <c r="D1113" s="105"/>
      <c r="E1113" s="122"/>
      <c r="F1113" s="1"/>
      <c r="J1113" s="126"/>
      <c r="K1113" s="126"/>
    </row>
    <row r="1114" s="114" customFormat="1" spans="1:11">
      <c r="A1114" s="122"/>
      <c r="B1114" s="111"/>
      <c r="D1114" s="105"/>
      <c r="E1114" s="122"/>
      <c r="F1114" s="1"/>
      <c r="J1114" s="126"/>
      <c r="K1114" s="126"/>
    </row>
    <row r="1115" s="114" customFormat="1" spans="1:11">
      <c r="A1115" s="122"/>
      <c r="B1115" s="111"/>
      <c r="D1115" s="105"/>
      <c r="E1115" s="122"/>
      <c r="F1115" s="1"/>
      <c r="J1115" s="126"/>
      <c r="K1115" s="126"/>
    </row>
    <row r="1116" s="114" customFormat="1" spans="1:11">
      <c r="A1116" s="122"/>
      <c r="B1116" s="111"/>
      <c r="D1116" s="105"/>
      <c r="E1116" s="122"/>
      <c r="F1116" s="1"/>
      <c r="J1116" s="126"/>
      <c r="K1116" s="126"/>
    </row>
    <row r="1117" s="114" customFormat="1" spans="1:11">
      <c r="A1117" s="122"/>
      <c r="B1117" s="111"/>
      <c r="D1117" s="105"/>
      <c r="E1117" s="122"/>
      <c r="F1117" s="1"/>
      <c r="J1117" s="126"/>
      <c r="K1117" s="126"/>
    </row>
    <row r="1118" s="114" customFormat="1" spans="1:11">
      <c r="A1118" s="122"/>
      <c r="B1118" s="111"/>
      <c r="D1118" s="105"/>
      <c r="E1118" s="122"/>
      <c r="F1118" s="1"/>
      <c r="J1118" s="126"/>
      <c r="K1118" s="126"/>
    </row>
    <row r="1119" s="114" customFormat="1" spans="1:11">
      <c r="A1119" s="122"/>
      <c r="B1119" s="111"/>
      <c r="D1119" s="105"/>
      <c r="E1119" s="122"/>
      <c r="F1119" s="1"/>
      <c r="J1119" s="126"/>
      <c r="K1119" s="126"/>
    </row>
    <row r="1120" s="114" customFormat="1" spans="1:11">
      <c r="A1120" s="122"/>
      <c r="B1120" s="111"/>
      <c r="D1120" s="105"/>
      <c r="E1120" s="122"/>
      <c r="F1120" s="1"/>
      <c r="J1120" s="126"/>
      <c r="K1120" s="126"/>
    </row>
    <row r="1121" s="114" customFormat="1" spans="1:11">
      <c r="A1121" s="122"/>
      <c r="B1121" s="111"/>
      <c r="D1121" s="105"/>
      <c r="E1121" s="122"/>
      <c r="F1121" s="1"/>
      <c r="J1121" s="126"/>
      <c r="K1121" s="126"/>
    </row>
    <row r="1122" s="114" customFormat="1" spans="1:11">
      <c r="A1122" s="122"/>
      <c r="B1122" s="111"/>
      <c r="D1122" s="105"/>
      <c r="E1122" s="122"/>
      <c r="F1122" s="1"/>
      <c r="J1122" s="126"/>
      <c r="K1122" s="126"/>
    </row>
    <row r="1123" s="114" customFormat="1" spans="1:11">
      <c r="A1123" s="122"/>
      <c r="B1123" s="111"/>
      <c r="D1123" s="105"/>
      <c r="E1123" s="122"/>
      <c r="F1123" s="1"/>
      <c r="J1123" s="126"/>
      <c r="K1123" s="126"/>
    </row>
    <row r="1124" s="114" customFormat="1" spans="1:11">
      <c r="A1124" s="122"/>
      <c r="B1124" s="111"/>
      <c r="D1124" s="105"/>
      <c r="E1124" s="122"/>
      <c r="F1124" s="1"/>
      <c r="J1124" s="126"/>
      <c r="K1124" s="126"/>
    </row>
    <row r="1125" s="114" customFormat="1" spans="1:11">
      <c r="A1125" s="122"/>
      <c r="B1125" s="111"/>
      <c r="D1125" s="105"/>
      <c r="E1125" s="122"/>
      <c r="F1125" s="1"/>
      <c r="J1125" s="126"/>
      <c r="K1125" s="126"/>
    </row>
    <row r="1126" s="114" customFormat="1" spans="1:11">
      <c r="A1126" s="122"/>
      <c r="B1126" s="111"/>
      <c r="D1126" s="105"/>
      <c r="E1126" s="122"/>
      <c r="F1126" s="1"/>
      <c r="J1126" s="126"/>
      <c r="K1126" s="126"/>
    </row>
    <row r="1127" s="114" customFormat="1" spans="1:11">
      <c r="A1127" s="122"/>
      <c r="B1127" s="111"/>
      <c r="D1127" s="105"/>
      <c r="E1127" s="122"/>
      <c r="F1127" s="1"/>
      <c r="J1127" s="126"/>
      <c r="K1127" s="126"/>
    </row>
    <row r="1128" s="114" customFormat="1" spans="1:11">
      <c r="A1128" s="122"/>
      <c r="B1128" s="111"/>
      <c r="D1128" s="105"/>
      <c r="E1128" s="122"/>
      <c r="F1128" s="1"/>
      <c r="J1128" s="126"/>
      <c r="K1128" s="126"/>
    </row>
    <row r="1129" s="114" customFormat="1" spans="1:11">
      <c r="A1129" s="122"/>
      <c r="B1129" s="111"/>
      <c r="D1129" s="105"/>
      <c r="E1129" s="122"/>
      <c r="F1129" s="1"/>
      <c r="J1129" s="126"/>
      <c r="K1129" s="126"/>
    </row>
    <row r="1130" s="114" customFormat="1" spans="1:11">
      <c r="A1130" s="122"/>
      <c r="B1130" s="111"/>
      <c r="D1130" s="105"/>
      <c r="E1130" s="122"/>
      <c r="F1130" s="1"/>
      <c r="J1130" s="126"/>
      <c r="K1130" s="126"/>
    </row>
    <row r="1131" s="114" customFormat="1" spans="1:11">
      <c r="A1131" s="122"/>
      <c r="B1131" s="111"/>
      <c r="D1131" s="105"/>
      <c r="E1131" s="122"/>
      <c r="F1131" s="1"/>
      <c r="J1131" s="126"/>
      <c r="K1131" s="126"/>
    </row>
    <row r="1132" s="114" customFormat="1" spans="1:11">
      <c r="A1132" s="122"/>
      <c r="B1132" s="111"/>
      <c r="D1132" s="105"/>
      <c r="E1132" s="122"/>
      <c r="F1132" s="1"/>
      <c r="J1132" s="126"/>
      <c r="K1132" s="126"/>
    </row>
    <row r="1133" s="114" customFormat="1" spans="1:11">
      <c r="A1133" s="122"/>
      <c r="B1133" s="111"/>
      <c r="D1133" s="105"/>
      <c r="E1133" s="122"/>
      <c r="F1133" s="1"/>
      <c r="J1133" s="126"/>
      <c r="K1133" s="126"/>
    </row>
    <row r="1134" s="114" customFormat="1" spans="1:11">
      <c r="A1134" s="122"/>
      <c r="B1134" s="111"/>
      <c r="D1134" s="105"/>
      <c r="E1134" s="122"/>
      <c r="F1134" s="1"/>
      <c r="J1134" s="126"/>
      <c r="K1134" s="126"/>
    </row>
    <row r="1135" s="114" customFormat="1" spans="1:11">
      <c r="A1135" s="122"/>
      <c r="B1135" s="111"/>
      <c r="D1135" s="105"/>
      <c r="E1135" s="122"/>
      <c r="F1135" s="1"/>
      <c r="J1135" s="126"/>
      <c r="K1135" s="126"/>
    </row>
    <row r="1136" s="114" customFormat="1" spans="1:11">
      <c r="A1136" s="122"/>
      <c r="B1136" s="111"/>
      <c r="D1136" s="105"/>
      <c r="E1136" s="122"/>
      <c r="F1136" s="1"/>
      <c r="J1136" s="126"/>
      <c r="K1136" s="126"/>
    </row>
    <row r="1137" s="114" customFormat="1" spans="1:11">
      <c r="A1137" s="122"/>
      <c r="B1137" s="111"/>
      <c r="D1137" s="105"/>
      <c r="E1137" s="122"/>
      <c r="F1137" s="1"/>
      <c r="J1137" s="126"/>
      <c r="K1137" s="126"/>
    </row>
    <row r="1138" s="114" customFormat="1" spans="1:11">
      <c r="A1138" s="122"/>
      <c r="B1138" s="111"/>
      <c r="D1138" s="105"/>
      <c r="E1138" s="122"/>
      <c r="F1138" s="1"/>
      <c r="J1138" s="126"/>
      <c r="K1138" s="126"/>
    </row>
    <row r="1139" s="114" customFormat="1" spans="1:11">
      <c r="A1139" s="122"/>
      <c r="B1139" s="111"/>
      <c r="D1139" s="105"/>
      <c r="E1139" s="122"/>
      <c r="F1139" s="1"/>
      <c r="J1139" s="126"/>
      <c r="K1139" s="126"/>
    </row>
    <row r="1140" s="114" customFormat="1" spans="1:11">
      <c r="A1140" s="122"/>
      <c r="B1140" s="111"/>
      <c r="D1140" s="105"/>
      <c r="E1140" s="122"/>
      <c r="F1140" s="1"/>
      <c r="J1140" s="126"/>
      <c r="K1140" s="126"/>
    </row>
    <row r="1141" s="114" customFormat="1" spans="1:11">
      <c r="A1141" s="122"/>
      <c r="B1141" s="111"/>
      <c r="D1141" s="105"/>
      <c r="E1141" s="122"/>
      <c r="F1141" s="1"/>
      <c r="J1141" s="126"/>
      <c r="K1141" s="126"/>
    </row>
    <row r="1142" s="114" customFormat="1" spans="1:11">
      <c r="A1142" s="122"/>
      <c r="B1142" s="111"/>
      <c r="D1142" s="105"/>
      <c r="E1142" s="122"/>
      <c r="F1142" s="1"/>
      <c r="J1142" s="126"/>
      <c r="K1142" s="126"/>
    </row>
    <row r="1143" s="114" customFormat="1" spans="1:11">
      <c r="A1143" s="122"/>
      <c r="B1143" s="111"/>
      <c r="D1143" s="105"/>
      <c r="E1143" s="122"/>
      <c r="F1143" s="1"/>
      <c r="J1143" s="126"/>
      <c r="K1143" s="126"/>
    </row>
    <row r="1144" s="114" customFormat="1" spans="1:11">
      <c r="A1144" s="122"/>
      <c r="B1144" s="111"/>
      <c r="D1144" s="105"/>
      <c r="E1144" s="122"/>
      <c r="F1144" s="1"/>
      <c r="J1144" s="126"/>
      <c r="K1144" s="126"/>
    </row>
    <row r="1145" s="114" customFormat="1" spans="1:11">
      <c r="A1145" s="122"/>
      <c r="B1145" s="111"/>
      <c r="D1145" s="105"/>
      <c r="E1145" s="122"/>
      <c r="F1145" s="1"/>
      <c r="J1145" s="126"/>
      <c r="K1145" s="126"/>
    </row>
    <row r="1146" s="114" customFormat="1" spans="1:11">
      <c r="A1146" s="122"/>
      <c r="B1146" s="111"/>
      <c r="D1146" s="105"/>
      <c r="E1146" s="122"/>
      <c r="F1146" s="1"/>
      <c r="J1146" s="126"/>
      <c r="K1146" s="126"/>
    </row>
    <row r="1147" s="114" customFormat="1" spans="1:11">
      <c r="A1147" s="122"/>
      <c r="B1147" s="111"/>
      <c r="D1147" s="105"/>
      <c r="E1147" s="122"/>
      <c r="F1147" s="1"/>
      <c r="J1147" s="126"/>
      <c r="K1147" s="126"/>
    </row>
    <row r="1148" s="114" customFormat="1" spans="1:11">
      <c r="A1148" s="122"/>
      <c r="B1148" s="111"/>
      <c r="D1148" s="105"/>
      <c r="E1148" s="122"/>
      <c r="F1148" s="1"/>
      <c r="J1148" s="126"/>
      <c r="K1148" s="126"/>
    </row>
    <row r="1149" s="114" customFormat="1" spans="1:11">
      <c r="A1149" s="122"/>
      <c r="B1149" s="111"/>
      <c r="D1149" s="105"/>
      <c r="E1149" s="122"/>
      <c r="F1149" s="1"/>
      <c r="J1149" s="126"/>
      <c r="K1149" s="126"/>
    </row>
    <row r="1150" s="114" customFormat="1" spans="1:11">
      <c r="A1150" s="122"/>
      <c r="B1150" s="111"/>
      <c r="D1150" s="105"/>
      <c r="E1150" s="122"/>
      <c r="F1150" s="1"/>
      <c r="J1150" s="126"/>
      <c r="K1150" s="126"/>
    </row>
    <row r="1151" s="114" customFormat="1" spans="1:11">
      <c r="A1151" s="122"/>
      <c r="B1151" s="111"/>
      <c r="D1151" s="105"/>
      <c r="E1151" s="122"/>
      <c r="F1151" s="1"/>
      <c r="J1151" s="126"/>
      <c r="K1151" s="126"/>
    </row>
    <row r="1152" s="114" customFormat="1" spans="1:11">
      <c r="A1152" s="122"/>
      <c r="B1152" s="111"/>
      <c r="D1152" s="105"/>
      <c r="E1152" s="122"/>
      <c r="F1152" s="1"/>
      <c r="J1152" s="126"/>
      <c r="K1152" s="126"/>
    </row>
    <row r="1153" s="114" customFormat="1" spans="1:11">
      <c r="A1153" s="122"/>
      <c r="B1153" s="111"/>
      <c r="D1153" s="105"/>
      <c r="E1153" s="122"/>
      <c r="F1153" s="1"/>
      <c r="J1153" s="126"/>
      <c r="K1153" s="126"/>
    </row>
    <row r="1154" s="114" customFormat="1" spans="1:11">
      <c r="A1154" s="122"/>
      <c r="B1154" s="111"/>
      <c r="D1154" s="105"/>
      <c r="E1154" s="122"/>
      <c r="F1154" s="1"/>
      <c r="J1154" s="126"/>
      <c r="K1154" s="126"/>
    </row>
    <row r="1155" s="114" customFormat="1" spans="1:11">
      <c r="A1155" s="122"/>
      <c r="B1155" s="111"/>
      <c r="D1155" s="105"/>
      <c r="E1155" s="122"/>
      <c r="F1155" s="1"/>
      <c r="J1155" s="126"/>
      <c r="K1155" s="126"/>
    </row>
    <row r="1156" s="114" customFormat="1" spans="1:11">
      <c r="A1156" s="122"/>
      <c r="B1156" s="111"/>
      <c r="D1156" s="105"/>
      <c r="E1156" s="122"/>
      <c r="F1156" s="1"/>
      <c r="J1156" s="126"/>
      <c r="K1156" s="126"/>
    </row>
    <row r="1157" s="114" customFormat="1" spans="1:11">
      <c r="A1157" s="122"/>
      <c r="B1157" s="111"/>
      <c r="D1157" s="105"/>
      <c r="E1157" s="122"/>
      <c r="F1157" s="1"/>
      <c r="J1157" s="126"/>
      <c r="K1157" s="126"/>
    </row>
    <row r="1158" s="114" customFormat="1" spans="1:11">
      <c r="A1158" s="122"/>
      <c r="B1158" s="111"/>
      <c r="D1158" s="105"/>
      <c r="E1158" s="122"/>
      <c r="F1158" s="1"/>
      <c r="J1158" s="126"/>
      <c r="K1158" s="126"/>
    </row>
    <row r="1159" s="114" customFormat="1" spans="1:11">
      <c r="A1159" s="122"/>
      <c r="B1159" s="111"/>
      <c r="D1159" s="105"/>
      <c r="E1159" s="122"/>
      <c r="F1159" s="1"/>
      <c r="J1159" s="126"/>
      <c r="K1159" s="126"/>
    </row>
    <row r="1160" s="114" customFormat="1" spans="1:11">
      <c r="A1160" s="122"/>
      <c r="B1160" s="111"/>
      <c r="D1160" s="105"/>
      <c r="E1160" s="122"/>
      <c r="F1160" s="1"/>
      <c r="J1160" s="126"/>
      <c r="K1160" s="126"/>
    </row>
    <row r="1161" s="114" customFormat="1" spans="1:11">
      <c r="A1161" s="122"/>
      <c r="B1161" s="111"/>
      <c r="D1161" s="105"/>
      <c r="E1161" s="122"/>
      <c r="F1161" s="1"/>
      <c r="J1161" s="126"/>
      <c r="K1161" s="126"/>
    </row>
    <row r="1162" s="114" customFormat="1" spans="1:11">
      <c r="A1162" s="122"/>
      <c r="B1162" s="111"/>
      <c r="D1162" s="105"/>
      <c r="E1162" s="122"/>
      <c r="F1162" s="1"/>
      <c r="J1162" s="126"/>
      <c r="K1162" s="126"/>
    </row>
    <row r="1163" s="114" customFormat="1" spans="1:11">
      <c r="A1163" s="122"/>
      <c r="B1163" s="111"/>
      <c r="D1163" s="105"/>
      <c r="E1163" s="122"/>
      <c r="F1163" s="1"/>
      <c r="J1163" s="126"/>
      <c r="K1163" s="126"/>
    </row>
    <row r="1164" s="114" customFormat="1" spans="1:11">
      <c r="A1164" s="122"/>
      <c r="B1164" s="111"/>
      <c r="D1164" s="105"/>
      <c r="E1164" s="122"/>
      <c r="F1164" s="1"/>
      <c r="J1164" s="126"/>
      <c r="K1164" s="126"/>
    </row>
    <row r="1165" s="114" customFormat="1" spans="1:11">
      <c r="A1165" s="122"/>
      <c r="B1165" s="111"/>
      <c r="D1165" s="105"/>
      <c r="E1165" s="122"/>
      <c r="F1165" s="1"/>
      <c r="J1165" s="126"/>
      <c r="K1165" s="126"/>
    </row>
    <row r="1166" s="114" customFormat="1" spans="1:11">
      <c r="A1166" s="122"/>
      <c r="B1166" s="111"/>
      <c r="D1166" s="105"/>
      <c r="E1166" s="122"/>
      <c r="F1166" s="1"/>
      <c r="J1166" s="126"/>
      <c r="K1166" s="126"/>
    </row>
    <row r="1167" s="114" customFormat="1" spans="1:11">
      <c r="A1167" s="122"/>
      <c r="B1167" s="111"/>
      <c r="D1167" s="105"/>
      <c r="E1167" s="122"/>
      <c r="F1167" s="1"/>
      <c r="J1167" s="126"/>
      <c r="K1167" s="126"/>
    </row>
    <row r="1168" s="114" customFormat="1" spans="1:11">
      <c r="A1168" s="122"/>
      <c r="B1168" s="111"/>
      <c r="D1168" s="105"/>
      <c r="E1168" s="122"/>
      <c r="F1168" s="1"/>
      <c r="J1168" s="126"/>
      <c r="K1168" s="126"/>
    </row>
    <row r="1169" s="114" customFormat="1" spans="1:11">
      <c r="A1169" s="122"/>
      <c r="B1169" s="111"/>
      <c r="D1169" s="105"/>
      <c r="E1169" s="122"/>
      <c r="F1169" s="1"/>
      <c r="J1169" s="126"/>
      <c r="K1169" s="126"/>
    </row>
    <row r="1170" s="114" customFormat="1" spans="1:11">
      <c r="A1170" s="122"/>
      <c r="B1170" s="111"/>
      <c r="D1170" s="105"/>
      <c r="E1170" s="122"/>
      <c r="F1170" s="1"/>
      <c r="J1170" s="126"/>
      <c r="K1170" s="126"/>
    </row>
    <row r="1171" s="114" customFormat="1" spans="1:11">
      <c r="A1171" s="122"/>
      <c r="B1171" s="111"/>
      <c r="D1171" s="105"/>
      <c r="E1171" s="122"/>
      <c r="F1171" s="1"/>
      <c r="J1171" s="126"/>
      <c r="K1171" s="126"/>
    </row>
    <row r="1172" s="114" customFormat="1" spans="1:11">
      <c r="A1172" s="122"/>
      <c r="B1172" s="111"/>
      <c r="D1172" s="105"/>
      <c r="E1172" s="122"/>
      <c r="F1172" s="1"/>
      <c r="J1172" s="126"/>
      <c r="K1172" s="126"/>
    </row>
    <row r="1173" s="114" customFormat="1" spans="1:11">
      <c r="A1173" s="122"/>
      <c r="B1173" s="111"/>
      <c r="D1173" s="105"/>
      <c r="E1173" s="122"/>
      <c r="F1173" s="1"/>
      <c r="J1173" s="126"/>
      <c r="K1173" s="126"/>
    </row>
    <row r="1174" s="114" customFormat="1" spans="1:11">
      <c r="A1174" s="122"/>
      <c r="B1174" s="111"/>
      <c r="D1174" s="105"/>
      <c r="E1174" s="122"/>
      <c r="F1174" s="1"/>
      <c r="J1174" s="126"/>
      <c r="K1174" s="126"/>
    </row>
    <row r="1175" s="114" customFormat="1" spans="1:11">
      <c r="A1175" s="122"/>
      <c r="B1175" s="111"/>
      <c r="D1175" s="105"/>
      <c r="E1175" s="122"/>
      <c r="F1175" s="1"/>
      <c r="J1175" s="126"/>
      <c r="K1175" s="126"/>
    </row>
    <row r="1176" s="114" customFormat="1" spans="1:11">
      <c r="A1176" s="122"/>
      <c r="B1176" s="111"/>
      <c r="D1176" s="105"/>
      <c r="E1176" s="122"/>
      <c r="F1176" s="1"/>
      <c r="J1176" s="126"/>
      <c r="K1176" s="126"/>
    </row>
    <row r="1177" s="114" customFormat="1" spans="1:11">
      <c r="A1177" s="122"/>
      <c r="B1177" s="111"/>
      <c r="D1177" s="105"/>
      <c r="E1177" s="122"/>
      <c r="F1177" s="1"/>
      <c r="J1177" s="126"/>
      <c r="K1177" s="126"/>
    </row>
    <row r="1178" s="114" customFormat="1" spans="1:11">
      <c r="A1178" s="122"/>
      <c r="B1178" s="111"/>
      <c r="D1178" s="105"/>
      <c r="E1178" s="122"/>
      <c r="F1178" s="1"/>
      <c r="J1178" s="126"/>
      <c r="K1178" s="126"/>
    </row>
    <row r="1179" s="114" customFormat="1" spans="1:11">
      <c r="A1179" s="122"/>
      <c r="B1179" s="111"/>
      <c r="D1179" s="105"/>
      <c r="E1179" s="122"/>
      <c r="F1179" s="1"/>
      <c r="J1179" s="126"/>
      <c r="K1179" s="126"/>
    </row>
    <row r="1180" s="114" customFormat="1" spans="1:11">
      <c r="A1180" s="122"/>
      <c r="B1180" s="111"/>
      <c r="D1180" s="105"/>
      <c r="E1180" s="122"/>
      <c r="F1180" s="1"/>
      <c r="J1180" s="126"/>
      <c r="K1180" s="126"/>
    </row>
    <row r="1181" s="114" customFormat="1" spans="1:11">
      <c r="A1181" s="122"/>
      <c r="B1181" s="111"/>
      <c r="D1181" s="105"/>
      <c r="E1181" s="122"/>
      <c r="F1181" s="1"/>
      <c r="J1181" s="126"/>
      <c r="K1181" s="126"/>
    </row>
    <row r="1182" s="114" customFormat="1" spans="1:11">
      <c r="A1182" s="122"/>
      <c r="B1182" s="111"/>
      <c r="D1182" s="105"/>
      <c r="E1182" s="122"/>
      <c r="F1182" s="1"/>
      <c r="J1182" s="126"/>
      <c r="K1182" s="126"/>
    </row>
    <row r="1183" s="114" customFormat="1" spans="1:11">
      <c r="A1183" s="122"/>
      <c r="B1183" s="111"/>
      <c r="D1183" s="105"/>
      <c r="E1183" s="122"/>
      <c r="F1183" s="1"/>
      <c r="J1183" s="126"/>
      <c r="K1183" s="126"/>
    </row>
    <row r="1184" s="114" customFormat="1" spans="1:11">
      <c r="A1184" s="122"/>
      <c r="B1184" s="111"/>
      <c r="D1184" s="105"/>
      <c r="E1184" s="122"/>
      <c r="F1184" s="1"/>
      <c r="J1184" s="126"/>
      <c r="K1184" s="126"/>
    </row>
    <row r="1185" s="114" customFormat="1" spans="1:11">
      <c r="A1185" s="122"/>
      <c r="B1185" s="111"/>
      <c r="D1185" s="105"/>
      <c r="E1185" s="122"/>
      <c r="F1185" s="1"/>
      <c r="J1185" s="126"/>
      <c r="K1185" s="126"/>
    </row>
    <row r="1186" s="114" customFormat="1" spans="1:11">
      <c r="A1186" s="122"/>
      <c r="B1186" s="111"/>
      <c r="D1186" s="105"/>
      <c r="E1186" s="122"/>
      <c r="F1186" s="1"/>
      <c r="J1186" s="126"/>
      <c r="K1186" s="126"/>
    </row>
    <row r="1187" s="114" customFormat="1" spans="1:11">
      <c r="A1187" s="122"/>
      <c r="B1187" s="111"/>
      <c r="D1187" s="105"/>
      <c r="E1187" s="122"/>
      <c r="F1187" s="1"/>
      <c r="J1187" s="126"/>
      <c r="K1187" s="126"/>
    </row>
    <row r="1188" s="114" customFormat="1" spans="1:11">
      <c r="A1188" s="122"/>
      <c r="B1188" s="111"/>
      <c r="D1188" s="105"/>
      <c r="E1188" s="122"/>
      <c r="F1188" s="1"/>
      <c r="J1188" s="126"/>
      <c r="K1188" s="126"/>
    </row>
    <row r="1189" s="114" customFormat="1" spans="1:11">
      <c r="A1189" s="122"/>
      <c r="B1189" s="111"/>
      <c r="D1189" s="105"/>
      <c r="E1189" s="122"/>
      <c r="F1189" s="1"/>
      <c r="J1189" s="126"/>
      <c r="K1189" s="126"/>
    </row>
    <row r="1190" s="114" customFormat="1" spans="1:11">
      <c r="A1190" s="122"/>
      <c r="B1190" s="111"/>
      <c r="D1190" s="105"/>
      <c r="E1190" s="122"/>
      <c r="F1190" s="1"/>
      <c r="J1190" s="126"/>
      <c r="K1190" s="126"/>
    </row>
    <row r="1191" s="114" customFormat="1" spans="1:11">
      <c r="A1191" s="122"/>
      <c r="B1191" s="111"/>
      <c r="D1191" s="105"/>
      <c r="E1191" s="122"/>
      <c r="F1191" s="1"/>
      <c r="J1191" s="126"/>
      <c r="K1191" s="126"/>
    </row>
    <row r="1192" s="114" customFormat="1" spans="1:11">
      <c r="A1192" s="122"/>
      <c r="B1192" s="111"/>
      <c r="D1192" s="105"/>
      <c r="E1192" s="122"/>
      <c r="F1192" s="1"/>
      <c r="J1192" s="126"/>
      <c r="K1192" s="126"/>
    </row>
    <row r="1193" s="114" customFormat="1" spans="1:11">
      <c r="A1193" s="122"/>
      <c r="B1193" s="111"/>
      <c r="D1193" s="105"/>
      <c r="E1193" s="122"/>
      <c r="F1193" s="1"/>
      <c r="J1193" s="126"/>
      <c r="K1193" s="126"/>
    </row>
    <row r="1194" s="114" customFormat="1" spans="1:11">
      <c r="A1194" s="122"/>
      <c r="B1194" s="111"/>
      <c r="D1194" s="105"/>
      <c r="E1194" s="122"/>
      <c r="F1194" s="1"/>
      <c r="J1194" s="126"/>
      <c r="K1194" s="126"/>
    </row>
    <row r="1195" s="114" customFormat="1" spans="1:11">
      <c r="A1195" s="122"/>
      <c r="B1195" s="111"/>
      <c r="D1195" s="105"/>
      <c r="E1195" s="122"/>
      <c r="F1195" s="1"/>
      <c r="J1195" s="126"/>
      <c r="K1195" s="126"/>
    </row>
    <row r="1196" s="114" customFormat="1" spans="2:11">
      <c r="B1196" s="89"/>
      <c r="D1196" s="106"/>
      <c r="F1196" s="1"/>
      <c r="J1196" s="126"/>
      <c r="K1196" s="126"/>
    </row>
    <row r="1197" s="114" customFormat="1" spans="2:11">
      <c r="B1197" s="87"/>
      <c r="D1197" s="127"/>
      <c r="F1197" s="1"/>
      <c r="J1197" s="126"/>
      <c r="K1197" s="126"/>
    </row>
    <row r="1198" s="114" customFormat="1" spans="2:11">
      <c r="B1198" s="87"/>
      <c r="D1198" s="127"/>
      <c r="F1198" s="1"/>
      <c r="J1198" s="126"/>
      <c r="K1198" s="126"/>
    </row>
    <row r="1199" s="114" customFormat="1" spans="2:11">
      <c r="B1199" s="87"/>
      <c r="D1199" s="127"/>
      <c r="F1199" s="1"/>
      <c r="J1199" s="126"/>
      <c r="K1199" s="126"/>
    </row>
    <row r="1200" s="114" customFormat="1" spans="2:11">
      <c r="B1200" s="87"/>
      <c r="D1200" s="127"/>
      <c r="F1200" s="1"/>
      <c r="J1200" s="126"/>
      <c r="K1200" s="126"/>
    </row>
    <row r="1201" s="114" customFormat="1" spans="2:11">
      <c r="B1201" s="87"/>
      <c r="D1201" s="127"/>
      <c r="F1201" s="1"/>
      <c r="J1201" s="126"/>
      <c r="K1201" s="126"/>
    </row>
    <row r="1202" s="114" customFormat="1" spans="2:11">
      <c r="B1202" s="87"/>
      <c r="D1202" s="127"/>
      <c r="F1202" s="1"/>
      <c r="J1202" s="126"/>
      <c r="K1202" s="126"/>
    </row>
    <row r="1203" s="114" customFormat="1" spans="2:11">
      <c r="B1203" s="87"/>
      <c r="D1203" s="127"/>
      <c r="F1203" s="1"/>
      <c r="J1203" s="126"/>
      <c r="K1203" s="126"/>
    </row>
    <row r="1204" s="114" customFormat="1" spans="2:11">
      <c r="B1204" s="87"/>
      <c r="D1204" s="127"/>
      <c r="F1204" s="1"/>
      <c r="J1204" s="126"/>
      <c r="K1204" s="126"/>
    </row>
    <row r="1205" s="114" customFormat="1" spans="2:11">
      <c r="B1205" s="87"/>
      <c r="D1205" s="127"/>
      <c r="F1205" s="1"/>
      <c r="J1205" s="126"/>
      <c r="K1205" s="126"/>
    </row>
    <row r="1206" s="114" customFormat="1" spans="2:11">
      <c r="B1206" s="87"/>
      <c r="D1206" s="127"/>
      <c r="F1206" s="1"/>
      <c r="J1206" s="126"/>
      <c r="K1206" s="126"/>
    </row>
    <row r="1207" s="114" customFormat="1" spans="2:11">
      <c r="B1207" s="87"/>
      <c r="D1207" s="127"/>
      <c r="F1207" s="1"/>
      <c r="J1207" s="126"/>
      <c r="K1207" s="126"/>
    </row>
    <row r="1208" s="114" customFormat="1" spans="2:11">
      <c r="B1208" s="87"/>
      <c r="D1208" s="127"/>
      <c r="F1208" s="1"/>
      <c r="J1208" s="126"/>
      <c r="K1208" s="126"/>
    </row>
    <row r="1209" s="114" customFormat="1" spans="2:11">
      <c r="B1209" s="87"/>
      <c r="D1209" s="103"/>
      <c r="F1209" s="1"/>
      <c r="J1209" s="126"/>
      <c r="K1209" s="126"/>
    </row>
    <row r="1210" s="114" customFormat="1" spans="2:21">
      <c r="B1210" s="87"/>
      <c r="D1210" s="103"/>
      <c r="F1210" s="1"/>
      <c r="J1210" s="126"/>
      <c r="K1210" s="126"/>
      <c r="L1210" s="126"/>
      <c r="M1210" s="126"/>
      <c r="N1210" s="126"/>
      <c r="O1210" s="126"/>
      <c r="P1210" s="126"/>
      <c r="Q1210" s="126"/>
      <c r="R1210" s="126"/>
      <c r="S1210" s="126"/>
      <c r="T1210" s="126"/>
      <c r="U1210" s="126"/>
    </row>
    <row r="1211" s="114" customFormat="1" spans="2:11">
      <c r="B1211" s="87"/>
      <c r="D1211" s="103"/>
      <c r="F1211" s="1"/>
      <c r="J1211" s="126"/>
      <c r="K1211" s="126"/>
    </row>
    <row r="1212" s="114" customFormat="1" spans="2:11">
      <c r="B1212" s="87"/>
      <c r="D1212" s="103"/>
      <c r="F1212" s="1"/>
      <c r="J1212" s="126"/>
      <c r="K1212" s="126"/>
    </row>
    <row r="1213" s="114" customFormat="1" spans="2:11">
      <c r="B1213" s="87"/>
      <c r="D1213" s="103"/>
      <c r="F1213" s="1"/>
      <c r="J1213" s="126"/>
      <c r="K1213" s="126"/>
    </row>
    <row r="1214" s="114" customFormat="1" spans="2:11">
      <c r="B1214" s="87"/>
      <c r="D1214" s="103"/>
      <c r="F1214" s="1"/>
      <c r="J1214" s="126"/>
      <c r="K1214" s="126"/>
    </row>
    <row r="1215" s="114" customFormat="1" spans="2:11">
      <c r="B1215" s="87"/>
      <c r="D1215" s="103"/>
      <c r="F1215" s="1"/>
      <c r="J1215" s="126"/>
      <c r="K1215" s="126"/>
    </row>
    <row r="1216" s="114" customFormat="1" spans="2:11">
      <c r="B1216" s="87"/>
      <c r="D1216" s="103"/>
      <c r="F1216" s="1"/>
      <c r="J1216" s="126"/>
      <c r="K1216" s="126"/>
    </row>
    <row r="1217" s="114" customFormat="1" spans="2:11">
      <c r="B1217" s="87"/>
      <c r="D1217" s="103"/>
      <c r="F1217" s="1"/>
      <c r="J1217" s="126"/>
      <c r="K1217" s="126"/>
    </row>
    <row r="1225" spans="8:8">
      <c r="H1225" s="128"/>
    </row>
  </sheetData>
  <autoFilter ref="A1:U1196">
    <extLst/>
  </autoFilter>
  <mergeCells count="6">
    <mergeCell ref="A892:A917"/>
    <mergeCell ref="A918:A943"/>
    <mergeCell ref="B892:B904"/>
    <mergeCell ref="B905:B917"/>
    <mergeCell ref="B918:B930"/>
    <mergeCell ref="B931:B943"/>
  </mergeCells>
  <dataValidations count="3">
    <dataValidation type="date" operator="between" allowBlank="1" showInputMessage="1" showErrorMessage="1" sqref="D1">
      <formula1>43101</formula1>
      <formula2>43800</formula2>
    </dataValidation>
    <dataValidation type="list" allowBlank="1" showInputMessage="1" showErrorMessage="1" sqref="E1">
      <formula1>"客运,农客,公交"</formula1>
    </dataValidation>
    <dataValidation type="list" allowBlank="1" showInputMessage="1" showErrorMessage="1" sqref="E1193 E1194 E1195 E2:E48 E49:E60 E61:E73 E74:E97 E98:E505 E506:E531 E532:E535 E536:E538 E539:E553 E554:E576 E577:E601 E602:E889 E890:E907 E908:E925 E926:E943 E944:E961 E962:E979 E980:E997 E998:E1015 E1016:E1033 E1034:E1051 E1052:E1069 E1070:E1087 E1088:E1105 E1106:E1123 E1124:E1141 E1142:E1159 E1160:E1177 E1178:E1183 E1184:E1189 E1190:E1192">
      <formula1>"客运,农客,公交,包车,合作车"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89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 outlineLevelCol="5"/>
  <cols>
    <col min="1" max="1" width="28.3833333333333" style="87" customWidth="1"/>
    <col min="2" max="2" width="11.75" style="88" customWidth="1"/>
    <col min="3" max="3" width="19.1333333333333" style="1" customWidth="1"/>
    <col min="4" max="4" width="10.8833333333333" style="1" customWidth="1"/>
    <col min="5" max="5" width="12.1333333333333" style="1" customWidth="1"/>
    <col min="6" max="6" width="10.8833333333333" style="1" customWidth="1"/>
    <col min="7" max="16384" width="9" style="1"/>
  </cols>
  <sheetData>
    <row r="1" spans="1:6">
      <c r="A1" s="87" t="s">
        <v>2</v>
      </c>
      <c r="B1" s="88" t="s">
        <v>3</v>
      </c>
      <c r="C1" s="1" t="s">
        <v>8</v>
      </c>
      <c r="D1" s="1" t="s">
        <v>21</v>
      </c>
      <c r="E1" s="1" t="s">
        <v>22</v>
      </c>
      <c r="F1" s="1" t="s">
        <v>23</v>
      </c>
    </row>
    <row r="2" spans="1:2">
      <c r="A2" s="1" t="str">
        <f>[1]自营客运损益!A2&amp;"-"&amp;[1]自营客运损益!B2</f>
        <v>市县名称+站名-市县名称+站名</v>
      </c>
      <c r="B2" s="112"/>
    </row>
    <row r="3" spans="1:2">
      <c r="A3" s="108"/>
      <c r="B3" s="109"/>
    </row>
    <row r="4" spans="1:2">
      <c r="A4" s="108"/>
      <c r="B4" s="109"/>
    </row>
    <row r="5" spans="1:2">
      <c r="A5" s="108"/>
      <c r="B5" s="109"/>
    </row>
    <row r="6" spans="1:2">
      <c r="A6" s="108"/>
      <c r="B6" s="109"/>
    </row>
    <row r="7" spans="1:2">
      <c r="A7" s="108"/>
      <c r="B7" s="109"/>
    </row>
    <row r="8" spans="1:2">
      <c r="A8" s="108"/>
      <c r="B8" s="109"/>
    </row>
    <row r="9" spans="1:2">
      <c r="A9" s="108"/>
      <c r="B9" s="109"/>
    </row>
    <row r="10" spans="1:2">
      <c r="A10" s="108"/>
      <c r="B10" s="109"/>
    </row>
    <row r="11" spans="1:2">
      <c r="A11" s="108"/>
      <c r="B11" s="109"/>
    </row>
    <row r="12" spans="1:2">
      <c r="A12" s="108"/>
      <c r="B12" s="109"/>
    </row>
    <row r="13" spans="1:2">
      <c r="A13" s="108"/>
      <c r="B13" s="109"/>
    </row>
    <row r="14" spans="1:2">
      <c r="A14" s="108"/>
      <c r="B14" s="109"/>
    </row>
    <row r="15" spans="1:2">
      <c r="A15" s="108"/>
      <c r="B15" s="109"/>
    </row>
    <row r="16" spans="1:2">
      <c r="A16" s="108"/>
      <c r="B16" s="109"/>
    </row>
    <row r="17" spans="1:2">
      <c r="A17" s="108"/>
      <c r="B17" s="109"/>
    </row>
    <row r="18" spans="1:2">
      <c r="A18" s="108"/>
      <c r="B18" s="109"/>
    </row>
    <row r="19" spans="1:2">
      <c r="A19" s="108"/>
      <c r="B19" s="109"/>
    </row>
    <row r="20" spans="1:2">
      <c r="A20" s="108"/>
      <c r="B20" s="109"/>
    </row>
    <row r="21" spans="1:2">
      <c r="A21" s="108"/>
      <c r="B21" s="109"/>
    </row>
    <row r="22" spans="1:2">
      <c r="A22" s="108"/>
      <c r="B22" s="109"/>
    </row>
    <row r="23" spans="1:2">
      <c r="A23" s="108"/>
      <c r="B23" s="109"/>
    </row>
    <row r="24" spans="1:2">
      <c r="A24" s="108"/>
      <c r="B24" s="109"/>
    </row>
    <row r="25" spans="1:2">
      <c r="A25" s="108"/>
      <c r="B25" s="109"/>
    </row>
    <row r="26" spans="1:2">
      <c r="A26" s="108"/>
      <c r="B26" s="109"/>
    </row>
    <row r="27" spans="1:2">
      <c r="A27" s="108"/>
      <c r="B27" s="109"/>
    </row>
    <row r="28" spans="1:2">
      <c r="A28" s="108"/>
      <c r="B28" s="109"/>
    </row>
    <row r="29" spans="1:2">
      <c r="A29" s="108"/>
      <c r="B29" s="109"/>
    </row>
    <row r="30" spans="1:2">
      <c r="A30" s="108"/>
      <c r="B30" s="109"/>
    </row>
    <row r="31" spans="1:2">
      <c r="A31" s="108"/>
      <c r="B31" s="109"/>
    </row>
    <row r="32" spans="1:2">
      <c r="A32" s="108"/>
      <c r="B32" s="109"/>
    </row>
    <row r="33" spans="1:2">
      <c r="A33" s="108"/>
      <c r="B33" s="109"/>
    </row>
    <row r="34" spans="1:2">
      <c r="A34" s="108"/>
      <c r="B34" s="109"/>
    </row>
    <row r="35" spans="1:2">
      <c r="A35" s="108"/>
      <c r="B35" s="109"/>
    </row>
    <row r="36" spans="1:2">
      <c r="A36" s="108"/>
      <c r="B36" s="109"/>
    </row>
    <row r="37" spans="1:2">
      <c r="A37" s="108"/>
      <c r="B37" s="109"/>
    </row>
    <row r="38" spans="1:2">
      <c r="A38" s="108"/>
      <c r="B38" s="109"/>
    </row>
    <row r="39" spans="1:2">
      <c r="A39" s="108"/>
      <c r="B39" s="109"/>
    </row>
    <row r="40" spans="1:2">
      <c r="A40" s="108"/>
      <c r="B40" s="109"/>
    </row>
    <row r="41" spans="1:2">
      <c r="A41" s="108"/>
      <c r="B41" s="109"/>
    </row>
    <row r="42" spans="1:2">
      <c r="A42" s="108"/>
      <c r="B42" s="109"/>
    </row>
    <row r="43" spans="1:2">
      <c r="A43" s="108"/>
      <c r="B43" s="109"/>
    </row>
    <row r="44" spans="1:2">
      <c r="A44" s="108"/>
      <c r="B44" s="109"/>
    </row>
    <row r="45" spans="1:2">
      <c r="A45" s="108"/>
      <c r="B45" s="109"/>
    </row>
    <row r="46" spans="1:2">
      <c r="A46" s="108"/>
      <c r="B46" s="109"/>
    </row>
    <row r="47" spans="1:2">
      <c r="A47" s="108"/>
      <c r="B47" s="109"/>
    </row>
    <row r="48" spans="1:2">
      <c r="A48" s="108"/>
      <c r="B48" s="109"/>
    </row>
    <row r="49" spans="1:2">
      <c r="A49" s="108"/>
      <c r="B49" s="109"/>
    </row>
    <row r="50" spans="1:2">
      <c r="A50" s="108"/>
      <c r="B50" s="109"/>
    </row>
    <row r="51" spans="1:2">
      <c r="A51" s="108"/>
      <c r="B51" s="109"/>
    </row>
    <row r="52" spans="1:2">
      <c r="A52" s="108"/>
      <c r="B52" s="109"/>
    </row>
    <row r="53" spans="1:2">
      <c r="A53" s="108"/>
      <c r="B53" s="109"/>
    </row>
    <row r="54" spans="1:2">
      <c r="A54" s="108"/>
      <c r="B54" s="109"/>
    </row>
    <row r="55" spans="1:2">
      <c r="A55" s="108"/>
      <c r="B55" s="109"/>
    </row>
    <row r="56" spans="1:2">
      <c r="A56" s="108"/>
      <c r="B56" s="109"/>
    </row>
    <row r="57" spans="1:2">
      <c r="A57" s="108"/>
      <c r="B57" s="109"/>
    </row>
    <row r="58" spans="1:2">
      <c r="A58" s="108"/>
      <c r="B58" s="109"/>
    </row>
    <row r="59" spans="1:2">
      <c r="A59" s="108"/>
      <c r="B59" s="109"/>
    </row>
    <row r="60" spans="1:2">
      <c r="A60" s="108"/>
      <c r="B60" s="109"/>
    </row>
    <row r="61" spans="1:2">
      <c r="A61" s="108"/>
      <c r="B61" s="109"/>
    </row>
    <row r="62" spans="1:2">
      <c r="A62" s="108"/>
      <c r="B62" s="109"/>
    </row>
    <row r="63" spans="1:2">
      <c r="A63" s="108"/>
      <c r="B63" s="109"/>
    </row>
    <row r="64" spans="1:2">
      <c r="A64" s="108"/>
      <c r="B64" s="109"/>
    </row>
    <row r="65" spans="1:2">
      <c r="A65" s="108"/>
      <c r="B65" s="109"/>
    </row>
    <row r="66" spans="1:2">
      <c r="A66" s="108"/>
      <c r="B66" s="109"/>
    </row>
    <row r="67" spans="1:2">
      <c r="A67" s="108"/>
      <c r="B67" s="109"/>
    </row>
    <row r="68" spans="1:2">
      <c r="A68" s="108"/>
      <c r="B68" s="109"/>
    </row>
    <row r="69" spans="1:2">
      <c r="A69" s="108"/>
      <c r="B69" s="109"/>
    </row>
    <row r="70" spans="1:2">
      <c r="A70" s="108"/>
      <c r="B70" s="109"/>
    </row>
    <row r="71" spans="1:2">
      <c r="A71" s="108"/>
      <c r="B71" s="109"/>
    </row>
    <row r="72" spans="1:2">
      <c r="A72" s="108"/>
      <c r="B72" s="109"/>
    </row>
    <row r="73" spans="1:2">
      <c r="A73" s="108"/>
      <c r="B73" s="109"/>
    </row>
    <row r="74" spans="1:2">
      <c r="A74" s="108"/>
      <c r="B74" s="109"/>
    </row>
    <row r="75" spans="1:2">
      <c r="A75" s="108"/>
      <c r="B75" s="109"/>
    </row>
    <row r="76" spans="1:2">
      <c r="A76" s="108"/>
      <c r="B76" s="109"/>
    </row>
    <row r="77" spans="1:2">
      <c r="A77" s="108"/>
      <c r="B77" s="109"/>
    </row>
    <row r="78" spans="1:2">
      <c r="A78" s="108"/>
      <c r="B78" s="109"/>
    </row>
    <row r="79" spans="1:2">
      <c r="A79" s="108"/>
      <c r="B79" s="109"/>
    </row>
    <row r="80" spans="1:2">
      <c r="A80" s="108"/>
      <c r="B80" s="109"/>
    </row>
    <row r="81" spans="1:2">
      <c r="A81" s="108"/>
      <c r="B81" s="109"/>
    </row>
    <row r="82" spans="1:2">
      <c r="A82" s="108"/>
      <c r="B82" s="109"/>
    </row>
    <row r="83" spans="1:2">
      <c r="A83" s="108"/>
      <c r="B83" s="109"/>
    </row>
    <row r="84" spans="1:2">
      <c r="A84" s="108"/>
      <c r="B84" s="109"/>
    </row>
    <row r="85" spans="1:2">
      <c r="A85" s="108"/>
      <c r="B85" s="109"/>
    </row>
    <row r="86" spans="1:2">
      <c r="A86" s="108"/>
      <c r="B86" s="109"/>
    </row>
    <row r="87" spans="1:2">
      <c r="A87" s="108"/>
      <c r="B87" s="109"/>
    </row>
    <row r="88" spans="1:2">
      <c r="A88" s="108"/>
      <c r="B88" s="109"/>
    </row>
    <row r="89" spans="1:2">
      <c r="A89" s="108"/>
      <c r="B89" s="109"/>
    </row>
    <row r="90" spans="1:2">
      <c r="A90" s="108"/>
      <c r="B90" s="109"/>
    </row>
    <row r="91" spans="1:2">
      <c r="A91" s="108"/>
      <c r="B91" s="109"/>
    </row>
    <row r="92" spans="1:2">
      <c r="A92" s="108"/>
      <c r="B92" s="109"/>
    </row>
    <row r="93" spans="1:2">
      <c r="A93" s="108"/>
      <c r="B93" s="109"/>
    </row>
    <row r="94" spans="1:2">
      <c r="A94" s="108"/>
      <c r="B94" s="109"/>
    </row>
    <row r="95" spans="1:2">
      <c r="A95" s="108"/>
      <c r="B95" s="109"/>
    </row>
    <row r="96" spans="1:2">
      <c r="A96" s="108"/>
      <c r="B96" s="109"/>
    </row>
    <row r="97" spans="1:2">
      <c r="A97" s="108"/>
      <c r="B97" s="109"/>
    </row>
    <row r="98" spans="1:2">
      <c r="A98" s="108"/>
      <c r="B98" s="109"/>
    </row>
    <row r="99" spans="1:2">
      <c r="A99" s="108"/>
      <c r="B99" s="109"/>
    </row>
    <row r="100" spans="1:2">
      <c r="A100" s="108"/>
      <c r="B100" s="109"/>
    </row>
    <row r="101" spans="1:2">
      <c r="A101" s="108"/>
      <c r="B101" s="109"/>
    </row>
    <row r="102" spans="1:2">
      <c r="A102" s="108"/>
      <c r="B102" s="109"/>
    </row>
    <row r="103" spans="1:2">
      <c r="A103" s="108"/>
      <c r="B103" s="109"/>
    </row>
    <row r="104" spans="1:2">
      <c r="A104" s="108"/>
      <c r="B104" s="109"/>
    </row>
    <row r="105" spans="1:2">
      <c r="A105" s="108"/>
      <c r="B105" s="109"/>
    </row>
    <row r="106" spans="1:2">
      <c r="A106" s="108"/>
      <c r="B106" s="109"/>
    </row>
    <row r="107" spans="1:2">
      <c r="A107" s="108"/>
      <c r="B107" s="109"/>
    </row>
    <row r="108" spans="1:2">
      <c r="A108" s="108"/>
      <c r="B108" s="109"/>
    </row>
    <row r="109" spans="1:2">
      <c r="A109" s="108"/>
      <c r="B109" s="109"/>
    </row>
    <row r="110" spans="1:2">
      <c r="A110" s="108"/>
      <c r="B110" s="109"/>
    </row>
    <row r="111" spans="1:2">
      <c r="A111" s="108"/>
      <c r="B111" s="109"/>
    </row>
    <row r="112" spans="1:2">
      <c r="A112" s="108"/>
      <c r="B112" s="109"/>
    </row>
    <row r="113" spans="1:2">
      <c r="A113" s="108"/>
      <c r="B113" s="109"/>
    </row>
    <row r="114" spans="1:2">
      <c r="A114" s="108"/>
      <c r="B114" s="109"/>
    </row>
    <row r="115" spans="1:2">
      <c r="A115" s="108"/>
      <c r="B115" s="109"/>
    </row>
    <row r="116" spans="1:2">
      <c r="A116" s="108"/>
      <c r="B116" s="109"/>
    </row>
    <row r="117" spans="1:2">
      <c r="A117" s="108"/>
      <c r="B117" s="109"/>
    </row>
    <row r="118" spans="1:2">
      <c r="A118" s="108"/>
      <c r="B118" s="109"/>
    </row>
    <row r="119" spans="1:2">
      <c r="A119" s="108"/>
      <c r="B119" s="109"/>
    </row>
    <row r="120" spans="1:2">
      <c r="A120" s="108"/>
      <c r="B120" s="109"/>
    </row>
    <row r="121" spans="1:2">
      <c r="A121" s="108"/>
      <c r="B121" s="109"/>
    </row>
    <row r="122" spans="1:2">
      <c r="A122" s="108"/>
      <c r="B122" s="109"/>
    </row>
    <row r="123" spans="1:2">
      <c r="A123" s="108"/>
      <c r="B123" s="109"/>
    </row>
    <row r="124" spans="1:2">
      <c r="A124" s="108"/>
      <c r="B124" s="109"/>
    </row>
    <row r="125" spans="1:2">
      <c r="A125" s="108"/>
      <c r="B125" s="109"/>
    </row>
    <row r="126" spans="1:2">
      <c r="A126" s="108"/>
      <c r="B126" s="109"/>
    </row>
    <row r="127" spans="1:2">
      <c r="A127" s="108"/>
      <c r="B127" s="109"/>
    </row>
    <row r="128" spans="1:2">
      <c r="A128" s="108"/>
      <c r="B128" s="109"/>
    </row>
    <row r="129" spans="1:2">
      <c r="A129" s="108"/>
      <c r="B129" s="109"/>
    </row>
    <row r="130" spans="1:2">
      <c r="A130" s="108"/>
      <c r="B130" s="109"/>
    </row>
    <row r="131" spans="1:2">
      <c r="A131" s="108"/>
      <c r="B131" s="109"/>
    </row>
    <row r="132" spans="1:2">
      <c r="A132" s="108"/>
      <c r="B132" s="109"/>
    </row>
    <row r="133" spans="1:2">
      <c r="A133" s="108"/>
      <c r="B133" s="109"/>
    </row>
    <row r="134" spans="1:2">
      <c r="A134" s="108"/>
      <c r="B134" s="109"/>
    </row>
    <row r="135" spans="1:2">
      <c r="A135" s="108"/>
      <c r="B135" s="109"/>
    </row>
    <row r="136" spans="1:2">
      <c r="A136" s="108"/>
      <c r="B136" s="109"/>
    </row>
    <row r="137" spans="1:2">
      <c r="A137" s="108"/>
      <c r="B137" s="109"/>
    </row>
    <row r="138" spans="1:2">
      <c r="A138" s="108"/>
      <c r="B138" s="109"/>
    </row>
    <row r="139" spans="1:2">
      <c r="A139" s="108"/>
      <c r="B139" s="109"/>
    </row>
    <row r="140" spans="1:2">
      <c r="A140" s="108"/>
      <c r="B140" s="109"/>
    </row>
    <row r="141" spans="1:2">
      <c r="A141" s="108"/>
      <c r="B141" s="109"/>
    </row>
    <row r="142" spans="1:2">
      <c r="A142" s="108"/>
      <c r="B142" s="109"/>
    </row>
    <row r="143" spans="1:2">
      <c r="A143" s="108"/>
      <c r="B143" s="109"/>
    </row>
    <row r="144" spans="1:2">
      <c r="A144" s="108"/>
      <c r="B144" s="109"/>
    </row>
    <row r="145" spans="1:2">
      <c r="A145" s="108"/>
      <c r="B145" s="109"/>
    </row>
    <row r="146" spans="1:2">
      <c r="A146" s="108"/>
      <c r="B146" s="109"/>
    </row>
    <row r="147" spans="1:2">
      <c r="A147" s="108"/>
      <c r="B147" s="109"/>
    </row>
    <row r="148" spans="1:2">
      <c r="A148" s="108"/>
      <c r="B148" s="109"/>
    </row>
    <row r="149" spans="1:2">
      <c r="A149" s="108"/>
      <c r="B149" s="109"/>
    </row>
    <row r="150" spans="1:2">
      <c r="A150" s="108"/>
      <c r="B150" s="109"/>
    </row>
    <row r="151" spans="1:2">
      <c r="A151" s="108"/>
      <c r="B151" s="109"/>
    </row>
    <row r="152" spans="1:2">
      <c r="A152" s="108"/>
      <c r="B152" s="109"/>
    </row>
    <row r="153" spans="1:2">
      <c r="A153" s="108"/>
      <c r="B153" s="109"/>
    </row>
    <row r="154" spans="1:2">
      <c r="A154" s="108"/>
      <c r="B154" s="109"/>
    </row>
    <row r="155" spans="1:2">
      <c r="A155" s="108"/>
      <c r="B155" s="109"/>
    </row>
    <row r="156" spans="1:2">
      <c r="A156" s="108"/>
      <c r="B156" s="109"/>
    </row>
    <row r="157" spans="1:2">
      <c r="A157" s="108"/>
      <c r="B157" s="109"/>
    </row>
    <row r="158" spans="1:2">
      <c r="A158" s="108"/>
      <c r="B158" s="109"/>
    </row>
    <row r="159" spans="1:2">
      <c r="A159" s="108"/>
      <c r="B159" s="109"/>
    </row>
    <row r="160" spans="1:2">
      <c r="A160" s="108"/>
      <c r="B160" s="109"/>
    </row>
    <row r="161" spans="1:2">
      <c r="A161" s="108"/>
      <c r="B161" s="109"/>
    </row>
    <row r="162" spans="1:2">
      <c r="A162" s="108"/>
      <c r="B162" s="109"/>
    </row>
    <row r="163" spans="1:2">
      <c r="A163" s="108"/>
      <c r="B163" s="109"/>
    </row>
    <row r="164" spans="1:2">
      <c r="A164" s="108"/>
      <c r="B164" s="109"/>
    </row>
    <row r="165" spans="1:2">
      <c r="A165" s="108"/>
      <c r="B165" s="109"/>
    </row>
    <row r="166" spans="1:2">
      <c r="A166" s="108"/>
      <c r="B166" s="109"/>
    </row>
    <row r="167" spans="1:2">
      <c r="A167" s="108"/>
      <c r="B167" s="109"/>
    </row>
    <row r="168" spans="1:2">
      <c r="A168" s="108"/>
      <c r="B168" s="109"/>
    </row>
    <row r="169" spans="1:2">
      <c r="A169" s="108"/>
      <c r="B169" s="109"/>
    </row>
    <row r="170" spans="1:2">
      <c r="A170" s="108"/>
      <c r="B170" s="109"/>
    </row>
    <row r="171" spans="1:2">
      <c r="A171" s="108"/>
      <c r="B171" s="109"/>
    </row>
    <row r="172" spans="1:2">
      <c r="A172" s="108"/>
      <c r="B172" s="109"/>
    </row>
    <row r="173" spans="1:2">
      <c r="A173" s="108"/>
      <c r="B173" s="109"/>
    </row>
    <row r="174" spans="1:2">
      <c r="A174" s="108"/>
      <c r="B174" s="109"/>
    </row>
    <row r="175" spans="1:2">
      <c r="A175" s="108"/>
      <c r="B175" s="109"/>
    </row>
    <row r="176" spans="1:2">
      <c r="A176" s="108"/>
      <c r="B176" s="109"/>
    </row>
    <row r="177" spans="1:2">
      <c r="A177" s="108"/>
      <c r="B177" s="109"/>
    </row>
    <row r="178" spans="1:2">
      <c r="A178" s="108"/>
      <c r="B178" s="109"/>
    </row>
    <row r="179" spans="1:2">
      <c r="A179" s="108"/>
      <c r="B179" s="109"/>
    </row>
    <row r="180" spans="1:2">
      <c r="A180" s="108"/>
      <c r="B180" s="109"/>
    </row>
    <row r="181" spans="1:2">
      <c r="A181" s="108"/>
      <c r="B181" s="109"/>
    </row>
    <row r="182" spans="1:2">
      <c r="A182" s="108"/>
      <c r="B182" s="109"/>
    </row>
    <row r="183" spans="1:2">
      <c r="A183" s="108"/>
      <c r="B183" s="109"/>
    </row>
    <row r="184" spans="1:2">
      <c r="A184" s="108"/>
      <c r="B184" s="109"/>
    </row>
    <row r="185" spans="1:2">
      <c r="A185" s="108"/>
      <c r="B185" s="109"/>
    </row>
    <row r="186" spans="1:2">
      <c r="A186" s="108"/>
      <c r="B186" s="109"/>
    </row>
    <row r="187" spans="1:2">
      <c r="A187" s="108"/>
      <c r="B187" s="109"/>
    </row>
    <row r="188" spans="1:2">
      <c r="A188" s="108"/>
      <c r="B188" s="109"/>
    </row>
    <row r="189" spans="1:2">
      <c r="A189" s="108"/>
      <c r="B189" s="109"/>
    </row>
    <row r="190" spans="1:2">
      <c r="A190" s="108"/>
      <c r="B190" s="109"/>
    </row>
    <row r="191" spans="1:2">
      <c r="A191" s="108"/>
      <c r="B191" s="109"/>
    </row>
    <row r="192" spans="1:2">
      <c r="A192" s="108"/>
      <c r="B192" s="109"/>
    </row>
    <row r="193" spans="1:2">
      <c r="A193" s="108"/>
      <c r="B193" s="109"/>
    </row>
    <row r="194" spans="1:2">
      <c r="A194" s="108"/>
      <c r="B194" s="109"/>
    </row>
    <row r="195" spans="1:2">
      <c r="A195" s="108"/>
      <c r="B195" s="109"/>
    </row>
    <row r="196" spans="1:2">
      <c r="A196" s="108"/>
      <c r="B196" s="109"/>
    </row>
    <row r="197" spans="1:2">
      <c r="A197" s="108"/>
      <c r="B197" s="109"/>
    </row>
    <row r="198" spans="1:2">
      <c r="A198" s="108"/>
      <c r="B198" s="109"/>
    </row>
    <row r="199" spans="1:2">
      <c r="A199" s="108"/>
      <c r="B199" s="109"/>
    </row>
    <row r="200" spans="1:2">
      <c r="A200" s="108"/>
      <c r="B200" s="109"/>
    </row>
    <row r="201" spans="1:2">
      <c r="A201" s="108"/>
      <c r="B201" s="109"/>
    </row>
    <row r="202" spans="1:2">
      <c r="A202" s="108"/>
      <c r="B202" s="109"/>
    </row>
    <row r="203" spans="1:2">
      <c r="A203" s="108"/>
      <c r="B203" s="109"/>
    </row>
    <row r="204" spans="1:2">
      <c r="A204" s="108"/>
      <c r="B204" s="109"/>
    </row>
    <row r="205" spans="1:2">
      <c r="A205" s="108"/>
      <c r="B205" s="109"/>
    </row>
    <row r="206" spans="1:2">
      <c r="A206" s="108"/>
      <c r="B206" s="109"/>
    </row>
    <row r="207" spans="1:2">
      <c r="A207" s="108"/>
      <c r="B207" s="109"/>
    </row>
    <row r="208" spans="1:2">
      <c r="A208" s="108"/>
      <c r="B208" s="109"/>
    </row>
    <row r="209" spans="1:2">
      <c r="A209" s="108"/>
      <c r="B209" s="109"/>
    </row>
    <row r="210" spans="1:2">
      <c r="A210" s="108"/>
      <c r="B210" s="109"/>
    </row>
    <row r="211" spans="1:2">
      <c r="A211" s="108"/>
      <c r="B211" s="109"/>
    </row>
    <row r="212" spans="1:2">
      <c r="A212" s="108"/>
      <c r="B212" s="109"/>
    </row>
    <row r="213" spans="1:2">
      <c r="A213" s="108"/>
      <c r="B213" s="109"/>
    </row>
    <row r="214" spans="1:2">
      <c r="A214" s="108"/>
      <c r="B214" s="109"/>
    </row>
    <row r="215" spans="1:2">
      <c r="A215" s="108"/>
      <c r="B215" s="109"/>
    </row>
    <row r="216" spans="1:2">
      <c r="A216" s="108"/>
      <c r="B216" s="109"/>
    </row>
    <row r="217" spans="1:2">
      <c r="A217" s="108"/>
      <c r="B217" s="109"/>
    </row>
    <row r="218" spans="1:2">
      <c r="A218" s="108"/>
      <c r="B218" s="109"/>
    </row>
    <row r="219" spans="1:2">
      <c r="A219" s="108"/>
      <c r="B219" s="109"/>
    </row>
    <row r="220" spans="1:2">
      <c r="A220" s="108"/>
      <c r="B220" s="109"/>
    </row>
    <row r="221" spans="1:2">
      <c r="A221" s="108"/>
      <c r="B221" s="109"/>
    </row>
    <row r="222" spans="1:2">
      <c r="A222" s="108"/>
      <c r="B222" s="109"/>
    </row>
    <row r="223" spans="1:2">
      <c r="A223" s="108"/>
      <c r="B223" s="109"/>
    </row>
    <row r="224" spans="1:2">
      <c r="A224" s="108"/>
      <c r="B224" s="109"/>
    </row>
    <row r="225" spans="1:2">
      <c r="A225" s="108"/>
      <c r="B225" s="109"/>
    </row>
    <row r="226" spans="1:2">
      <c r="A226" s="108"/>
      <c r="B226" s="109"/>
    </row>
    <row r="227" spans="1:2">
      <c r="A227" s="108"/>
      <c r="B227" s="109"/>
    </row>
    <row r="228" spans="1:2">
      <c r="A228" s="108"/>
      <c r="B228" s="109"/>
    </row>
    <row r="229" spans="1:2">
      <c r="A229" s="108"/>
      <c r="B229" s="109"/>
    </row>
    <row r="230" spans="1:2">
      <c r="A230" s="108"/>
      <c r="B230" s="109"/>
    </row>
    <row r="231" spans="1:2">
      <c r="A231" s="108"/>
      <c r="B231" s="109"/>
    </row>
    <row r="232" spans="1:2">
      <c r="A232" s="108"/>
      <c r="B232" s="109"/>
    </row>
    <row r="233" spans="1:2">
      <c r="A233" s="108"/>
      <c r="B233" s="109"/>
    </row>
    <row r="234" spans="1:2">
      <c r="A234" s="108"/>
      <c r="B234" s="109"/>
    </row>
    <row r="235" spans="1:2">
      <c r="A235" s="108"/>
      <c r="B235" s="109"/>
    </row>
    <row r="236" spans="1:2">
      <c r="A236" s="108"/>
      <c r="B236" s="109"/>
    </row>
    <row r="237" spans="1:2">
      <c r="A237" s="108"/>
      <c r="B237" s="109"/>
    </row>
    <row r="238" spans="1:2">
      <c r="A238" s="108"/>
      <c r="B238" s="109"/>
    </row>
    <row r="239" spans="1:2">
      <c r="A239" s="108"/>
      <c r="B239" s="109"/>
    </row>
    <row r="240" spans="1:2">
      <c r="A240" s="108"/>
      <c r="B240" s="109"/>
    </row>
    <row r="241" spans="1:2">
      <c r="A241" s="108"/>
      <c r="B241" s="109"/>
    </row>
    <row r="242" spans="1:2">
      <c r="A242" s="108"/>
      <c r="B242" s="109"/>
    </row>
    <row r="243" spans="1:2">
      <c r="A243" s="108"/>
      <c r="B243" s="109"/>
    </row>
    <row r="244" spans="1:2">
      <c r="A244" s="108"/>
      <c r="B244" s="109"/>
    </row>
    <row r="245" spans="1:2">
      <c r="A245" s="108"/>
      <c r="B245" s="109"/>
    </row>
    <row r="246" spans="1:2">
      <c r="A246" s="108"/>
      <c r="B246" s="109"/>
    </row>
    <row r="247" spans="1:2">
      <c r="A247" s="108"/>
      <c r="B247" s="109"/>
    </row>
    <row r="248" spans="1:2">
      <c r="A248" s="108"/>
      <c r="B248" s="109"/>
    </row>
    <row r="249" spans="1:2">
      <c r="A249" s="108"/>
      <c r="B249" s="109"/>
    </row>
    <row r="250" spans="1:2">
      <c r="A250" s="108"/>
      <c r="B250" s="109"/>
    </row>
    <row r="251" spans="1:2">
      <c r="A251" s="108"/>
      <c r="B251" s="109"/>
    </row>
    <row r="252" spans="1:2">
      <c r="A252" s="108"/>
      <c r="B252" s="109"/>
    </row>
    <row r="253" spans="1:2">
      <c r="A253" s="108"/>
      <c r="B253" s="109"/>
    </row>
    <row r="254" spans="1:2">
      <c r="A254" s="108"/>
      <c r="B254" s="109"/>
    </row>
    <row r="255" spans="1:2">
      <c r="A255" s="108"/>
      <c r="B255" s="109"/>
    </row>
    <row r="256" spans="1:2">
      <c r="A256" s="108"/>
      <c r="B256" s="109"/>
    </row>
    <row r="257" spans="1:2">
      <c r="A257" s="108"/>
      <c r="B257" s="109"/>
    </row>
    <row r="258" spans="1:2">
      <c r="A258" s="108"/>
      <c r="B258" s="109"/>
    </row>
    <row r="259" spans="1:2">
      <c r="A259" s="108"/>
      <c r="B259" s="109"/>
    </row>
    <row r="260" spans="1:2">
      <c r="A260" s="108"/>
      <c r="B260" s="109"/>
    </row>
    <row r="261" spans="1:2">
      <c r="A261" s="108"/>
      <c r="B261" s="109"/>
    </row>
    <row r="262" spans="1:2">
      <c r="A262" s="108"/>
      <c r="B262" s="109"/>
    </row>
    <row r="263" spans="1:2">
      <c r="A263" s="108"/>
      <c r="B263" s="109"/>
    </row>
    <row r="264" spans="1:2">
      <c r="A264" s="108"/>
      <c r="B264" s="109"/>
    </row>
    <row r="265" spans="1:2">
      <c r="A265" s="108"/>
      <c r="B265" s="109"/>
    </row>
    <row r="266" spans="1:2">
      <c r="A266" s="108"/>
      <c r="B266" s="109"/>
    </row>
    <row r="267" spans="1:2">
      <c r="A267" s="108"/>
      <c r="B267" s="109"/>
    </row>
    <row r="268" spans="1:2">
      <c r="A268" s="108"/>
      <c r="B268" s="109"/>
    </row>
    <row r="269" spans="1:2">
      <c r="A269" s="108"/>
      <c r="B269" s="109"/>
    </row>
    <row r="270" spans="1:2">
      <c r="A270" s="108"/>
      <c r="B270" s="109"/>
    </row>
    <row r="271" spans="1:2">
      <c r="A271" s="108"/>
      <c r="B271" s="109"/>
    </row>
    <row r="272" spans="1:2">
      <c r="A272" s="108"/>
      <c r="B272" s="109"/>
    </row>
    <row r="273" spans="1:2">
      <c r="A273" s="108"/>
      <c r="B273" s="109"/>
    </row>
    <row r="274" spans="1:2">
      <c r="A274" s="108"/>
      <c r="B274" s="109"/>
    </row>
    <row r="275" spans="1:2">
      <c r="A275" s="108"/>
      <c r="B275" s="109"/>
    </row>
    <row r="276" spans="1:2">
      <c r="A276" s="108"/>
      <c r="B276" s="109"/>
    </row>
    <row r="277" spans="1:2">
      <c r="A277" s="108"/>
      <c r="B277" s="109"/>
    </row>
    <row r="278" spans="1:2">
      <c r="A278" s="108"/>
      <c r="B278" s="109"/>
    </row>
    <row r="279" spans="1:2">
      <c r="A279" s="108"/>
      <c r="B279" s="109"/>
    </row>
    <row r="280" spans="1:2">
      <c r="A280" s="108"/>
      <c r="B280" s="109"/>
    </row>
    <row r="281" spans="1:2">
      <c r="A281" s="108"/>
      <c r="B281" s="109"/>
    </row>
    <row r="282" spans="1:2">
      <c r="A282" s="108"/>
      <c r="B282" s="109"/>
    </row>
    <row r="283" spans="1:2">
      <c r="A283" s="108"/>
      <c r="B283" s="109"/>
    </row>
    <row r="284" spans="1:2">
      <c r="A284" s="108"/>
      <c r="B284" s="109"/>
    </row>
    <row r="285" spans="1:2">
      <c r="A285" s="108"/>
      <c r="B285" s="109"/>
    </row>
    <row r="286" spans="1:2">
      <c r="A286" s="108"/>
      <c r="B286" s="109"/>
    </row>
    <row r="287" spans="1:2">
      <c r="A287" s="108"/>
      <c r="B287" s="109"/>
    </row>
    <row r="288" spans="1:2">
      <c r="A288" s="108"/>
      <c r="B288" s="109"/>
    </row>
    <row r="289" spans="1:2">
      <c r="A289" s="108"/>
      <c r="B289" s="109"/>
    </row>
    <row r="290" spans="1:2">
      <c r="A290" s="108"/>
      <c r="B290" s="109"/>
    </row>
    <row r="291" spans="1:2">
      <c r="A291" s="108"/>
      <c r="B291" s="109"/>
    </row>
    <row r="292" spans="1:2">
      <c r="A292" s="108"/>
      <c r="B292" s="109"/>
    </row>
    <row r="293" spans="1:2">
      <c r="A293" s="108"/>
      <c r="B293" s="109"/>
    </row>
    <row r="294" spans="1:2">
      <c r="A294" s="108"/>
      <c r="B294" s="109"/>
    </row>
    <row r="295" spans="1:2">
      <c r="A295" s="108"/>
      <c r="B295" s="109"/>
    </row>
    <row r="296" spans="1:2">
      <c r="A296" s="108"/>
      <c r="B296" s="109"/>
    </row>
    <row r="297" spans="1:2">
      <c r="A297" s="108"/>
      <c r="B297" s="109"/>
    </row>
    <row r="298" spans="1:2">
      <c r="A298" s="108"/>
      <c r="B298" s="109"/>
    </row>
    <row r="299" spans="1:2">
      <c r="A299" s="108"/>
      <c r="B299" s="109"/>
    </row>
    <row r="300" spans="1:2">
      <c r="A300" s="108"/>
      <c r="B300" s="109"/>
    </row>
    <row r="301" spans="1:2">
      <c r="A301" s="108"/>
      <c r="B301" s="109"/>
    </row>
    <row r="302" spans="1:2">
      <c r="A302" s="108"/>
      <c r="B302" s="109"/>
    </row>
    <row r="303" spans="1:2">
      <c r="A303" s="108"/>
      <c r="B303" s="109"/>
    </row>
    <row r="304" spans="1:2">
      <c r="A304" s="108"/>
      <c r="B304" s="109"/>
    </row>
    <row r="305" spans="1:2">
      <c r="A305" s="108"/>
      <c r="B305" s="109"/>
    </row>
    <row r="306" spans="1:2">
      <c r="A306" s="108"/>
      <c r="B306" s="109"/>
    </row>
    <row r="307" spans="1:2">
      <c r="A307" s="108"/>
      <c r="B307" s="109"/>
    </row>
    <row r="308" spans="1:2">
      <c r="A308" s="108"/>
      <c r="B308" s="109"/>
    </row>
    <row r="309" spans="1:2">
      <c r="A309" s="108"/>
      <c r="B309" s="109"/>
    </row>
    <row r="310" spans="1:2">
      <c r="A310" s="108"/>
      <c r="B310" s="109"/>
    </row>
    <row r="311" spans="1:2">
      <c r="A311" s="108"/>
      <c r="B311" s="109"/>
    </row>
    <row r="312" spans="1:2">
      <c r="A312" s="108"/>
      <c r="B312" s="109"/>
    </row>
    <row r="313" spans="1:2">
      <c r="A313" s="108"/>
      <c r="B313" s="109"/>
    </row>
    <row r="314" spans="1:2">
      <c r="A314" s="108"/>
      <c r="B314" s="109"/>
    </row>
    <row r="315" spans="1:2">
      <c r="A315" s="108"/>
      <c r="B315" s="109"/>
    </row>
    <row r="316" spans="1:2">
      <c r="A316" s="108"/>
      <c r="B316" s="109"/>
    </row>
    <row r="317" spans="1:2">
      <c r="A317" s="108"/>
      <c r="B317" s="109"/>
    </row>
    <row r="318" spans="1:2">
      <c r="A318" s="108"/>
      <c r="B318" s="109"/>
    </row>
    <row r="319" spans="1:2">
      <c r="A319" s="108"/>
      <c r="B319" s="109"/>
    </row>
    <row r="320" spans="1:2">
      <c r="A320" s="108"/>
      <c r="B320" s="109"/>
    </row>
    <row r="321" spans="1:2">
      <c r="A321" s="108"/>
      <c r="B321" s="109"/>
    </row>
    <row r="322" spans="1:2">
      <c r="A322" s="108"/>
      <c r="B322" s="109"/>
    </row>
    <row r="323" spans="1:2">
      <c r="A323" s="108"/>
      <c r="B323" s="109"/>
    </row>
    <row r="324" spans="1:2">
      <c r="A324" s="108"/>
      <c r="B324" s="109"/>
    </row>
    <row r="325" spans="1:2">
      <c r="A325" s="108"/>
      <c r="B325" s="109"/>
    </row>
    <row r="326" spans="1:2">
      <c r="A326" s="108"/>
      <c r="B326" s="109"/>
    </row>
    <row r="327" spans="1:2">
      <c r="A327" s="108"/>
      <c r="B327" s="109"/>
    </row>
    <row r="328" spans="1:2">
      <c r="A328" s="108"/>
      <c r="B328" s="109"/>
    </row>
    <row r="329" spans="1:2">
      <c r="A329" s="108"/>
      <c r="B329" s="109"/>
    </row>
    <row r="330" spans="1:2">
      <c r="A330" s="108"/>
      <c r="B330" s="109"/>
    </row>
    <row r="331" spans="1:2">
      <c r="A331" s="108"/>
      <c r="B331" s="109"/>
    </row>
    <row r="332" spans="1:2">
      <c r="A332" s="108"/>
      <c r="B332" s="109"/>
    </row>
    <row r="333" spans="1:2">
      <c r="A333" s="108"/>
      <c r="B333" s="109"/>
    </row>
    <row r="334" spans="1:2">
      <c r="A334" s="108"/>
      <c r="B334" s="109"/>
    </row>
    <row r="335" spans="1:2">
      <c r="A335" s="108"/>
      <c r="B335" s="109"/>
    </row>
    <row r="336" spans="1:2">
      <c r="A336" s="108"/>
      <c r="B336" s="109"/>
    </row>
    <row r="337" spans="1:2">
      <c r="A337" s="108"/>
      <c r="B337" s="109"/>
    </row>
    <row r="338" spans="1:2">
      <c r="A338" s="108"/>
      <c r="B338" s="109"/>
    </row>
    <row r="339" spans="1:2">
      <c r="A339" s="108"/>
      <c r="B339" s="109"/>
    </row>
    <row r="340" spans="1:2">
      <c r="A340" s="108"/>
      <c r="B340" s="109"/>
    </row>
    <row r="341" spans="1:2">
      <c r="A341" s="108"/>
      <c r="B341" s="109"/>
    </row>
    <row r="342" spans="1:2">
      <c r="A342" s="108"/>
      <c r="B342" s="109"/>
    </row>
    <row r="343" spans="1:2">
      <c r="A343" s="108"/>
      <c r="B343" s="109"/>
    </row>
    <row r="344" spans="1:2">
      <c r="A344" s="108"/>
      <c r="B344" s="109"/>
    </row>
    <row r="345" spans="1:2">
      <c r="A345" s="108"/>
      <c r="B345" s="109"/>
    </row>
    <row r="346" spans="1:2">
      <c r="A346" s="108"/>
      <c r="B346" s="109"/>
    </row>
    <row r="347" spans="1:2">
      <c r="A347" s="108"/>
      <c r="B347" s="109"/>
    </row>
    <row r="348" spans="1:2">
      <c r="A348" s="108"/>
      <c r="B348" s="109"/>
    </row>
    <row r="349" spans="1:2">
      <c r="A349" s="108"/>
      <c r="B349" s="109"/>
    </row>
    <row r="350" spans="1:2">
      <c r="A350" s="108"/>
      <c r="B350" s="109"/>
    </row>
    <row r="351" spans="1:2">
      <c r="A351" s="108"/>
      <c r="B351" s="109"/>
    </row>
    <row r="352" spans="1:2">
      <c r="A352" s="108"/>
      <c r="B352" s="109"/>
    </row>
    <row r="353" spans="1:2">
      <c r="A353" s="108"/>
      <c r="B353" s="109"/>
    </row>
    <row r="354" spans="1:2">
      <c r="A354" s="108"/>
      <c r="B354" s="109"/>
    </row>
    <row r="355" spans="1:2">
      <c r="A355" s="108"/>
      <c r="B355" s="109"/>
    </row>
    <row r="356" spans="1:2">
      <c r="A356" s="108"/>
      <c r="B356" s="109"/>
    </row>
    <row r="357" spans="1:2">
      <c r="A357" s="108"/>
      <c r="B357" s="109"/>
    </row>
    <row r="358" spans="1:2">
      <c r="A358" s="108"/>
      <c r="B358" s="109"/>
    </row>
    <row r="359" spans="1:2">
      <c r="A359" s="108"/>
      <c r="B359" s="109"/>
    </row>
    <row r="360" spans="1:2">
      <c r="A360" s="108"/>
      <c r="B360" s="109"/>
    </row>
    <row r="361" spans="1:2">
      <c r="A361" s="108"/>
      <c r="B361" s="109"/>
    </row>
    <row r="362" spans="1:2">
      <c r="A362" s="108"/>
      <c r="B362" s="109"/>
    </row>
    <row r="363" spans="1:2">
      <c r="A363" s="108"/>
      <c r="B363" s="109"/>
    </row>
    <row r="364" spans="1:2">
      <c r="A364" s="108"/>
      <c r="B364" s="109"/>
    </row>
    <row r="365" spans="1:2">
      <c r="A365" s="108"/>
      <c r="B365" s="109"/>
    </row>
    <row r="366" spans="1:2">
      <c r="A366" s="108"/>
      <c r="B366" s="109"/>
    </row>
    <row r="367" spans="1:2">
      <c r="A367" s="108"/>
      <c r="B367" s="109"/>
    </row>
    <row r="368" spans="1:2">
      <c r="A368" s="108"/>
      <c r="B368" s="109"/>
    </row>
    <row r="369" spans="1:2">
      <c r="A369" s="108"/>
      <c r="B369" s="109"/>
    </row>
    <row r="370" spans="1:2">
      <c r="A370" s="108"/>
      <c r="B370" s="109"/>
    </row>
    <row r="371" spans="1:2">
      <c r="A371" s="108"/>
      <c r="B371" s="109"/>
    </row>
    <row r="372" spans="1:2">
      <c r="A372" s="108"/>
      <c r="B372" s="109"/>
    </row>
    <row r="373" spans="1:2">
      <c r="A373" s="108"/>
      <c r="B373" s="109"/>
    </row>
    <row r="374" spans="1:2">
      <c r="A374" s="108"/>
      <c r="B374" s="109"/>
    </row>
    <row r="375" spans="1:2">
      <c r="A375" s="108"/>
      <c r="B375" s="109"/>
    </row>
    <row r="376" spans="1:2">
      <c r="A376" s="108"/>
      <c r="B376" s="109"/>
    </row>
    <row r="377" spans="1:2">
      <c r="A377" s="108"/>
      <c r="B377" s="109"/>
    </row>
    <row r="378" spans="1:2">
      <c r="A378" s="108"/>
      <c r="B378" s="109"/>
    </row>
    <row r="379" spans="1:2">
      <c r="A379" s="108"/>
      <c r="B379" s="109"/>
    </row>
    <row r="380" spans="1:2">
      <c r="A380" s="108"/>
      <c r="B380" s="109"/>
    </row>
    <row r="381" spans="1:2">
      <c r="A381" s="108"/>
      <c r="B381" s="109"/>
    </row>
    <row r="382" spans="1:2">
      <c r="A382" s="108"/>
      <c r="B382" s="109"/>
    </row>
    <row r="383" spans="1:2">
      <c r="A383" s="108"/>
      <c r="B383" s="109"/>
    </row>
    <row r="384" spans="1:2">
      <c r="A384" s="108"/>
      <c r="B384" s="109"/>
    </row>
    <row r="385" spans="1:2">
      <c r="A385" s="108"/>
      <c r="B385" s="109"/>
    </row>
    <row r="386" spans="1:2">
      <c r="A386" s="108"/>
      <c r="B386" s="109"/>
    </row>
    <row r="387" spans="1:2">
      <c r="A387" s="108"/>
      <c r="B387" s="109"/>
    </row>
    <row r="388" spans="1:2">
      <c r="A388" s="108"/>
      <c r="B388" s="109"/>
    </row>
    <row r="389" spans="1:2">
      <c r="A389" s="108"/>
      <c r="B389" s="109"/>
    </row>
    <row r="390" spans="1:2">
      <c r="A390" s="108"/>
      <c r="B390" s="109"/>
    </row>
    <row r="391" spans="1:2">
      <c r="A391" s="108"/>
      <c r="B391" s="109"/>
    </row>
    <row r="392" spans="1:2">
      <c r="A392" s="108"/>
      <c r="B392" s="109"/>
    </row>
    <row r="393" spans="1:2">
      <c r="A393" s="108"/>
      <c r="B393" s="109"/>
    </row>
    <row r="394" spans="1:2">
      <c r="A394" s="108"/>
      <c r="B394" s="109"/>
    </row>
    <row r="395" spans="1:2">
      <c r="A395" s="108"/>
      <c r="B395" s="109"/>
    </row>
    <row r="396" spans="1:2">
      <c r="A396" s="108"/>
      <c r="B396" s="109"/>
    </row>
    <row r="397" spans="1:2">
      <c r="A397" s="108"/>
      <c r="B397" s="109"/>
    </row>
    <row r="398" spans="1:2">
      <c r="A398" s="108"/>
      <c r="B398" s="109"/>
    </row>
    <row r="399" spans="1:2">
      <c r="A399" s="108"/>
      <c r="B399" s="109"/>
    </row>
    <row r="400" spans="1:2">
      <c r="A400" s="108"/>
      <c r="B400" s="109"/>
    </row>
    <row r="401" spans="1:2">
      <c r="A401" s="108"/>
      <c r="B401" s="109"/>
    </row>
    <row r="402" spans="1:2">
      <c r="A402" s="108"/>
      <c r="B402" s="109"/>
    </row>
    <row r="403" spans="1:2">
      <c r="A403" s="108"/>
      <c r="B403" s="109"/>
    </row>
    <row r="404" spans="1:2">
      <c r="A404" s="108"/>
      <c r="B404" s="109"/>
    </row>
    <row r="405" spans="1:2">
      <c r="A405" s="108"/>
      <c r="B405" s="109"/>
    </row>
    <row r="406" spans="1:2">
      <c r="A406" s="108"/>
      <c r="B406" s="109"/>
    </row>
    <row r="407" spans="1:2">
      <c r="A407" s="108"/>
      <c r="B407" s="109"/>
    </row>
    <row r="408" spans="1:2">
      <c r="A408" s="108"/>
      <c r="B408" s="109"/>
    </row>
    <row r="409" spans="1:2">
      <c r="A409" s="108"/>
      <c r="B409" s="109"/>
    </row>
    <row r="410" spans="1:2">
      <c r="A410" s="108"/>
      <c r="B410" s="109"/>
    </row>
    <row r="411" spans="1:2">
      <c r="A411" s="108"/>
      <c r="B411" s="109"/>
    </row>
    <row r="412" spans="1:2">
      <c r="A412" s="108"/>
      <c r="B412" s="109"/>
    </row>
    <row r="413" spans="1:2">
      <c r="A413" s="108"/>
      <c r="B413" s="109"/>
    </row>
    <row r="414" spans="1:2">
      <c r="A414" s="108"/>
      <c r="B414" s="109"/>
    </row>
    <row r="415" spans="1:2">
      <c r="A415" s="108"/>
      <c r="B415" s="109"/>
    </row>
    <row r="416" spans="1:2">
      <c r="A416" s="108"/>
      <c r="B416" s="109"/>
    </row>
    <row r="417" spans="1:2">
      <c r="A417" s="108"/>
      <c r="B417" s="109"/>
    </row>
    <row r="418" spans="1:2">
      <c r="A418" s="108"/>
      <c r="B418" s="109"/>
    </row>
    <row r="419" spans="1:2">
      <c r="A419" s="108"/>
      <c r="B419" s="109"/>
    </row>
    <row r="420" spans="1:2">
      <c r="A420" s="108"/>
      <c r="B420" s="109"/>
    </row>
    <row r="421" spans="1:2">
      <c r="A421" s="108"/>
      <c r="B421" s="109"/>
    </row>
    <row r="422" spans="1:2">
      <c r="A422" s="108"/>
      <c r="B422" s="109"/>
    </row>
    <row r="423" spans="1:2">
      <c r="A423" s="108"/>
      <c r="B423" s="109"/>
    </row>
    <row r="424" spans="1:2">
      <c r="A424" s="108"/>
      <c r="B424" s="109"/>
    </row>
    <row r="425" spans="1:2">
      <c r="A425" s="108"/>
      <c r="B425" s="109"/>
    </row>
    <row r="426" spans="1:2">
      <c r="A426" s="108"/>
      <c r="B426" s="109"/>
    </row>
    <row r="427" spans="1:2">
      <c r="A427" s="108"/>
      <c r="B427" s="109"/>
    </row>
    <row r="428" spans="1:2">
      <c r="A428" s="108"/>
      <c r="B428" s="109"/>
    </row>
    <row r="429" spans="1:2">
      <c r="A429" s="108"/>
      <c r="B429" s="109"/>
    </row>
    <row r="430" spans="1:2">
      <c r="A430" s="108"/>
      <c r="B430" s="109"/>
    </row>
    <row r="431" spans="1:2">
      <c r="A431" s="108"/>
      <c r="B431" s="109"/>
    </row>
    <row r="432" spans="1:2">
      <c r="A432" s="108"/>
      <c r="B432" s="109"/>
    </row>
    <row r="433" spans="1:2">
      <c r="A433" s="108"/>
      <c r="B433" s="109"/>
    </row>
    <row r="434" spans="1:2">
      <c r="A434" s="108"/>
      <c r="B434" s="109"/>
    </row>
    <row r="435" spans="1:2">
      <c r="A435" s="108"/>
      <c r="B435" s="109"/>
    </row>
    <row r="436" spans="1:2">
      <c r="A436" s="108"/>
      <c r="B436" s="109"/>
    </row>
    <row r="437" spans="1:2">
      <c r="A437" s="108"/>
      <c r="B437" s="109"/>
    </row>
    <row r="438" spans="1:2">
      <c r="A438" s="108"/>
      <c r="B438" s="109"/>
    </row>
    <row r="439" spans="1:2">
      <c r="A439" s="108"/>
      <c r="B439" s="109"/>
    </row>
    <row r="440" spans="1:2">
      <c r="A440" s="108"/>
      <c r="B440" s="109"/>
    </row>
    <row r="441" spans="1:2">
      <c r="A441" s="108"/>
      <c r="B441" s="109"/>
    </row>
    <row r="442" spans="1:2">
      <c r="A442" s="108"/>
      <c r="B442" s="109"/>
    </row>
    <row r="443" spans="1:2">
      <c r="A443" s="108"/>
      <c r="B443" s="109"/>
    </row>
    <row r="444" spans="1:2">
      <c r="A444" s="108"/>
      <c r="B444" s="109"/>
    </row>
    <row r="445" spans="1:2">
      <c r="A445" s="108"/>
      <c r="B445" s="109"/>
    </row>
    <row r="446" spans="1:2">
      <c r="A446" s="108"/>
      <c r="B446" s="109"/>
    </row>
    <row r="447" spans="1:2">
      <c r="A447" s="108"/>
      <c r="B447" s="109"/>
    </row>
    <row r="448" spans="1:2">
      <c r="A448" s="108"/>
      <c r="B448" s="109"/>
    </row>
    <row r="449" spans="1:2">
      <c r="A449" s="108"/>
      <c r="B449" s="109"/>
    </row>
    <row r="450" spans="1:2">
      <c r="A450" s="108"/>
      <c r="B450" s="109"/>
    </row>
    <row r="451" spans="1:2">
      <c r="A451" s="108"/>
      <c r="B451" s="109"/>
    </row>
    <row r="452" spans="1:2">
      <c r="A452" s="108"/>
      <c r="B452" s="109"/>
    </row>
    <row r="453" spans="1:2">
      <c r="A453" s="108"/>
      <c r="B453" s="109"/>
    </row>
    <row r="454" spans="1:2">
      <c r="A454" s="108"/>
      <c r="B454" s="109"/>
    </row>
    <row r="455" spans="1:2">
      <c r="A455" s="108"/>
      <c r="B455" s="109"/>
    </row>
    <row r="456" spans="1:2">
      <c r="A456" s="108"/>
      <c r="B456" s="109"/>
    </row>
    <row r="457" spans="1:2">
      <c r="A457" s="108"/>
      <c r="B457" s="109"/>
    </row>
    <row r="458" spans="1:2">
      <c r="A458" s="108"/>
      <c r="B458" s="109"/>
    </row>
    <row r="459" spans="1:2">
      <c r="A459" s="108"/>
      <c r="B459" s="109"/>
    </row>
    <row r="460" spans="1:2">
      <c r="A460" s="108"/>
      <c r="B460" s="109"/>
    </row>
    <row r="461" spans="1:2">
      <c r="A461" s="108"/>
      <c r="B461" s="109"/>
    </row>
    <row r="462" spans="1:2">
      <c r="A462" s="108"/>
      <c r="B462" s="109"/>
    </row>
    <row r="463" spans="1:2">
      <c r="A463" s="108"/>
      <c r="B463" s="109"/>
    </row>
    <row r="464" spans="1:2">
      <c r="A464" s="108"/>
      <c r="B464" s="109"/>
    </row>
    <row r="465" spans="1:2">
      <c r="A465" s="108"/>
      <c r="B465" s="109"/>
    </row>
    <row r="466" spans="1:2">
      <c r="A466" s="108"/>
      <c r="B466" s="109"/>
    </row>
    <row r="467" spans="1:2">
      <c r="A467" s="108"/>
      <c r="B467" s="109"/>
    </row>
    <row r="468" spans="1:2">
      <c r="A468" s="108"/>
      <c r="B468" s="109"/>
    </row>
    <row r="469" spans="1:2">
      <c r="A469" s="108"/>
      <c r="B469" s="109"/>
    </row>
    <row r="470" spans="1:2">
      <c r="A470" s="108"/>
      <c r="B470" s="109"/>
    </row>
    <row r="471" spans="1:2">
      <c r="A471" s="108"/>
      <c r="B471" s="109"/>
    </row>
    <row r="472" spans="1:2">
      <c r="A472" s="108"/>
      <c r="B472" s="109"/>
    </row>
    <row r="473" spans="1:2">
      <c r="A473" s="108"/>
      <c r="B473" s="109"/>
    </row>
    <row r="474" spans="1:2">
      <c r="A474" s="108"/>
      <c r="B474" s="109"/>
    </row>
    <row r="475" spans="1:2">
      <c r="A475" s="108"/>
      <c r="B475" s="109"/>
    </row>
    <row r="476" spans="1:2">
      <c r="A476" s="108"/>
      <c r="B476" s="109"/>
    </row>
    <row r="477" spans="1:2">
      <c r="A477" s="108"/>
      <c r="B477" s="109"/>
    </row>
    <row r="478" spans="1:2">
      <c r="A478" s="108"/>
      <c r="B478" s="109"/>
    </row>
    <row r="479" spans="1:2">
      <c r="A479" s="108"/>
      <c r="B479" s="109"/>
    </row>
    <row r="480" spans="1:2">
      <c r="A480" s="108"/>
      <c r="B480" s="109"/>
    </row>
    <row r="481" spans="1:2">
      <c r="A481" s="108"/>
      <c r="B481" s="109"/>
    </row>
    <row r="482" spans="1:2">
      <c r="A482" s="108"/>
      <c r="B482" s="109"/>
    </row>
    <row r="483" spans="1:2">
      <c r="A483" s="108"/>
      <c r="B483" s="109"/>
    </row>
    <row r="484" spans="1:2">
      <c r="A484" s="108"/>
      <c r="B484" s="109"/>
    </row>
    <row r="485" spans="1:2">
      <c r="A485" s="108"/>
      <c r="B485" s="109"/>
    </row>
    <row r="486" spans="1:2">
      <c r="A486" s="108"/>
      <c r="B486" s="109"/>
    </row>
    <row r="487" spans="1:2">
      <c r="A487" s="108"/>
      <c r="B487" s="109"/>
    </row>
    <row r="488" spans="1:2">
      <c r="A488" s="108"/>
      <c r="B488" s="109"/>
    </row>
    <row r="489" spans="1:2">
      <c r="A489" s="108"/>
      <c r="B489" s="109"/>
    </row>
    <row r="490" spans="1:2">
      <c r="A490" s="108"/>
      <c r="B490" s="109"/>
    </row>
    <row r="491" spans="1:2">
      <c r="A491" s="108"/>
      <c r="B491" s="109"/>
    </row>
    <row r="492" spans="1:2">
      <c r="A492" s="108"/>
      <c r="B492" s="109"/>
    </row>
    <row r="493" spans="1:2">
      <c r="A493" s="108"/>
      <c r="B493" s="109"/>
    </row>
    <row r="494" spans="1:2">
      <c r="A494" s="108"/>
      <c r="B494" s="109"/>
    </row>
    <row r="495" spans="1:2">
      <c r="A495" s="108"/>
      <c r="B495" s="109"/>
    </row>
    <row r="496" spans="1:2">
      <c r="A496" s="108"/>
      <c r="B496" s="109"/>
    </row>
    <row r="497" spans="1:2">
      <c r="A497" s="108"/>
      <c r="B497" s="109"/>
    </row>
    <row r="498" spans="1:2">
      <c r="A498" s="108"/>
      <c r="B498" s="109"/>
    </row>
    <row r="499" spans="1:2">
      <c r="A499" s="108"/>
      <c r="B499" s="109"/>
    </row>
    <row r="500" spans="1:2">
      <c r="A500" s="108"/>
      <c r="B500" s="109"/>
    </row>
    <row r="501" spans="1:2">
      <c r="A501" s="108"/>
      <c r="B501" s="109"/>
    </row>
    <row r="502" spans="1:2">
      <c r="A502" s="108"/>
      <c r="B502" s="109"/>
    </row>
    <row r="503" spans="1:2">
      <c r="A503" s="108"/>
      <c r="B503" s="109"/>
    </row>
    <row r="504" spans="1:2">
      <c r="A504" s="108"/>
      <c r="B504" s="109"/>
    </row>
    <row r="505" spans="1:2">
      <c r="A505" s="108"/>
      <c r="B505" s="109"/>
    </row>
    <row r="506" spans="1:2">
      <c r="A506" s="108"/>
      <c r="B506" s="109"/>
    </row>
    <row r="507" spans="1:2">
      <c r="A507" s="108"/>
      <c r="B507" s="109"/>
    </row>
    <row r="508" spans="1:2">
      <c r="A508" s="108"/>
      <c r="B508" s="109"/>
    </row>
    <row r="509" spans="1:2">
      <c r="A509" s="108"/>
      <c r="B509" s="109"/>
    </row>
    <row r="510" spans="1:2">
      <c r="A510" s="108"/>
      <c r="B510" s="109"/>
    </row>
    <row r="511" spans="1:2">
      <c r="A511" s="108"/>
      <c r="B511" s="109"/>
    </row>
    <row r="512" spans="1:2">
      <c r="A512" s="108"/>
      <c r="B512" s="109"/>
    </row>
    <row r="513" spans="1:2">
      <c r="A513" s="108"/>
      <c r="B513" s="109"/>
    </row>
    <row r="514" spans="1:2">
      <c r="A514" s="108"/>
      <c r="B514" s="109"/>
    </row>
    <row r="515" spans="1:2">
      <c r="A515" s="108"/>
      <c r="B515" s="109"/>
    </row>
    <row r="516" spans="1:2">
      <c r="A516" s="108"/>
      <c r="B516" s="109"/>
    </row>
    <row r="517" spans="1:2">
      <c r="A517" s="108"/>
      <c r="B517" s="109"/>
    </row>
    <row r="518" spans="1:2">
      <c r="A518" s="108"/>
      <c r="B518" s="109"/>
    </row>
    <row r="519" spans="1:2">
      <c r="A519" s="108"/>
      <c r="B519" s="109"/>
    </row>
    <row r="520" spans="1:2">
      <c r="A520" s="108"/>
      <c r="B520" s="109"/>
    </row>
    <row r="521" spans="1:2">
      <c r="A521" s="108"/>
      <c r="B521" s="109"/>
    </row>
    <row r="522" spans="1:2">
      <c r="A522" s="108"/>
      <c r="B522" s="109"/>
    </row>
    <row r="523" spans="1:2">
      <c r="A523" s="108"/>
      <c r="B523" s="109"/>
    </row>
    <row r="524" spans="1:2">
      <c r="A524" s="108"/>
      <c r="B524" s="109"/>
    </row>
    <row r="525" spans="1:2">
      <c r="A525" s="108"/>
      <c r="B525" s="109"/>
    </row>
    <row r="526" spans="1:2">
      <c r="A526" s="108"/>
      <c r="B526" s="109"/>
    </row>
    <row r="527" spans="1:2">
      <c r="A527" s="108"/>
      <c r="B527" s="109"/>
    </row>
    <row r="528" spans="1:2">
      <c r="A528" s="108"/>
      <c r="B528" s="109"/>
    </row>
    <row r="529" spans="1:2">
      <c r="A529" s="108"/>
      <c r="B529" s="109"/>
    </row>
    <row r="530" spans="1:2">
      <c r="A530" s="108"/>
      <c r="B530" s="109"/>
    </row>
    <row r="531" spans="1:2">
      <c r="A531" s="111"/>
      <c r="B531" s="109"/>
    </row>
    <row r="532" spans="1:2">
      <c r="A532" s="111"/>
      <c r="B532" s="109"/>
    </row>
    <row r="533" spans="1:2">
      <c r="A533" s="111"/>
      <c r="B533" s="109"/>
    </row>
    <row r="534" spans="1:2">
      <c r="A534" s="111"/>
      <c r="B534" s="109"/>
    </row>
    <row r="535" spans="1:2">
      <c r="A535" s="111"/>
      <c r="B535" s="109"/>
    </row>
    <row r="536" spans="1:2">
      <c r="A536" s="111"/>
      <c r="B536" s="109"/>
    </row>
    <row r="537" spans="1:2">
      <c r="A537" s="111"/>
      <c r="B537" s="109"/>
    </row>
    <row r="538" spans="1:2">
      <c r="A538" s="111"/>
      <c r="B538" s="109"/>
    </row>
    <row r="539" spans="1:2">
      <c r="A539" s="111"/>
      <c r="B539" s="109"/>
    </row>
    <row r="540" spans="1:2">
      <c r="A540" s="111"/>
      <c r="B540" s="109"/>
    </row>
    <row r="541" spans="1:2">
      <c r="A541" s="111"/>
      <c r="B541" s="109"/>
    </row>
    <row r="542" spans="1:2">
      <c r="A542" s="111"/>
      <c r="B542" s="109"/>
    </row>
    <row r="543" spans="1:2">
      <c r="A543" s="111"/>
      <c r="B543" s="109"/>
    </row>
    <row r="544" spans="1:2">
      <c r="A544" s="111"/>
      <c r="B544" s="109"/>
    </row>
    <row r="545" spans="1:2">
      <c r="A545" s="111"/>
      <c r="B545" s="109"/>
    </row>
    <row r="546" spans="1:2">
      <c r="A546" s="111"/>
      <c r="B546" s="109"/>
    </row>
    <row r="547" spans="1:2">
      <c r="A547" s="111"/>
      <c r="B547" s="109"/>
    </row>
    <row r="548" spans="1:2">
      <c r="A548" s="111"/>
      <c r="B548" s="109"/>
    </row>
    <row r="549" spans="1:2">
      <c r="A549" s="111"/>
      <c r="B549" s="109"/>
    </row>
    <row r="550" spans="1:2">
      <c r="A550" s="111"/>
      <c r="B550" s="109"/>
    </row>
    <row r="551" spans="1:2">
      <c r="A551" s="111"/>
      <c r="B551" s="109"/>
    </row>
    <row r="552" spans="1:2">
      <c r="A552" s="111"/>
      <c r="B552" s="109"/>
    </row>
    <row r="553" spans="1:2">
      <c r="A553" s="111"/>
      <c r="B553" s="109"/>
    </row>
    <row r="554" spans="1:2">
      <c r="A554" s="111"/>
      <c r="B554" s="109"/>
    </row>
    <row r="555" spans="1:2">
      <c r="A555" s="111"/>
      <c r="B555" s="109"/>
    </row>
    <row r="556" spans="1:2">
      <c r="A556" s="111"/>
      <c r="B556" s="109"/>
    </row>
    <row r="557" spans="1:2">
      <c r="A557" s="111"/>
      <c r="B557" s="109"/>
    </row>
    <row r="558" spans="1:2">
      <c r="A558" s="111"/>
      <c r="B558" s="109"/>
    </row>
    <row r="559" spans="1:2">
      <c r="A559" s="111"/>
      <c r="B559" s="109"/>
    </row>
    <row r="560" spans="1:2">
      <c r="A560" s="111"/>
      <c r="B560" s="109"/>
    </row>
    <row r="561" spans="1:2">
      <c r="A561" s="111"/>
      <c r="B561" s="109"/>
    </row>
    <row r="562" spans="1:2">
      <c r="A562" s="111"/>
      <c r="B562" s="109"/>
    </row>
    <row r="563" spans="1:2">
      <c r="A563" s="111"/>
      <c r="B563" s="109"/>
    </row>
    <row r="564" spans="1:2">
      <c r="A564" s="111"/>
      <c r="B564" s="109"/>
    </row>
    <row r="565" spans="1:2">
      <c r="A565" s="111"/>
      <c r="B565" s="109"/>
    </row>
    <row r="566" spans="1:2">
      <c r="A566" s="111"/>
      <c r="B566" s="109"/>
    </row>
    <row r="567" spans="1:2">
      <c r="A567" s="111"/>
      <c r="B567" s="109"/>
    </row>
    <row r="568" spans="1:2">
      <c r="A568" s="111"/>
      <c r="B568" s="109"/>
    </row>
    <row r="569" spans="1:2">
      <c r="A569" s="111"/>
      <c r="B569" s="109"/>
    </row>
    <row r="570" spans="1:2">
      <c r="A570" s="111"/>
      <c r="B570" s="109"/>
    </row>
    <row r="571" spans="1:2">
      <c r="A571" s="111"/>
      <c r="B571" s="109"/>
    </row>
    <row r="572" spans="1:2">
      <c r="A572" s="111"/>
      <c r="B572" s="109"/>
    </row>
    <row r="573" spans="1:2">
      <c r="A573" s="111"/>
      <c r="B573" s="109"/>
    </row>
    <row r="574" spans="1:2">
      <c r="A574" s="111"/>
      <c r="B574" s="109"/>
    </row>
    <row r="575" spans="1:2">
      <c r="A575" s="111"/>
      <c r="B575" s="109"/>
    </row>
    <row r="576" spans="1:2">
      <c r="A576" s="111"/>
      <c r="B576" s="109"/>
    </row>
    <row r="577" spans="1:2">
      <c r="A577" s="111"/>
      <c r="B577" s="109"/>
    </row>
    <row r="578" spans="1:2">
      <c r="A578" s="111"/>
      <c r="B578" s="109"/>
    </row>
    <row r="579" spans="1:2">
      <c r="A579" s="111"/>
      <c r="B579" s="109"/>
    </row>
    <row r="580" spans="1:2">
      <c r="A580" s="111"/>
      <c r="B580" s="109"/>
    </row>
    <row r="581" spans="1:2">
      <c r="A581" s="111"/>
      <c r="B581" s="109"/>
    </row>
    <row r="582" spans="1:2">
      <c r="A582" s="111"/>
      <c r="B582" s="109"/>
    </row>
    <row r="583" spans="1:2">
      <c r="A583" s="111"/>
      <c r="B583" s="109"/>
    </row>
    <row r="584" spans="1:2">
      <c r="A584" s="111"/>
      <c r="B584" s="109"/>
    </row>
    <row r="585" spans="1:2">
      <c r="A585" s="111"/>
      <c r="B585" s="109"/>
    </row>
    <row r="586" spans="1:2">
      <c r="A586" s="111"/>
      <c r="B586" s="109"/>
    </row>
    <row r="587" spans="1:2">
      <c r="A587" s="111"/>
      <c r="B587" s="109"/>
    </row>
    <row r="588" spans="1:2">
      <c r="A588" s="111"/>
      <c r="B588" s="109"/>
    </row>
    <row r="589" spans="1:2">
      <c r="A589" s="111"/>
      <c r="B589" s="109"/>
    </row>
    <row r="590" spans="1:2">
      <c r="A590" s="111"/>
      <c r="B590" s="109"/>
    </row>
    <row r="591" spans="1:2">
      <c r="A591" s="111"/>
      <c r="B591" s="109"/>
    </row>
    <row r="592" spans="1:2">
      <c r="A592" s="111"/>
      <c r="B592" s="109"/>
    </row>
    <row r="593" spans="1:2">
      <c r="A593" s="111"/>
      <c r="B593" s="109"/>
    </row>
    <row r="594" spans="1:2">
      <c r="A594" s="111"/>
      <c r="B594" s="109"/>
    </row>
    <row r="595" spans="1:2">
      <c r="A595" s="111"/>
      <c r="B595" s="109"/>
    </row>
    <row r="596" spans="1:2">
      <c r="A596" s="111"/>
      <c r="B596" s="109"/>
    </row>
    <row r="597" spans="1:2">
      <c r="A597" s="111"/>
      <c r="B597" s="109"/>
    </row>
    <row r="598" spans="1:2">
      <c r="A598" s="111"/>
      <c r="B598" s="109"/>
    </row>
    <row r="599" spans="1:2">
      <c r="A599" s="111"/>
      <c r="B599" s="109"/>
    </row>
    <row r="600" spans="1:2">
      <c r="A600" s="111"/>
      <c r="B600" s="109"/>
    </row>
    <row r="601" spans="1:2">
      <c r="A601" s="111"/>
      <c r="B601" s="109"/>
    </row>
    <row r="602" spans="1:2">
      <c r="A602" s="111"/>
      <c r="B602" s="109"/>
    </row>
    <row r="603" spans="1:2">
      <c r="A603" s="111"/>
      <c r="B603" s="113"/>
    </row>
    <row r="604" spans="1:2">
      <c r="A604" s="111"/>
      <c r="B604" s="113"/>
    </row>
    <row r="605" spans="1:2">
      <c r="A605" s="111"/>
      <c r="B605" s="113"/>
    </row>
    <row r="606" spans="1:2">
      <c r="A606" s="111"/>
      <c r="B606" s="113"/>
    </row>
    <row r="607" spans="1:2">
      <c r="A607" s="111"/>
      <c r="B607" s="113"/>
    </row>
    <row r="608" spans="1:2">
      <c r="A608" s="111"/>
      <c r="B608" s="113"/>
    </row>
    <row r="609" spans="1:2">
      <c r="A609" s="111"/>
      <c r="B609" s="113"/>
    </row>
    <row r="610" spans="1:2">
      <c r="A610" s="111"/>
      <c r="B610" s="113"/>
    </row>
    <row r="611" spans="1:2">
      <c r="A611" s="111"/>
      <c r="B611" s="113"/>
    </row>
    <row r="612" spans="1:2">
      <c r="A612" s="111"/>
      <c r="B612" s="113"/>
    </row>
    <row r="613" spans="1:2">
      <c r="A613" s="111"/>
      <c r="B613" s="113"/>
    </row>
    <row r="614" spans="1:2">
      <c r="A614" s="111"/>
      <c r="B614" s="113"/>
    </row>
    <row r="615" spans="1:2">
      <c r="A615" s="111"/>
      <c r="B615" s="113"/>
    </row>
    <row r="616" spans="1:2">
      <c r="A616" s="111"/>
      <c r="B616" s="113"/>
    </row>
    <row r="617" spans="1:2">
      <c r="A617" s="111"/>
      <c r="B617" s="113"/>
    </row>
    <row r="618" spans="1:2">
      <c r="A618" s="111"/>
      <c r="B618" s="113"/>
    </row>
    <row r="619" spans="1:2">
      <c r="A619" s="111"/>
      <c r="B619" s="113"/>
    </row>
    <row r="620" spans="1:2">
      <c r="A620" s="111"/>
      <c r="B620" s="113"/>
    </row>
    <row r="621" spans="1:2">
      <c r="A621" s="111"/>
      <c r="B621" s="113"/>
    </row>
    <row r="622" spans="1:2">
      <c r="A622" s="111"/>
      <c r="B622" s="113"/>
    </row>
    <row r="623" spans="1:2">
      <c r="A623" s="111"/>
      <c r="B623" s="113"/>
    </row>
    <row r="624" spans="1:2">
      <c r="A624" s="111"/>
      <c r="B624" s="113"/>
    </row>
    <row r="625" spans="1:2">
      <c r="A625" s="111"/>
      <c r="B625" s="113"/>
    </row>
    <row r="626" spans="1:2">
      <c r="A626" s="111"/>
      <c r="B626" s="113"/>
    </row>
    <row r="627" spans="1:2">
      <c r="A627" s="111"/>
      <c r="B627" s="105"/>
    </row>
    <row r="628" spans="1:2">
      <c r="A628" s="111"/>
      <c r="B628" s="105"/>
    </row>
    <row r="629" spans="1:2">
      <c r="A629" s="111"/>
      <c r="B629" s="105"/>
    </row>
    <row r="630" spans="1:2">
      <c r="A630" s="111"/>
      <c r="B630" s="105"/>
    </row>
    <row r="631" spans="1:2">
      <c r="A631" s="111"/>
      <c r="B631" s="105"/>
    </row>
    <row r="632" spans="1:2">
      <c r="A632" s="111"/>
      <c r="B632" s="105"/>
    </row>
    <row r="633" spans="1:2">
      <c r="A633" s="111"/>
      <c r="B633" s="105"/>
    </row>
    <row r="634" spans="1:2">
      <c r="A634" s="111"/>
      <c r="B634" s="105"/>
    </row>
    <row r="635" spans="1:2">
      <c r="A635" s="111"/>
      <c r="B635" s="105"/>
    </row>
    <row r="636" spans="1:2">
      <c r="A636" s="111"/>
      <c r="B636" s="105"/>
    </row>
    <row r="637" spans="1:2">
      <c r="A637" s="111"/>
      <c r="B637" s="105"/>
    </row>
    <row r="638" spans="1:2">
      <c r="A638" s="111"/>
      <c r="B638" s="105"/>
    </row>
    <row r="639" spans="1:2">
      <c r="A639" s="111"/>
      <c r="B639" s="105"/>
    </row>
    <row r="640" spans="1:2">
      <c r="A640" s="111"/>
      <c r="B640" s="105"/>
    </row>
    <row r="641" spans="1:2">
      <c r="A641" s="111"/>
      <c r="B641" s="105"/>
    </row>
    <row r="642" spans="1:2">
      <c r="A642" s="111"/>
      <c r="B642" s="105"/>
    </row>
    <row r="643" spans="1:2">
      <c r="A643" s="111"/>
      <c r="B643" s="105"/>
    </row>
    <row r="644" spans="1:2">
      <c r="A644" s="111"/>
      <c r="B644" s="105"/>
    </row>
    <row r="645" spans="1:2">
      <c r="A645" s="111"/>
      <c r="B645" s="105"/>
    </row>
    <row r="646" spans="1:2">
      <c r="A646" s="111"/>
      <c r="B646" s="105"/>
    </row>
    <row r="647" spans="1:2">
      <c r="A647" s="111"/>
      <c r="B647" s="105"/>
    </row>
    <row r="648" spans="1:2">
      <c r="A648" s="111"/>
      <c r="B648" s="105"/>
    </row>
    <row r="649" spans="1:2">
      <c r="A649" s="111"/>
      <c r="B649" s="105"/>
    </row>
    <row r="650" spans="1:2">
      <c r="A650" s="111"/>
      <c r="B650" s="105"/>
    </row>
    <row r="651" spans="1:2">
      <c r="A651" s="111"/>
      <c r="B651" s="113"/>
    </row>
    <row r="652" spans="1:2">
      <c r="A652" s="111"/>
      <c r="B652" s="113"/>
    </row>
    <row r="653" spans="1:2">
      <c r="A653" s="111"/>
      <c r="B653" s="113"/>
    </row>
    <row r="654" spans="1:2">
      <c r="A654" s="111"/>
      <c r="B654" s="113"/>
    </row>
    <row r="655" spans="1:2">
      <c r="A655" s="111"/>
      <c r="B655" s="113"/>
    </row>
    <row r="656" spans="1:2">
      <c r="A656" s="111"/>
      <c r="B656" s="113"/>
    </row>
    <row r="657" spans="1:2">
      <c r="A657" s="111"/>
      <c r="B657" s="113"/>
    </row>
    <row r="658" spans="1:2">
      <c r="A658" s="111"/>
      <c r="B658" s="113"/>
    </row>
    <row r="659" spans="1:2">
      <c r="A659" s="111"/>
      <c r="B659" s="113"/>
    </row>
    <row r="660" spans="1:2">
      <c r="A660" s="111"/>
      <c r="B660" s="113"/>
    </row>
    <row r="661" spans="1:2">
      <c r="A661" s="111"/>
      <c r="B661" s="113"/>
    </row>
    <row r="662" spans="1:2">
      <c r="A662" s="111"/>
      <c r="B662" s="113"/>
    </row>
    <row r="663" spans="1:2">
      <c r="A663" s="111"/>
      <c r="B663" s="113"/>
    </row>
    <row r="664" spans="1:2">
      <c r="A664" s="111"/>
      <c r="B664" s="113"/>
    </row>
    <row r="665" spans="1:2">
      <c r="A665" s="111"/>
      <c r="B665" s="113"/>
    </row>
    <row r="666" spans="1:2">
      <c r="A666" s="111"/>
      <c r="B666" s="113"/>
    </row>
    <row r="667" spans="1:2">
      <c r="A667" s="111"/>
      <c r="B667" s="113"/>
    </row>
    <row r="668" spans="1:2">
      <c r="A668" s="111"/>
      <c r="B668" s="113"/>
    </row>
    <row r="669" spans="1:2">
      <c r="A669" s="111"/>
      <c r="B669" s="113"/>
    </row>
    <row r="670" spans="1:2">
      <c r="A670" s="111"/>
      <c r="B670" s="113"/>
    </row>
    <row r="671" spans="1:2">
      <c r="A671" s="111"/>
      <c r="B671" s="113"/>
    </row>
    <row r="672" spans="1:2">
      <c r="A672" s="111"/>
      <c r="B672" s="113"/>
    </row>
    <row r="673" spans="1:2">
      <c r="A673" s="111"/>
      <c r="B673" s="113"/>
    </row>
    <row r="674" spans="1:2">
      <c r="A674" s="111"/>
      <c r="B674" s="113"/>
    </row>
    <row r="675" spans="1:2">
      <c r="A675" s="111"/>
      <c r="B675" s="105"/>
    </row>
    <row r="676" spans="1:2">
      <c r="A676" s="111"/>
      <c r="B676" s="105"/>
    </row>
    <row r="677" spans="1:2">
      <c r="A677" s="111"/>
      <c r="B677" s="105"/>
    </row>
    <row r="678" spans="1:2">
      <c r="A678" s="111"/>
      <c r="B678" s="105"/>
    </row>
    <row r="679" spans="1:2">
      <c r="A679" s="111"/>
      <c r="B679" s="105"/>
    </row>
    <row r="680" spans="1:2">
      <c r="A680" s="111"/>
      <c r="B680" s="105"/>
    </row>
    <row r="681" spans="1:2">
      <c r="A681" s="111"/>
      <c r="B681" s="105"/>
    </row>
    <row r="682" spans="1:2">
      <c r="A682" s="111"/>
      <c r="B682" s="105"/>
    </row>
    <row r="683" spans="1:2">
      <c r="A683" s="111"/>
      <c r="B683" s="105"/>
    </row>
    <row r="684" spans="1:2">
      <c r="A684" s="111"/>
      <c r="B684" s="105"/>
    </row>
    <row r="685" spans="1:2">
      <c r="A685" s="111"/>
      <c r="B685" s="105"/>
    </row>
    <row r="686" spans="1:2">
      <c r="A686" s="111"/>
      <c r="B686" s="105"/>
    </row>
    <row r="687" spans="1:2">
      <c r="A687" s="111"/>
      <c r="B687" s="105"/>
    </row>
    <row r="688" spans="1:2">
      <c r="A688" s="111"/>
      <c r="B688" s="105"/>
    </row>
    <row r="689" spans="1:2">
      <c r="A689" s="111"/>
      <c r="B689" s="105"/>
    </row>
    <row r="690" spans="1:2">
      <c r="A690" s="111"/>
      <c r="B690" s="105"/>
    </row>
    <row r="691" spans="1:2">
      <c r="A691" s="111"/>
      <c r="B691" s="105"/>
    </row>
    <row r="692" spans="1:2">
      <c r="A692" s="111"/>
      <c r="B692" s="105"/>
    </row>
    <row r="693" spans="1:2">
      <c r="A693" s="111"/>
      <c r="B693" s="105"/>
    </row>
    <row r="694" spans="1:2">
      <c r="A694" s="111"/>
      <c r="B694" s="105"/>
    </row>
    <row r="695" spans="1:2">
      <c r="A695" s="111"/>
      <c r="B695" s="105"/>
    </row>
    <row r="696" spans="1:2">
      <c r="A696" s="111"/>
      <c r="B696" s="105"/>
    </row>
    <row r="697" spans="1:2">
      <c r="A697" s="111"/>
      <c r="B697" s="105"/>
    </row>
    <row r="698" spans="1:2">
      <c r="A698" s="111"/>
      <c r="B698" s="105"/>
    </row>
    <row r="699" spans="1:2">
      <c r="A699" s="111"/>
      <c r="B699" s="113"/>
    </row>
    <row r="700" spans="1:2">
      <c r="A700" s="111"/>
      <c r="B700" s="113"/>
    </row>
    <row r="701" spans="1:2">
      <c r="A701" s="111"/>
      <c r="B701" s="113"/>
    </row>
    <row r="702" spans="1:2">
      <c r="A702" s="111"/>
      <c r="B702" s="113"/>
    </row>
    <row r="703" spans="1:2">
      <c r="A703" s="111"/>
      <c r="B703" s="113"/>
    </row>
    <row r="704" spans="1:2">
      <c r="A704" s="111"/>
      <c r="B704" s="113"/>
    </row>
    <row r="705" spans="1:2">
      <c r="A705" s="111"/>
      <c r="B705" s="113"/>
    </row>
    <row r="706" spans="1:2">
      <c r="A706" s="111"/>
      <c r="B706" s="113"/>
    </row>
    <row r="707" spans="1:2">
      <c r="A707" s="111"/>
      <c r="B707" s="113"/>
    </row>
    <row r="708" spans="1:2">
      <c r="A708" s="111"/>
      <c r="B708" s="113"/>
    </row>
    <row r="709" spans="1:2">
      <c r="A709" s="111"/>
      <c r="B709" s="113"/>
    </row>
    <row r="710" spans="1:2">
      <c r="A710" s="111"/>
      <c r="B710" s="113"/>
    </row>
    <row r="711" spans="1:2">
      <c r="A711" s="111"/>
      <c r="B711" s="113"/>
    </row>
    <row r="712" spans="1:2">
      <c r="A712" s="111"/>
      <c r="B712" s="113"/>
    </row>
    <row r="713" spans="1:2">
      <c r="A713" s="111"/>
      <c r="B713" s="113"/>
    </row>
    <row r="714" spans="1:2">
      <c r="A714" s="111"/>
      <c r="B714" s="113"/>
    </row>
    <row r="715" spans="1:2">
      <c r="A715" s="111"/>
      <c r="B715" s="113"/>
    </row>
    <row r="716" spans="1:2">
      <c r="A716" s="111"/>
      <c r="B716" s="113"/>
    </row>
    <row r="717" spans="1:2">
      <c r="A717" s="111"/>
      <c r="B717" s="113"/>
    </row>
    <row r="718" spans="1:2">
      <c r="A718" s="111"/>
      <c r="B718" s="113"/>
    </row>
    <row r="719" spans="1:2">
      <c r="A719" s="111"/>
      <c r="B719" s="113"/>
    </row>
    <row r="720" spans="1:2">
      <c r="A720" s="111"/>
      <c r="B720" s="113"/>
    </row>
    <row r="721" spans="1:2">
      <c r="A721" s="111"/>
      <c r="B721" s="113"/>
    </row>
    <row r="722" spans="1:2">
      <c r="A722" s="111"/>
      <c r="B722" s="113"/>
    </row>
    <row r="723" spans="1:2">
      <c r="A723" s="111"/>
      <c r="B723" s="105"/>
    </row>
    <row r="724" spans="1:2">
      <c r="A724" s="111"/>
      <c r="B724" s="105"/>
    </row>
    <row r="725" spans="1:2">
      <c r="A725" s="111"/>
      <c r="B725" s="105"/>
    </row>
    <row r="726" spans="1:2">
      <c r="A726" s="111"/>
      <c r="B726" s="105"/>
    </row>
    <row r="727" spans="1:2">
      <c r="A727" s="111"/>
      <c r="B727" s="105"/>
    </row>
    <row r="728" spans="1:2">
      <c r="A728" s="111"/>
      <c r="B728" s="105"/>
    </row>
    <row r="729" spans="1:2">
      <c r="A729" s="111"/>
      <c r="B729" s="105"/>
    </row>
    <row r="730" spans="1:2">
      <c r="A730" s="111"/>
      <c r="B730" s="105"/>
    </row>
    <row r="731" spans="1:2">
      <c r="A731" s="111"/>
      <c r="B731" s="105"/>
    </row>
    <row r="732" spans="1:2">
      <c r="A732" s="111"/>
      <c r="B732" s="105"/>
    </row>
    <row r="733" spans="1:2">
      <c r="A733" s="111"/>
      <c r="B733" s="105"/>
    </row>
    <row r="734" spans="1:2">
      <c r="A734" s="111"/>
      <c r="B734" s="105"/>
    </row>
    <row r="735" spans="1:2">
      <c r="A735" s="111"/>
      <c r="B735" s="105"/>
    </row>
    <row r="736" spans="1:2">
      <c r="A736" s="111"/>
      <c r="B736" s="105"/>
    </row>
    <row r="737" spans="1:2">
      <c r="A737" s="111"/>
      <c r="B737" s="105"/>
    </row>
    <row r="738" spans="1:2">
      <c r="A738" s="111"/>
      <c r="B738" s="105"/>
    </row>
    <row r="739" spans="1:2">
      <c r="A739" s="111"/>
      <c r="B739" s="105"/>
    </row>
    <row r="740" spans="1:2">
      <c r="A740" s="111"/>
      <c r="B740" s="105"/>
    </row>
    <row r="741" spans="1:2">
      <c r="A741" s="111"/>
      <c r="B741" s="105"/>
    </row>
    <row r="742" spans="1:2">
      <c r="A742" s="111"/>
      <c r="B742" s="105"/>
    </row>
    <row r="743" spans="1:2">
      <c r="A743" s="111"/>
      <c r="B743" s="105"/>
    </row>
    <row r="744" spans="1:2">
      <c r="A744" s="111"/>
      <c r="B744" s="105"/>
    </row>
    <row r="745" spans="1:2">
      <c r="A745" s="111"/>
      <c r="B745" s="105"/>
    </row>
    <row r="746" spans="1:2">
      <c r="A746" s="111"/>
      <c r="B746" s="105"/>
    </row>
    <row r="747" spans="1:2">
      <c r="A747" s="111"/>
      <c r="B747" s="113"/>
    </row>
    <row r="748" spans="1:2">
      <c r="A748" s="111"/>
      <c r="B748" s="113"/>
    </row>
    <row r="749" spans="1:2">
      <c r="A749" s="111"/>
      <c r="B749" s="113"/>
    </row>
    <row r="750" spans="1:2">
      <c r="A750" s="111"/>
      <c r="B750" s="113"/>
    </row>
    <row r="751" spans="1:2">
      <c r="A751" s="111"/>
      <c r="B751" s="113"/>
    </row>
    <row r="752" spans="1:2">
      <c r="A752" s="111"/>
      <c r="B752" s="113"/>
    </row>
    <row r="753" spans="1:2">
      <c r="A753" s="111"/>
      <c r="B753" s="113"/>
    </row>
    <row r="754" spans="1:2">
      <c r="A754" s="111"/>
      <c r="B754" s="113"/>
    </row>
    <row r="755" spans="1:2">
      <c r="A755" s="111"/>
      <c r="B755" s="113"/>
    </row>
    <row r="756" spans="1:2">
      <c r="A756" s="111"/>
      <c r="B756" s="113"/>
    </row>
    <row r="757" spans="1:2">
      <c r="A757" s="111"/>
      <c r="B757" s="113"/>
    </row>
    <row r="758" spans="1:2">
      <c r="A758" s="111"/>
      <c r="B758" s="113"/>
    </row>
    <row r="759" spans="1:2">
      <c r="A759" s="111"/>
      <c r="B759" s="113"/>
    </row>
    <row r="760" spans="1:2">
      <c r="A760" s="111"/>
      <c r="B760" s="113"/>
    </row>
    <row r="761" spans="1:2">
      <c r="A761" s="111"/>
      <c r="B761" s="113"/>
    </row>
    <row r="762" spans="1:2">
      <c r="A762" s="111"/>
      <c r="B762" s="113"/>
    </row>
    <row r="763" spans="1:2">
      <c r="A763" s="111"/>
      <c r="B763" s="113"/>
    </row>
    <row r="764" spans="1:2">
      <c r="A764" s="111"/>
      <c r="B764" s="113"/>
    </row>
    <row r="765" spans="1:2">
      <c r="A765" s="111"/>
      <c r="B765" s="113"/>
    </row>
    <row r="766" spans="1:2">
      <c r="A766" s="111"/>
      <c r="B766" s="113"/>
    </row>
    <row r="767" spans="1:2">
      <c r="A767" s="111"/>
      <c r="B767" s="113"/>
    </row>
    <row r="768" spans="1:2">
      <c r="A768" s="111"/>
      <c r="B768" s="113"/>
    </row>
    <row r="769" spans="1:2">
      <c r="A769" s="111"/>
      <c r="B769" s="113"/>
    </row>
    <row r="770" spans="1:2">
      <c r="A770" s="111"/>
      <c r="B770" s="113"/>
    </row>
    <row r="771" spans="1:2">
      <c r="A771" s="111"/>
      <c r="B771" s="105"/>
    </row>
    <row r="772" spans="1:2">
      <c r="A772" s="111"/>
      <c r="B772" s="105"/>
    </row>
    <row r="773" spans="1:2">
      <c r="A773" s="111"/>
      <c r="B773" s="105"/>
    </row>
    <row r="774" spans="1:2">
      <c r="A774" s="111"/>
      <c r="B774" s="105"/>
    </row>
    <row r="775" spans="1:2">
      <c r="A775" s="111"/>
      <c r="B775" s="105"/>
    </row>
    <row r="776" spans="1:2">
      <c r="A776" s="111"/>
      <c r="B776" s="105"/>
    </row>
    <row r="777" spans="1:2">
      <c r="A777" s="111"/>
      <c r="B777" s="105"/>
    </row>
    <row r="778" spans="1:2">
      <c r="A778" s="111"/>
      <c r="B778" s="105"/>
    </row>
    <row r="779" spans="1:2">
      <c r="A779" s="111"/>
      <c r="B779" s="105"/>
    </row>
    <row r="780" spans="1:2">
      <c r="A780" s="111"/>
      <c r="B780" s="105"/>
    </row>
    <row r="781" spans="1:2">
      <c r="A781" s="111"/>
      <c r="B781" s="105"/>
    </row>
    <row r="782" spans="1:2">
      <c r="A782" s="111"/>
      <c r="B782" s="105"/>
    </row>
    <row r="783" spans="1:2">
      <c r="A783" s="111"/>
      <c r="B783" s="105"/>
    </row>
    <row r="784" spans="1:2">
      <c r="A784" s="111"/>
      <c r="B784" s="105"/>
    </row>
    <row r="785" spans="1:2">
      <c r="A785" s="111"/>
      <c r="B785" s="105"/>
    </row>
    <row r="786" spans="1:2">
      <c r="A786" s="111"/>
      <c r="B786" s="105"/>
    </row>
    <row r="787" spans="1:2">
      <c r="A787" s="111"/>
      <c r="B787" s="105"/>
    </row>
    <row r="788" spans="1:2">
      <c r="A788" s="111"/>
      <c r="B788" s="105"/>
    </row>
    <row r="789" spans="1:2">
      <c r="A789" s="111"/>
      <c r="B789" s="105"/>
    </row>
    <row r="790" spans="1:2">
      <c r="A790" s="111"/>
      <c r="B790" s="105"/>
    </row>
    <row r="791" spans="1:2">
      <c r="A791" s="111"/>
      <c r="B791" s="105"/>
    </row>
    <row r="792" spans="1:2">
      <c r="A792" s="111"/>
      <c r="B792" s="105"/>
    </row>
    <row r="793" spans="1:2">
      <c r="A793" s="111"/>
      <c r="B793" s="105"/>
    </row>
    <row r="794" spans="1:2">
      <c r="A794" s="111"/>
      <c r="B794" s="105"/>
    </row>
    <row r="795" spans="1:2">
      <c r="A795" s="111"/>
      <c r="B795" s="113"/>
    </row>
    <row r="796" spans="1:2">
      <c r="A796" s="111"/>
      <c r="B796" s="113"/>
    </row>
    <row r="797" spans="1:2">
      <c r="A797" s="111"/>
      <c r="B797" s="113"/>
    </row>
    <row r="798" spans="1:2">
      <c r="A798" s="111"/>
      <c r="B798" s="113"/>
    </row>
    <row r="799" spans="1:2">
      <c r="A799" s="111"/>
      <c r="B799" s="113"/>
    </row>
    <row r="800" spans="1:2">
      <c r="A800" s="111"/>
      <c r="B800" s="113"/>
    </row>
    <row r="801" spans="1:2">
      <c r="A801" s="111"/>
      <c r="B801" s="113"/>
    </row>
    <row r="802" spans="1:2">
      <c r="A802" s="111"/>
      <c r="B802" s="113"/>
    </row>
    <row r="803" spans="1:2">
      <c r="A803" s="111"/>
      <c r="B803" s="113"/>
    </row>
    <row r="804" spans="1:2">
      <c r="A804" s="111"/>
      <c r="B804" s="113"/>
    </row>
    <row r="805" spans="1:2">
      <c r="A805" s="111"/>
      <c r="B805" s="113"/>
    </row>
    <row r="806" spans="1:2">
      <c r="A806" s="111"/>
      <c r="B806" s="113"/>
    </row>
    <row r="807" spans="1:2">
      <c r="A807" s="111"/>
      <c r="B807" s="113"/>
    </row>
    <row r="808" spans="1:2">
      <c r="A808" s="111"/>
      <c r="B808" s="113"/>
    </row>
    <row r="809" spans="1:2">
      <c r="A809" s="111"/>
      <c r="B809" s="113"/>
    </row>
    <row r="810" spans="1:2">
      <c r="A810" s="111"/>
      <c r="B810" s="113"/>
    </row>
    <row r="811" spans="1:2">
      <c r="A811" s="111"/>
      <c r="B811" s="113"/>
    </row>
    <row r="812" spans="1:2">
      <c r="A812" s="111"/>
      <c r="B812" s="113"/>
    </row>
    <row r="813" spans="1:2">
      <c r="A813" s="111"/>
      <c r="B813" s="113"/>
    </row>
    <row r="814" spans="1:2">
      <c r="A814" s="111"/>
      <c r="B814" s="113"/>
    </row>
    <row r="815" spans="1:2">
      <c r="A815" s="111"/>
      <c r="B815" s="113"/>
    </row>
    <row r="816" spans="1:2">
      <c r="A816" s="111"/>
      <c r="B816" s="113"/>
    </row>
    <row r="817" spans="1:2">
      <c r="A817" s="111"/>
      <c r="B817" s="113"/>
    </row>
    <row r="818" spans="1:2">
      <c r="A818" s="111"/>
      <c r="B818" s="113"/>
    </row>
    <row r="819" spans="1:2">
      <c r="A819" s="111"/>
      <c r="B819" s="105"/>
    </row>
    <row r="820" spans="1:2">
      <c r="A820" s="111"/>
      <c r="B820" s="105"/>
    </row>
    <row r="821" spans="1:2">
      <c r="A821" s="111"/>
      <c r="B821" s="105"/>
    </row>
    <row r="822" spans="1:2">
      <c r="A822" s="111"/>
      <c r="B822" s="105"/>
    </row>
    <row r="823" spans="1:2">
      <c r="A823" s="111"/>
      <c r="B823" s="105"/>
    </row>
    <row r="824" spans="1:2">
      <c r="A824" s="111"/>
      <c r="B824" s="105"/>
    </row>
    <row r="825" spans="1:2">
      <c r="A825" s="111"/>
      <c r="B825" s="105"/>
    </row>
    <row r="826" spans="1:2">
      <c r="A826" s="111"/>
      <c r="B826" s="105"/>
    </row>
    <row r="827" spans="1:2">
      <c r="A827" s="111"/>
      <c r="B827" s="105"/>
    </row>
    <row r="828" spans="1:2">
      <c r="A828" s="111"/>
      <c r="B828" s="105"/>
    </row>
    <row r="829" spans="1:2">
      <c r="A829" s="111"/>
      <c r="B829" s="105"/>
    </row>
    <row r="830" spans="1:2">
      <c r="A830" s="111"/>
      <c r="B830" s="105"/>
    </row>
    <row r="831" spans="1:2">
      <c r="A831" s="111"/>
      <c r="B831" s="105"/>
    </row>
    <row r="832" spans="1:2">
      <c r="A832" s="111"/>
      <c r="B832" s="105"/>
    </row>
    <row r="833" spans="1:2">
      <c r="A833" s="111"/>
      <c r="B833" s="105"/>
    </row>
    <row r="834" spans="1:2">
      <c r="A834" s="111"/>
      <c r="B834" s="105"/>
    </row>
    <row r="835" spans="1:2">
      <c r="A835" s="111"/>
      <c r="B835" s="105"/>
    </row>
    <row r="836" spans="1:2">
      <c r="A836" s="111"/>
      <c r="B836" s="105"/>
    </row>
    <row r="837" spans="1:2">
      <c r="A837" s="111"/>
      <c r="B837" s="105"/>
    </row>
    <row r="838" spans="1:2">
      <c r="A838" s="111"/>
      <c r="B838" s="105"/>
    </row>
    <row r="839" spans="1:2">
      <c r="A839" s="111"/>
      <c r="B839" s="105"/>
    </row>
    <row r="840" spans="1:2">
      <c r="A840" s="111"/>
      <c r="B840" s="105"/>
    </row>
    <row r="841" spans="1:2">
      <c r="A841" s="111"/>
      <c r="B841" s="105"/>
    </row>
    <row r="842" spans="1:2">
      <c r="A842" s="111"/>
      <c r="B842" s="105"/>
    </row>
    <row r="843" spans="1:2">
      <c r="A843" s="111"/>
      <c r="B843" s="113"/>
    </row>
    <row r="844" spans="1:2">
      <c r="A844" s="111"/>
      <c r="B844" s="113"/>
    </row>
    <row r="845" spans="1:2">
      <c r="A845" s="111"/>
      <c r="B845" s="113"/>
    </row>
    <row r="846" spans="1:2">
      <c r="A846" s="111"/>
      <c r="B846" s="113"/>
    </row>
    <row r="847" spans="1:2">
      <c r="A847" s="111"/>
      <c r="B847" s="113"/>
    </row>
    <row r="848" spans="1:2">
      <c r="A848" s="111"/>
      <c r="B848" s="113"/>
    </row>
    <row r="849" spans="1:2">
      <c r="A849" s="111"/>
      <c r="B849" s="113"/>
    </row>
    <row r="850" spans="1:2">
      <c r="A850" s="111"/>
      <c r="B850" s="113"/>
    </row>
    <row r="851" spans="1:2">
      <c r="A851" s="111"/>
      <c r="B851" s="113"/>
    </row>
    <row r="852" spans="1:2">
      <c r="A852" s="111"/>
      <c r="B852" s="113"/>
    </row>
    <row r="853" spans="1:2">
      <c r="A853" s="111"/>
      <c r="B853" s="113"/>
    </row>
    <row r="854" spans="1:2">
      <c r="A854" s="111"/>
      <c r="B854" s="113"/>
    </row>
    <row r="855" spans="1:2">
      <c r="A855" s="111"/>
      <c r="B855" s="113"/>
    </row>
    <row r="856" spans="1:2">
      <c r="A856" s="111"/>
      <c r="B856" s="113"/>
    </row>
    <row r="857" spans="1:2">
      <c r="A857" s="111"/>
      <c r="B857" s="113"/>
    </row>
    <row r="858" spans="1:2">
      <c r="A858" s="111"/>
      <c r="B858" s="113"/>
    </row>
    <row r="859" spans="1:2">
      <c r="A859" s="111"/>
      <c r="B859" s="113"/>
    </row>
    <row r="860" spans="1:2">
      <c r="A860" s="111"/>
      <c r="B860" s="113"/>
    </row>
    <row r="861" spans="1:2">
      <c r="A861" s="111"/>
      <c r="B861" s="113"/>
    </row>
    <row r="862" spans="1:2">
      <c r="A862" s="111"/>
      <c r="B862" s="113"/>
    </row>
    <row r="863" spans="1:2">
      <c r="A863" s="111"/>
      <c r="B863" s="113"/>
    </row>
    <row r="864" spans="1:2">
      <c r="A864" s="111"/>
      <c r="B864" s="113"/>
    </row>
    <row r="865" spans="1:2">
      <c r="A865" s="111"/>
      <c r="B865" s="113"/>
    </row>
    <row r="866" spans="1:2">
      <c r="A866" s="111"/>
      <c r="B866" s="113"/>
    </row>
    <row r="867" spans="1:2">
      <c r="A867" s="111"/>
      <c r="B867" s="105"/>
    </row>
    <row r="868" spans="1:2">
      <c r="A868" s="111"/>
      <c r="B868" s="105"/>
    </row>
    <row r="869" spans="1:2">
      <c r="A869" s="111"/>
      <c r="B869" s="105"/>
    </row>
    <row r="870" spans="1:2">
      <c r="A870" s="111"/>
      <c r="B870" s="105"/>
    </row>
    <row r="871" spans="1:2">
      <c r="A871" s="111"/>
      <c r="B871" s="105"/>
    </row>
    <row r="872" spans="1:2">
      <c r="A872" s="111"/>
      <c r="B872" s="105"/>
    </row>
    <row r="873" spans="1:2">
      <c r="A873" s="111"/>
      <c r="B873" s="105"/>
    </row>
    <row r="874" spans="1:2">
      <c r="A874" s="111"/>
      <c r="B874" s="105"/>
    </row>
    <row r="875" spans="1:2">
      <c r="A875" s="111"/>
      <c r="B875" s="105"/>
    </row>
    <row r="876" spans="1:2">
      <c r="A876" s="111"/>
      <c r="B876" s="105"/>
    </row>
    <row r="877" spans="1:2">
      <c r="A877" s="111"/>
      <c r="B877" s="105"/>
    </row>
    <row r="878" spans="1:2">
      <c r="A878" s="111"/>
      <c r="B878" s="105"/>
    </row>
    <row r="879" spans="1:2">
      <c r="A879" s="111"/>
      <c r="B879" s="105"/>
    </row>
    <row r="880" spans="1:2">
      <c r="A880" s="111"/>
      <c r="B880" s="105"/>
    </row>
    <row r="881" spans="1:2">
      <c r="A881" s="111"/>
      <c r="B881" s="105"/>
    </row>
    <row r="882" spans="1:2">
      <c r="A882" s="111"/>
      <c r="B882" s="105"/>
    </row>
    <row r="883" spans="1:2">
      <c r="A883" s="111"/>
      <c r="B883" s="105"/>
    </row>
    <row r="884" spans="1:2">
      <c r="A884" s="111"/>
      <c r="B884" s="105"/>
    </row>
    <row r="885" spans="1:2">
      <c r="A885" s="111"/>
      <c r="B885" s="105"/>
    </row>
    <row r="886" spans="1:2">
      <c r="A886" s="111"/>
      <c r="B886" s="105"/>
    </row>
    <row r="887" spans="1:2">
      <c r="A887" s="111"/>
      <c r="B887" s="105"/>
    </row>
    <row r="888" spans="1:2">
      <c r="A888" s="111"/>
      <c r="B888" s="105"/>
    </row>
    <row r="889" spans="1:2">
      <c r="A889" s="111"/>
      <c r="B889" s="105"/>
    </row>
    <row r="890" spans="1:2">
      <c r="A890" s="111"/>
      <c r="B890" s="105"/>
    </row>
    <row r="891" spans="1:1">
      <c r="A891" s="89"/>
    </row>
  </sheetData>
  <autoFilter ref="A1:F891">
    <extLst/>
  </autoFilter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208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 outlineLevelCol="5"/>
  <cols>
    <col min="1" max="1" width="24" style="87" customWidth="1"/>
    <col min="2" max="2" width="16.1333333333333" style="103" customWidth="1"/>
    <col min="3" max="3" width="11.75" style="1" customWidth="1"/>
    <col min="4" max="4" width="8.88333333333333" style="1" customWidth="1"/>
    <col min="5" max="5" width="9" style="1" customWidth="1"/>
    <col min="6" max="6" width="9.5" style="1" customWidth="1"/>
    <col min="7" max="16384" width="9" style="1"/>
  </cols>
  <sheetData>
    <row r="1" spans="1:6">
      <c r="A1" s="87" t="s">
        <v>2</v>
      </c>
      <c r="B1" s="104" t="s">
        <v>3</v>
      </c>
      <c r="C1" s="1" t="s">
        <v>12</v>
      </c>
      <c r="D1" s="1" t="s">
        <v>14</v>
      </c>
      <c r="E1" s="1" t="s">
        <v>15</v>
      </c>
      <c r="F1" s="1" t="s">
        <v>18</v>
      </c>
    </row>
    <row r="2" s="1" customFormat="1" spans="1:6">
      <c r="A2" s="108"/>
      <c r="B2" s="109"/>
      <c r="C2" s="110"/>
      <c r="D2" s="110"/>
      <c r="E2" s="110"/>
      <c r="F2" s="110"/>
    </row>
    <row r="3" s="1" customFormat="1" spans="1:6">
      <c r="A3" s="108"/>
      <c r="B3" s="109"/>
      <c r="C3" s="110"/>
      <c r="D3" s="110"/>
      <c r="E3" s="110"/>
      <c r="F3" s="110"/>
    </row>
    <row r="4" s="1" customFormat="1" spans="1:6">
      <c r="A4" s="108"/>
      <c r="B4" s="109"/>
      <c r="C4" s="110"/>
      <c r="D4" s="110"/>
      <c r="E4" s="110"/>
      <c r="F4" s="110"/>
    </row>
    <row r="5" s="1" customFormat="1" spans="1:6">
      <c r="A5" s="108"/>
      <c r="B5" s="109"/>
      <c r="C5" s="110"/>
      <c r="D5" s="110"/>
      <c r="E5" s="110"/>
      <c r="F5" s="110"/>
    </row>
    <row r="6" s="1" customFormat="1" spans="1:6">
      <c r="A6" s="108"/>
      <c r="B6" s="109"/>
      <c r="C6" s="110"/>
      <c r="D6" s="110"/>
      <c r="E6" s="110"/>
      <c r="F6" s="110"/>
    </row>
    <row r="7" s="1" customFormat="1" spans="1:6">
      <c r="A7" s="108"/>
      <c r="B7" s="109"/>
      <c r="C7" s="110"/>
      <c r="D7" s="110"/>
      <c r="E7" s="110"/>
      <c r="F7" s="110"/>
    </row>
    <row r="8" s="1" customFormat="1" spans="1:6">
      <c r="A8" s="108"/>
      <c r="B8" s="109"/>
      <c r="C8" s="110"/>
      <c r="D8" s="110"/>
      <c r="E8" s="110"/>
      <c r="F8" s="110"/>
    </row>
    <row r="9" s="1" customFormat="1" spans="1:6">
      <c r="A9" s="108"/>
      <c r="B9" s="109"/>
      <c r="C9" s="110"/>
      <c r="D9" s="110"/>
      <c r="E9" s="110"/>
      <c r="F9" s="110"/>
    </row>
    <row r="10" s="1" customFormat="1" spans="1:6">
      <c r="A10" s="108"/>
      <c r="B10" s="109"/>
      <c r="C10" s="110"/>
      <c r="D10" s="110"/>
      <c r="E10" s="110"/>
      <c r="F10" s="110"/>
    </row>
    <row r="11" s="1" customFormat="1" spans="1:6">
      <c r="A11" s="108"/>
      <c r="B11" s="109"/>
      <c r="C11" s="110"/>
      <c r="D11" s="110"/>
      <c r="E11" s="110"/>
      <c r="F11" s="110"/>
    </row>
    <row r="12" s="1" customFormat="1" spans="1:6">
      <c r="A12" s="108"/>
      <c r="B12" s="109"/>
      <c r="C12" s="110"/>
      <c r="D12" s="110"/>
      <c r="E12" s="110"/>
      <c r="F12" s="110"/>
    </row>
    <row r="13" s="1" customFormat="1" spans="1:6">
      <c r="A13" s="108"/>
      <c r="B13" s="109"/>
      <c r="C13" s="110"/>
      <c r="D13" s="110"/>
      <c r="E13" s="110"/>
      <c r="F13" s="110"/>
    </row>
    <row r="14" s="1" customFormat="1" spans="1:6">
      <c r="A14" s="108"/>
      <c r="B14" s="109"/>
      <c r="C14" s="110"/>
      <c r="D14" s="110"/>
      <c r="E14" s="110"/>
      <c r="F14" s="110"/>
    </row>
    <row r="15" s="1" customFormat="1" spans="1:6">
      <c r="A15" s="108"/>
      <c r="B15" s="109"/>
      <c r="C15" s="110"/>
      <c r="D15" s="110"/>
      <c r="E15" s="110"/>
      <c r="F15" s="110"/>
    </row>
    <row r="16" s="1" customFormat="1" spans="1:6">
      <c r="A16" s="108"/>
      <c r="B16" s="109"/>
      <c r="C16" s="110"/>
      <c r="D16" s="110"/>
      <c r="E16" s="110"/>
      <c r="F16" s="110"/>
    </row>
    <row r="17" s="1" customFormat="1" spans="1:6">
      <c r="A17" s="108"/>
      <c r="B17" s="109"/>
      <c r="C17" s="110"/>
      <c r="D17" s="110"/>
      <c r="E17" s="110"/>
      <c r="F17" s="110"/>
    </row>
    <row r="18" s="1" customFormat="1" spans="1:6">
      <c r="A18" s="108"/>
      <c r="B18" s="109"/>
      <c r="C18" s="110"/>
      <c r="D18" s="110"/>
      <c r="E18" s="110"/>
      <c r="F18" s="110"/>
    </row>
    <row r="19" s="1" customFormat="1" spans="1:6">
      <c r="A19" s="108"/>
      <c r="B19" s="109"/>
      <c r="C19" s="110"/>
      <c r="D19" s="110"/>
      <c r="E19" s="110"/>
      <c r="F19" s="110"/>
    </row>
    <row r="20" s="1" customFormat="1" spans="1:6">
      <c r="A20" s="108"/>
      <c r="B20" s="109"/>
      <c r="C20" s="110"/>
      <c r="D20" s="110"/>
      <c r="E20" s="110"/>
      <c r="F20" s="110"/>
    </row>
    <row r="21" s="1" customFormat="1" spans="1:6">
      <c r="A21" s="108"/>
      <c r="B21" s="109"/>
      <c r="C21" s="110"/>
      <c r="D21" s="110"/>
      <c r="E21" s="110"/>
      <c r="F21" s="110"/>
    </row>
    <row r="22" s="1" customFormat="1" spans="1:6">
      <c r="A22" s="108"/>
      <c r="B22" s="109"/>
      <c r="C22" s="110"/>
      <c r="D22" s="110"/>
      <c r="E22" s="110"/>
      <c r="F22" s="110"/>
    </row>
    <row r="23" s="1" customFormat="1" ht="19" customHeight="1" spans="1:6">
      <c r="A23" s="108"/>
      <c r="B23" s="109"/>
      <c r="C23" s="110"/>
      <c r="D23" s="110"/>
      <c r="E23" s="110"/>
      <c r="F23" s="110"/>
    </row>
    <row r="24" s="1" customFormat="1" ht="19" customHeight="1" spans="1:6">
      <c r="A24" s="108"/>
      <c r="B24" s="109"/>
      <c r="C24" s="110"/>
      <c r="D24" s="110"/>
      <c r="E24" s="110"/>
      <c r="F24" s="110"/>
    </row>
    <row r="25" s="1" customFormat="1" ht="19" customHeight="1" spans="1:6">
      <c r="A25" s="108"/>
      <c r="B25" s="109"/>
      <c r="C25" s="110"/>
      <c r="D25" s="110"/>
      <c r="E25" s="110"/>
      <c r="F25" s="110"/>
    </row>
    <row r="26" s="1" customFormat="1" spans="1:6">
      <c r="A26" s="108"/>
      <c r="B26" s="109"/>
      <c r="C26" s="110"/>
      <c r="D26" s="110"/>
      <c r="E26" s="110"/>
      <c r="F26" s="110"/>
    </row>
    <row r="27" s="1" customFormat="1" spans="1:6">
      <c r="A27" s="108"/>
      <c r="B27" s="109"/>
      <c r="C27" s="110"/>
      <c r="D27" s="110"/>
      <c r="E27" s="110"/>
      <c r="F27" s="110"/>
    </row>
    <row r="28" s="1" customFormat="1" spans="1:6">
      <c r="A28" s="108"/>
      <c r="B28" s="109"/>
      <c r="C28" s="110"/>
      <c r="D28" s="110"/>
      <c r="E28" s="110"/>
      <c r="F28" s="110"/>
    </row>
    <row r="29" s="1" customFormat="1" spans="1:6">
      <c r="A29" s="108"/>
      <c r="B29" s="109"/>
      <c r="C29" s="110"/>
      <c r="D29" s="110"/>
      <c r="E29" s="110"/>
      <c r="F29" s="110"/>
    </row>
    <row r="30" s="1" customFormat="1" spans="1:6">
      <c r="A30" s="108"/>
      <c r="B30" s="109"/>
      <c r="C30" s="110"/>
      <c r="D30" s="110"/>
      <c r="E30" s="110"/>
      <c r="F30" s="110"/>
    </row>
    <row r="31" s="1" customFormat="1" spans="1:6">
      <c r="A31" s="108"/>
      <c r="B31" s="109"/>
      <c r="C31" s="110"/>
      <c r="D31" s="110"/>
      <c r="E31" s="110"/>
      <c r="F31" s="110"/>
    </row>
    <row r="32" s="1" customFormat="1" spans="1:6">
      <c r="A32" s="108"/>
      <c r="B32" s="109"/>
      <c r="C32" s="110"/>
      <c r="D32" s="110"/>
      <c r="E32" s="110"/>
      <c r="F32" s="110"/>
    </row>
    <row r="33" s="1" customFormat="1" spans="1:6">
      <c r="A33" s="108"/>
      <c r="B33" s="109"/>
      <c r="C33" s="110"/>
      <c r="D33" s="110"/>
      <c r="E33" s="110"/>
      <c r="F33" s="110"/>
    </row>
    <row r="34" s="1" customFormat="1" spans="1:6">
      <c r="A34" s="108"/>
      <c r="B34" s="109"/>
      <c r="C34" s="110"/>
      <c r="D34" s="110"/>
      <c r="E34" s="110"/>
      <c r="F34" s="110"/>
    </row>
    <row r="35" s="1" customFormat="1" spans="1:6">
      <c r="A35" s="108"/>
      <c r="B35" s="109"/>
      <c r="C35" s="110"/>
      <c r="D35" s="110"/>
      <c r="E35" s="110"/>
      <c r="F35" s="110"/>
    </row>
    <row r="36" s="1" customFormat="1" spans="1:6">
      <c r="A36" s="108"/>
      <c r="B36" s="109"/>
      <c r="C36" s="110"/>
      <c r="D36" s="110"/>
      <c r="E36" s="110"/>
      <c r="F36" s="110"/>
    </row>
    <row r="37" s="1" customFormat="1" spans="1:6">
      <c r="A37" s="108"/>
      <c r="B37" s="109"/>
      <c r="C37" s="110"/>
      <c r="D37" s="110"/>
      <c r="E37" s="110"/>
      <c r="F37" s="110"/>
    </row>
    <row r="38" s="1" customFormat="1" spans="1:6">
      <c r="A38" s="108"/>
      <c r="B38" s="109"/>
      <c r="C38" s="110"/>
      <c r="D38" s="110"/>
      <c r="E38" s="110"/>
      <c r="F38" s="110"/>
    </row>
    <row r="39" s="1" customFormat="1" spans="1:6">
      <c r="A39" s="108"/>
      <c r="B39" s="109"/>
      <c r="C39" s="110"/>
      <c r="D39" s="110"/>
      <c r="E39" s="110"/>
      <c r="F39" s="110"/>
    </row>
    <row r="40" s="1" customFormat="1" spans="1:6">
      <c r="A40" s="108"/>
      <c r="B40" s="109"/>
      <c r="C40" s="110"/>
      <c r="D40" s="110"/>
      <c r="E40" s="110"/>
      <c r="F40" s="110"/>
    </row>
    <row r="41" s="1" customFormat="1" spans="1:6">
      <c r="A41" s="108"/>
      <c r="B41" s="109"/>
      <c r="C41" s="110"/>
      <c r="D41" s="110"/>
      <c r="E41" s="110"/>
      <c r="F41" s="110"/>
    </row>
    <row r="42" s="1" customFormat="1" spans="1:6">
      <c r="A42" s="108"/>
      <c r="B42" s="109"/>
      <c r="C42" s="110"/>
      <c r="D42" s="110"/>
      <c r="E42" s="110"/>
      <c r="F42" s="110"/>
    </row>
    <row r="43" s="1" customFormat="1" spans="1:6">
      <c r="A43" s="108"/>
      <c r="B43" s="109"/>
      <c r="C43" s="110"/>
      <c r="D43" s="110"/>
      <c r="E43" s="110"/>
      <c r="F43" s="110"/>
    </row>
    <row r="44" s="1" customFormat="1" spans="1:6">
      <c r="A44" s="108"/>
      <c r="B44" s="109"/>
      <c r="C44" s="110"/>
      <c r="D44" s="110"/>
      <c r="E44" s="110"/>
      <c r="F44" s="110"/>
    </row>
    <row r="45" s="1" customFormat="1" spans="1:6">
      <c r="A45" s="108"/>
      <c r="B45" s="109"/>
      <c r="C45" s="110"/>
      <c r="D45" s="110"/>
      <c r="E45" s="110"/>
      <c r="F45" s="110"/>
    </row>
    <row r="46" s="1" customFormat="1" spans="1:6">
      <c r="A46" s="108"/>
      <c r="B46" s="109"/>
      <c r="C46" s="110"/>
      <c r="D46" s="110"/>
      <c r="E46" s="110"/>
      <c r="F46" s="110"/>
    </row>
    <row r="47" s="1" customFormat="1" spans="1:6">
      <c r="A47" s="108"/>
      <c r="B47" s="109"/>
      <c r="C47" s="110"/>
      <c r="D47" s="110"/>
      <c r="E47" s="110"/>
      <c r="F47" s="110"/>
    </row>
    <row r="48" s="1" customFormat="1" spans="1:6">
      <c r="A48" s="108"/>
      <c r="B48" s="109"/>
      <c r="C48" s="110"/>
      <c r="D48" s="110"/>
      <c r="E48" s="110"/>
      <c r="F48" s="110"/>
    </row>
    <row r="49" s="1" customFormat="1" spans="1:6">
      <c r="A49" s="108"/>
      <c r="B49" s="109"/>
      <c r="C49" s="110"/>
      <c r="D49" s="110"/>
      <c r="E49" s="110"/>
      <c r="F49" s="110"/>
    </row>
    <row r="50" s="1" customFormat="1" spans="1:6">
      <c r="A50" s="108"/>
      <c r="B50" s="109"/>
      <c r="C50" s="110"/>
      <c r="D50" s="110"/>
      <c r="E50" s="110"/>
      <c r="F50" s="110"/>
    </row>
    <row r="51" s="1" customFormat="1" spans="1:6">
      <c r="A51" s="108"/>
      <c r="B51" s="109"/>
      <c r="C51" s="110"/>
      <c r="D51" s="110"/>
      <c r="E51" s="110"/>
      <c r="F51" s="110"/>
    </row>
    <row r="52" s="1" customFormat="1" spans="1:6">
      <c r="A52" s="108"/>
      <c r="B52" s="109"/>
      <c r="C52" s="110"/>
      <c r="D52" s="110"/>
      <c r="E52" s="110"/>
      <c r="F52" s="110"/>
    </row>
    <row r="53" s="1" customFormat="1" spans="1:6">
      <c r="A53" s="108"/>
      <c r="B53" s="109"/>
      <c r="C53" s="110"/>
      <c r="D53" s="110"/>
      <c r="E53" s="110"/>
      <c r="F53" s="110"/>
    </row>
    <row r="54" s="1" customFormat="1" spans="1:6">
      <c r="A54" s="108"/>
      <c r="B54" s="109"/>
      <c r="C54" s="110"/>
      <c r="D54" s="110"/>
      <c r="E54" s="110"/>
      <c r="F54" s="110"/>
    </row>
    <row r="55" s="1" customFormat="1" spans="1:6">
      <c r="A55" s="108"/>
      <c r="B55" s="109"/>
      <c r="C55" s="110"/>
      <c r="D55" s="110"/>
      <c r="E55" s="110"/>
      <c r="F55" s="110"/>
    </row>
    <row r="56" s="1" customFormat="1" spans="1:6">
      <c r="A56" s="108"/>
      <c r="B56" s="109"/>
      <c r="C56" s="110"/>
      <c r="D56" s="110"/>
      <c r="E56" s="110"/>
      <c r="F56" s="110"/>
    </row>
    <row r="57" s="1" customFormat="1" spans="1:6">
      <c r="A57" s="108"/>
      <c r="B57" s="109"/>
      <c r="C57" s="110"/>
      <c r="D57" s="110"/>
      <c r="E57" s="110"/>
      <c r="F57" s="110"/>
    </row>
    <row r="58" s="1" customFormat="1" spans="1:6">
      <c r="A58" s="108"/>
      <c r="B58" s="109"/>
      <c r="C58" s="110"/>
      <c r="D58" s="110"/>
      <c r="E58" s="110"/>
      <c r="F58" s="110"/>
    </row>
    <row r="59" s="1" customFormat="1" spans="1:6">
      <c r="A59" s="108"/>
      <c r="B59" s="109"/>
      <c r="C59" s="110"/>
      <c r="D59" s="110"/>
      <c r="E59" s="110"/>
      <c r="F59" s="110"/>
    </row>
    <row r="60" s="1" customFormat="1" spans="1:6">
      <c r="A60" s="108"/>
      <c r="B60" s="109"/>
      <c r="C60" s="110"/>
      <c r="D60" s="110"/>
      <c r="E60" s="110"/>
      <c r="F60" s="110"/>
    </row>
    <row r="61" s="1" customFormat="1" spans="1:6">
      <c r="A61" s="108"/>
      <c r="B61" s="109"/>
      <c r="C61" s="110"/>
      <c r="D61" s="110"/>
      <c r="E61" s="110"/>
      <c r="F61" s="110"/>
    </row>
    <row r="62" s="1" customFormat="1" spans="1:6">
      <c r="A62" s="108"/>
      <c r="B62" s="109"/>
      <c r="C62" s="110"/>
      <c r="D62" s="110"/>
      <c r="E62" s="110"/>
      <c r="F62" s="110"/>
    </row>
    <row r="63" s="1" customFormat="1" spans="1:6">
      <c r="A63" s="108"/>
      <c r="B63" s="109"/>
      <c r="C63" s="110"/>
      <c r="D63" s="110"/>
      <c r="E63" s="110"/>
      <c r="F63" s="110"/>
    </row>
    <row r="64" s="1" customFormat="1" spans="1:6">
      <c r="A64" s="108"/>
      <c r="B64" s="109"/>
      <c r="C64" s="110"/>
      <c r="D64" s="110"/>
      <c r="E64" s="110"/>
      <c r="F64" s="110"/>
    </row>
    <row r="65" s="1" customFormat="1" spans="1:6">
      <c r="A65" s="108"/>
      <c r="B65" s="109"/>
      <c r="C65" s="110"/>
      <c r="D65" s="110"/>
      <c r="E65" s="110"/>
      <c r="F65" s="110"/>
    </row>
    <row r="66" s="1" customFormat="1" spans="1:6">
      <c r="A66" s="108"/>
      <c r="B66" s="109"/>
      <c r="C66" s="110"/>
      <c r="D66" s="110"/>
      <c r="E66" s="110"/>
      <c r="F66" s="110"/>
    </row>
    <row r="67" s="1" customFormat="1" spans="1:6">
      <c r="A67" s="108"/>
      <c r="B67" s="109"/>
      <c r="C67" s="110"/>
      <c r="D67" s="110"/>
      <c r="E67" s="110"/>
      <c r="F67" s="110"/>
    </row>
    <row r="68" s="1" customFormat="1" spans="1:6">
      <c r="A68" s="108"/>
      <c r="B68" s="109"/>
      <c r="C68" s="110"/>
      <c r="D68" s="110"/>
      <c r="E68" s="110"/>
      <c r="F68" s="110"/>
    </row>
    <row r="69" s="1" customFormat="1" spans="1:6">
      <c r="A69" s="108"/>
      <c r="B69" s="109"/>
      <c r="C69" s="110"/>
      <c r="D69" s="110"/>
      <c r="E69" s="110"/>
      <c r="F69" s="110"/>
    </row>
    <row r="70" s="1" customFormat="1" spans="1:6">
      <c r="A70" s="108"/>
      <c r="B70" s="109"/>
      <c r="C70" s="110"/>
      <c r="D70" s="110"/>
      <c r="E70" s="110"/>
      <c r="F70" s="110"/>
    </row>
    <row r="71" s="1" customFormat="1" spans="1:6">
      <c r="A71" s="108"/>
      <c r="B71" s="109"/>
      <c r="C71" s="110"/>
      <c r="D71" s="110"/>
      <c r="E71" s="110"/>
      <c r="F71" s="110"/>
    </row>
    <row r="72" s="1" customFormat="1" spans="1:6">
      <c r="A72" s="108"/>
      <c r="B72" s="109"/>
      <c r="C72" s="110"/>
      <c r="D72" s="110"/>
      <c r="E72" s="110"/>
      <c r="F72" s="110"/>
    </row>
    <row r="73" s="1" customFormat="1" spans="1:6">
      <c r="A73" s="108"/>
      <c r="B73" s="109"/>
      <c r="C73" s="110"/>
      <c r="D73" s="110"/>
      <c r="E73" s="110"/>
      <c r="F73" s="110"/>
    </row>
    <row r="74" s="1" customFormat="1" spans="1:6">
      <c r="A74" s="108"/>
      <c r="B74" s="109"/>
      <c r="C74" s="110"/>
      <c r="D74" s="110"/>
      <c r="E74" s="110"/>
      <c r="F74" s="110"/>
    </row>
    <row r="75" s="1" customFormat="1" spans="1:6">
      <c r="A75" s="108"/>
      <c r="B75" s="109"/>
      <c r="C75" s="110"/>
      <c r="D75" s="110"/>
      <c r="E75" s="110"/>
      <c r="F75" s="110"/>
    </row>
    <row r="76" s="1" customFormat="1" spans="1:6">
      <c r="A76" s="108"/>
      <c r="B76" s="109"/>
      <c r="C76" s="110"/>
      <c r="D76" s="110"/>
      <c r="E76" s="110"/>
      <c r="F76" s="110"/>
    </row>
    <row r="77" s="1" customFormat="1" spans="1:6">
      <c r="A77" s="108"/>
      <c r="B77" s="109"/>
      <c r="C77" s="110"/>
      <c r="D77" s="110"/>
      <c r="E77" s="110"/>
      <c r="F77" s="110"/>
    </row>
    <row r="78" s="1" customFormat="1" spans="1:6">
      <c r="A78" s="108"/>
      <c r="B78" s="109"/>
      <c r="C78" s="110"/>
      <c r="D78" s="110"/>
      <c r="E78" s="110"/>
      <c r="F78" s="110"/>
    </row>
    <row r="79" s="1" customFormat="1" spans="1:6">
      <c r="A79" s="108"/>
      <c r="B79" s="109"/>
      <c r="C79" s="110"/>
      <c r="D79" s="110"/>
      <c r="E79" s="110"/>
      <c r="F79" s="110"/>
    </row>
    <row r="80" s="1" customFormat="1" spans="1:6">
      <c r="A80" s="108"/>
      <c r="B80" s="109"/>
      <c r="C80" s="110"/>
      <c r="D80" s="110"/>
      <c r="E80" s="110"/>
      <c r="F80" s="110"/>
    </row>
    <row r="81" s="1" customFormat="1" spans="1:6">
      <c r="A81" s="108"/>
      <c r="B81" s="109"/>
      <c r="C81" s="110"/>
      <c r="D81" s="110"/>
      <c r="E81" s="110"/>
      <c r="F81" s="110"/>
    </row>
    <row r="82" s="1" customFormat="1" spans="1:6">
      <c r="A82" s="108"/>
      <c r="B82" s="109"/>
      <c r="C82" s="110"/>
      <c r="D82" s="110"/>
      <c r="E82" s="110"/>
      <c r="F82" s="110"/>
    </row>
    <row r="83" s="1" customFormat="1" spans="1:6">
      <c r="A83" s="108"/>
      <c r="B83" s="109"/>
      <c r="C83" s="110"/>
      <c r="D83" s="110"/>
      <c r="E83" s="110"/>
      <c r="F83" s="110"/>
    </row>
    <row r="84" s="1" customFormat="1" spans="1:6">
      <c r="A84" s="108"/>
      <c r="B84" s="109"/>
      <c r="C84" s="110"/>
      <c r="D84" s="110"/>
      <c r="E84" s="110"/>
      <c r="F84" s="110"/>
    </row>
    <row r="85" s="1" customFormat="1" spans="1:6">
      <c r="A85" s="108"/>
      <c r="B85" s="109"/>
      <c r="C85" s="110"/>
      <c r="D85" s="110"/>
      <c r="E85" s="110"/>
      <c r="F85" s="110"/>
    </row>
    <row r="86" s="1" customFormat="1" spans="1:6">
      <c r="A86" s="108"/>
      <c r="B86" s="109"/>
      <c r="C86" s="110"/>
      <c r="D86" s="110"/>
      <c r="E86" s="110"/>
      <c r="F86" s="110"/>
    </row>
    <row r="87" s="1" customFormat="1" spans="1:6">
      <c r="A87" s="108"/>
      <c r="B87" s="109"/>
      <c r="C87" s="110"/>
      <c r="D87" s="110"/>
      <c r="E87" s="110"/>
      <c r="F87" s="110"/>
    </row>
    <row r="88" s="1" customFormat="1" spans="1:6">
      <c r="A88" s="108"/>
      <c r="B88" s="109"/>
      <c r="C88" s="110"/>
      <c r="D88" s="110"/>
      <c r="E88" s="110"/>
      <c r="F88" s="110"/>
    </row>
    <row r="89" s="1" customFormat="1" spans="1:6">
      <c r="A89" s="108"/>
      <c r="B89" s="109"/>
      <c r="C89" s="110"/>
      <c r="D89" s="110"/>
      <c r="E89" s="110"/>
      <c r="F89" s="110"/>
    </row>
    <row r="90" s="1" customFormat="1" spans="1:6">
      <c r="A90" s="108"/>
      <c r="B90" s="109"/>
      <c r="C90" s="110"/>
      <c r="D90" s="110"/>
      <c r="E90" s="110"/>
      <c r="F90" s="110"/>
    </row>
    <row r="91" s="1" customFormat="1" spans="1:6">
      <c r="A91" s="108"/>
      <c r="B91" s="109"/>
      <c r="C91" s="110"/>
      <c r="D91" s="110"/>
      <c r="E91" s="110"/>
      <c r="F91" s="110"/>
    </row>
    <row r="92" s="1" customFormat="1" spans="1:6">
      <c r="A92" s="108"/>
      <c r="B92" s="109"/>
      <c r="C92" s="110"/>
      <c r="D92" s="110"/>
      <c r="E92" s="110"/>
      <c r="F92" s="110"/>
    </row>
    <row r="93" s="1" customFormat="1" spans="1:6">
      <c r="A93" s="108"/>
      <c r="B93" s="109"/>
      <c r="C93" s="110"/>
      <c r="D93" s="110"/>
      <c r="E93" s="110"/>
      <c r="F93" s="110"/>
    </row>
    <row r="94" s="1" customFormat="1" spans="1:6">
      <c r="A94" s="108"/>
      <c r="B94" s="109"/>
      <c r="C94" s="110"/>
      <c r="D94" s="110"/>
      <c r="E94" s="110"/>
      <c r="F94" s="110"/>
    </row>
    <row r="95" s="1" customFormat="1" spans="1:6">
      <c r="A95" s="108"/>
      <c r="B95" s="109"/>
      <c r="C95" s="110"/>
      <c r="D95" s="110"/>
      <c r="E95" s="110"/>
      <c r="F95" s="110"/>
    </row>
    <row r="96" s="1" customFormat="1" spans="1:6">
      <c r="A96" s="108"/>
      <c r="B96" s="109"/>
      <c r="C96" s="110"/>
      <c r="D96" s="110"/>
      <c r="E96" s="110"/>
      <c r="F96" s="110"/>
    </row>
    <row r="97" s="1" customFormat="1" spans="1:6">
      <c r="A97" s="108"/>
      <c r="B97" s="109"/>
      <c r="C97" s="110"/>
      <c r="D97" s="110"/>
      <c r="E97" s="110"/>
      <c r="F97" s="110"/>
    </row>
    <row r="98" s="1" customFormat="1" spans="1:6">
      <c r="A98" s="108"/>
      <c r="B98" s="109"/>
      <c r="C98" s="110"/>
      <c r="D98" s="110"/>
      <c r="E98" s="110"/>
      <c r="F98" s="110"/>
    </row>
    <row r="99" s="1" customFormat="1" spans="1:6">
      <c r="A99" s="108"/>
      <c r="B99" s="109"/>
      <c r="C99" s="110"/>
      <c r="D99" s="110"/>
      <c r="E99" s="110"/>
      <c r="F99" s="110"/>
    </row>
    <row r="100" s="1" customFormat="1" spans="1:6">
      <c r="A100" s="108"/>
      <c r="B100" s="109"/>
      <c r="C100" s="110"/>
      <c r="D100" s="110"/>
      <c r="E100" s="110"/>
      <c r="F100" s="110"/>
    </row>
    <row r="101" s="1" customFormat="1" spans="1:6">
      <c r="A101" s="108"/>
      <c r="B101" s="109"/>
      <c r="C101" s="110"/>
      <c r="D101" s="110"/>
      <c r="E101" s="110"/>
      <c r="F101" s="110"/>
    </row>
    <row r="102" s="1" customFormat="1" spans="1:6">
      <c r="A102" s="108"/>
      <c r="B102" s="109"/>
      <c r="C102" s="110"/>
      <c r="D102" s="110"/>
      <c r="E102" s="110"/>
      <c r="F102" s="110"/>
    </row>
    <row r="103" s="1" customFormat="1" spans="1:6">
      <c r="A103" s="108"/>
      <c r="B103" s="109"/>
      <c r="C103" s="110"/>
      <c r="D103" s="110"/>
      <c r="E103" s="110"/>
      <c r="F103" s="110"/>
    </row>
    <row r="104" s="1" customFormat="1" spans="1:6">
      <c r="A104" s="108"/>
      <c r="B104" s="109"/>
      <c r="C104" s="110"/>
      <c r="D104" s="110"/>
      <c r="E104" s="110"/>
      <c r="F104" s="110"/>
    </row>
    <row r="105" s="1" customFormat="1" spans="1:6">
      <c r="A105" s="108"/>
      <c r="B105" s="109"/>
      <c r="C105" s="110"/>
      <c r="D105" s="110"/>
      <c r="E105" s="110"/>
      <c r="F105" s="110"/>
    </row>
    <row r="106" s="1" customFormat="1" spans="1:6">
      <c r="A106" s="108"/>
      <c r="B106" s="109"/>
      <c r="C106" s="110"/>
      <c r="D106" s="110"/>
      <c r="E106" s="110"/>
      <c r="F106" s="110"/>
    </row>
    <row r="107" s="1" customFormat="1" ht="18" customHeight="1" spans="1:6">
      <c r="A107" s="108"/>
      <c r="B107" s="109"/>
      <c r="C107" s="110"/>
      <c r="D107" s="110"/>
      <c r="E107" s="110"/>
      <c r="F107" s="110"/>
    </row>
    <row r="108" s="1" customFormat="1" ht="15" customHeight="1" spans="1:6">
      <c r="A108" s="108"/>
      <c r="B108" s="109"/>
      <c r="C108" s="110"/>
      <c r="D108" s="110"/>
      <c r="E108" s="110"/>
      <c r="F108" s="110"/>
    </row>
    <row r="109" s="1" customFormat="1" ht="14" customHeight="1" spans="1:6">
      <c r="A109" s="108"/>
      <c r="B109" s="109"/>
      <c r="C109" s="110"/>
      <c r="D109" s="110"/>
      <c r="E109" s="110"/>
      <c r="F109" s="110"/>
    </row>
    <row r="110" s="1" customFormat="1" spans="1:6">
      <c r="A110" s="108"/>
      <c r="B110" s="109"/>
      <c r="C110" s="110"/>
      <c r="D110" s="110"/>
      <c r="E110" s="110"/>
      <c r="F110" s="110"/>
    </row>
    <row r="111" s="1" customFormat="1" spans="1:6">
      <c r="A111" s="108"/>
      <c r="B111" s="109"/>
      <c r="C111" s="110"/>
      <c r="D111" s="110"/>
      <c r="E111" s="110"/>
      <c r="F111" s="110"/>
    </row>
    <row r="112" s="1" customFormat="1" spans="1:6">
      <c r="A112" s="108"/>
      <c r="B112" s="109"/>
      <c r="C112" s="110"/>
      <c r="D112" s="110"/>
      <c r="E112" s="110"/>
      <c r="F112" s="110"/>
    </row>
    <row r="113" s="1" customFormat="1" spans="1:6">
      <c r="A113" s="108"/>
      <c r="B113" s="109"/>
      <c r="C113" s="110"/>
      <c r="D113" s="110"/>
      <c r="E113" s="110"/>
      <c r="F113" s="110"/>
    </row>
    <row r="114" s="1" customFormat="1" spans="1:6">
      <c r="A114" s="108"/>
      <c r="B114" s="109"/>
      <c r="C114" s="110"/>
      <c r="D114" s="110"/>
      <c r="E114" s="110"/>
      <c r="F114" s="110"/>
    </row>
    <row r="115" s="1" customFormat="1" spans="1:6">
      <c r="A115" s="108"/>
      <c r="B115" s="109"/>
      <c r="C115" s="110"/>
      <c r="D115" s="110"/>
      <c r="E115" s="110"/>
      <c r="F115" s="110"/>
    </row>
    <row r="116" s="1" customFormat="1" spans="1:6">
      <c r="A116" s="108"/>
      <c r="B116" s="109"/>
      <c r="C116" s="110"/>
      <c r="D116" s="110"/>
      <c r="E116" s="110"/>
      <c r="F116" s="110"/>
    </row>
    <row r="117" s="1" customFormat="1" spans="1:6">
      <c r="A117" s="108"/>
      <c r="B117" s="109"/>
      <c r="C117" s="110"/>
      <c r="D117" s="110"/>
      <c r="E117" s="110"/>
      <c r="F117" s="110"/>
    </row>
    <row r="118" s="1" customFormat="1" spans="1:6">
      <c r="A118" s="108"/>
      <c r="B118" s="109"/>
      <c r="C118" s="110"/>
      <c r="D118" s="110"/>
      <c r="E118" s="110"/>
      <c r="F118" s="110"/>
    </row>
    <row r="119" s="1" customFormat="1" spans="1:6">
      <c r="A119" s="108"/>
      <c r="B119" s="109"/>
      <c r="C119" s="110"/>
      <c r="D119" s="110"/>
      <c r="E119" s="110"/>
      <c r="F119" s="110"/>
    </row>
    <row r="120" s="1" customFormat="1" spans="1:6">
      <c r="A120" s="108"/>
      <c r="B120" s="109"/>
      <c r="C120" s="110"/>
      <c r="D120" s="110"/>
      <c r="E120" s="110"/>
      <c r="F120" s="110"/>
    </row>
    <row r="121" s="1" customFormat="1" spans="1:6">
      <c r="A121" s="108"/>
      <c r="B121" s="109"/>
      <c r="C121" s="110"/>
      <c r="D121" s="110"/>
      <c r="E121" s="110"/>
      <c r="F121" s="110"/>
    </row>
    <row r="122" s="1" customFormat="1" spans="1:6">
      <c r="A122" s="108"/>
      <c r="B122" s="109"/>
      <c r="C122" s="110"/>
      <c r="D122" s="110"/>
      <c r="E122" s="110"/>
      <c r="F122" s="110"/>
    </row>
    <row r="123" s="1" customFormat="1" spans="1:6">
      <c r="A123" s="108"/>
      <c r="B123" s="109"/>
      <c r="C123" s="110"/>
      <c r="D123" s="110"/>
      <c r="E123" s="110"/>
      <c r="F123" s="110"/>
    </row>
    <row r="124" s="1" customFormat="1" spans="1:6">
      <c r="A124" s="108"/>
      <c r="B124" s="109"/>
      <c r="C124" s="110"/>
      <c r="D124" s="110"/>
      <c r="E124" s="110"/>
      <c r="F124" s="110"/>
    </row>
    <row r="125" s="1" customFormat="1" spans="1:6">
      <c r="A125" s="108"/>
      <c r="B125" s="109"/>
      <c r="C125" s="110"/>
      <c r="D125" s="110"/>
      <c r="E125" s="110"/>
      <c r="F125" s="110"/>
    </row>
    <row r="126" s="1" customFormat="1" spans="1:6">
      <c r="A126" s="108"/>
      <c r="B126" s="109"/>
      <c r="C126" s="110"/>
      <c r="D126" s="110"/>
      <c r="E126" s="110"/>
      <c r="F126" s="110"/>
    </row>
    <row r="127" s="1" customFormat="1" spans="1:6">
      <c r="A127" s="108"/>
      <c r="B127" s="109"/>
      <c r="C127" s="110"/>
      <c r="D127" s="110"/>
      <c r="E127" s="110"/>
      <c r="F127" s="110"/>
    </row>
    <row r="128" s="1" customFormat="1" spans="1:6">
      <c r="A128" s="108"/>
      <c r="B128" s="109"/>
      <c r="C128" s="110"/>
      <c r="D128" s="110"/>
      <c r="E128" s="110"/>
      <c r="F128" s="110"/>
    </row>
    <row r="129" s="1" customFormat="1" spans="1:6">
      <c r="A129" s="108"/>
      <c r="B129" s="109"/>
      <c r="C129" s="110"/>
      <c r="D129" s="110"/>
      <c r="E129" s="110"/>
      <c r="F129" s="110"/>
    </row>
    <row r="130" s="1" customFormat="1" spans="1:6">
      <c r="A130" s="108"/>
      <c r="B130" s="109"/>
      <c r="C130" s="110"/>
      <c r="D130" s="110"/>
      <c r="E130" s="110"/>
      <c r="F130" s="110"/>
    </row>
    <row r="131" s="1" customFormat="1" spans="1:6">
      <c r="A131" s="108"/>
      <c r="B131" s="109"/>
      <c r="C131" s="110"/>
      <c r="D131" s="110"/>
      <c r="E131" s="110"/>
      <c r="F131" s="110"/>
    </row>
    <row r="132" s="1" customFormat="1" spans="1:6">
      <c r="A132" s="108"/>
      <c r="B132" s="109"/>
      <c r="C132" s="110"/>
      <c r="D132" s="110"/>
      <c r="E132" s="110"/>
      <c r="F132" s="110"/>
    </row>
    <row r="133" s="1" customFormat="1" spans="1:6">
      <c r="A133" s="108"/>
      <c r="B133" s="109"/>
      <c r="C133" s="110"/>
      <c r="D133" s="110"/>
      <c r="E133" s="110"/>
      <c r="F133" s="110"/>
    </row>
    <row r="134" s="1" customFormat="1" spans="1:6">
      <c r="A134" s="108"/>
      <c r="B134" s="109"/>
      <c r="C134" s="110"/>
      <c r="D134" s="110"/>
      <c r="E134" s="110"/>
      <c r="F134" s="110"/>
    </row>
    <row r="135" s="1" customFormat="1" spans="1:6">
      <c r="A135" s="108"/>
      <c r="B135" s="109"/>
      <c r="C135" s="110"/>
      <c r="D135" s="110"/>
      <c r="E135" s="110"/>
      <c r="F135" s="110"/>
    </row>
    <row r="136" s="1" customFormat="1" spans="1:6">
      <c r="A136" s="108"/>
      <c r="B136" s="109"/>
      <c r="C136" s="110"/>
      <c r="D136" s="110"/>
      <c r="E136" s="110"/>
      <c r="F136" s="110"/>
    </row>
    <row r="137" s="1" customFormat="1" spans="1:6">
      <c r="A137" s="108"/>
      <c r="B137" s="109"/>
      <c r="C137" s="110"/>
      <c r="D137" s="110"/>
      <c r="E137" s="110"/>
      <c r="F137" s="110"/>
    </row>
    <row r="138" s="1" customFormat="1" spans="1:6">
      <c r="A138" s="108"/>
      <c r="B138" s="109"/>
      <c r="C138" s="110"/>
      <c r="D138" s="110"/>
      <c r="E138" s="110"/>
      <c r="F138" s="110"/>
    </row>
    <row r="139" s="1" customFormat="1" spans="1:6">
      <c r="A139" s="108"/>
      <c r="B139" s="109"/>
      <c r="C139" s="110"/>
      <c r="D139" s="110"/>
      <c r="E139" s="110"/>
      <c r="F139" s="110"/>
    </row>
    <row r="140" s="1" customFormat="1" spans="1:6">
      <c r="A140" s="108"/>
      <c r="B140" s="109"/>
      <c r="C140" s="110"/>
      <c r="D140" s="110"/>
      <c r="E140" s="110"/>
      <c r="F140" s="110"/>
    </row>
    <row r="141" s="1" customFormat="1" spans="1:6">
      <c r="A141" s="108"/>
      <c r="B141" s="109"/>
      <c r="C141" s="110"/>
      <c r="D141" s="110"/>
      <c r="E141" s="110"/>
      <c r="F141" s="110"/>
    </row>
    <row r="142" s="1" customFormat="1" spans="1:6">
      <c r="A142" s="108"/>
      <c r="B142" s="109"/>
      <c r="C142" s="110"/>
      <c r="D142" s="110"/>
      <c r="E142" s="110"/>
      <c r="F142" s="110"/>
    </row>
    <row r="143" s="1" customFormat="1" spans="1:6">
      <c r="A143" s="108"/>
      <c r="B143" s="109"/>
      <c r="C143" s="110"/>
      <c r="D143" s="110"/>
      <c r="E143" s="110"/>
      <c r="F143" s="110"/>
    </row>
    <row r="144" s="1" customFormat="1" spans="1:6">
      <c r="A144" s="108"/>
      <c r="B144" s="109"/>
      <c r="C144" s="110"/>
      <c r="D144" s="110"/>
      <c r="E144" s="110"/>
      <c r="F144" s="110"/>
    </row>
    <row r="145" s="1" customFormat="1" spans="1:6">
      <c r="A145" s="108"/>
      <c r="B145" s="109"/>
      <c r="C145" s="110"/>
      <c r="D145" s="110"/>
      <c r="E145" s="110"/>
      <c r="F145" s="110"/>
    </row>
    <row r="146" s="1" customFormat="1" spans="1:6">
      <c r="A146" s="108"/>
      <c r="B146" s="109"/>
      <c r="C146" s="110"/>
      <c r="D146" s="110"/>
      <c r="E146" s="110"/>
      <c r="F146" s="110"/>
    </row>
    <row r="147" s="1" customFormat="1" spans="1:6">
      <c r="A147" s="108"/>
      <c r="B147" s="109"/>
      <c r="C147" s="110"/>
      <c r="D147" s="110"/>
      <c r="E147" s="110"/>
      <c r="F147" s="110"/>
    </row>
    <row r="148" s="1" customFormat="1" spans="1:6">
      <c r="A148" s="108"/>
      <c r="B148" s="109"/>
      <c r="C148" s="110"/>
      <c r="D148" s="110"/>
      <c r="E148" s="110"/>
      <c r="F148" s="110"/>
    </row>
    <row r="149" s="1" customFormat="1" spans="1:6">
      <c r="A149" s="108"/>
      <c r="B149" s="109"/>
      <c r="C149" s="110"/>
      <c r="D149" s="110"/>
      <c r="E149" s="110"/>
      <c r="F149" s="110"/>
    </row>
    <row r="150" s="1" customFormat="1" spans="1:6">
      <c r="A150" s="108"/>
      <c r="B150" s="109"/>
      <c r="C150" s="110"/>
      <c r="D150" s="110"/>
      <c r="E150" s="110"/>
      <c r="F150" s="110"/>
    </row>
    <row r="151" s="1" customFormat="1" spans="1:6">
      <c r="A151" s="108"/>
      <c r="B151" s="109"/>
      <c r="C151" s="110"/>
      <c r="D151" s="110"/>
      <c r="E151" s="110"/>
      <c r="F151" s="110"/>
    </row>
    <row r="152" s="1" customFormat="1" spans="1:6">
      <c r="A152" s="108"/>
      <c r="B152" s="109"/>
      <c r="C152" s="110"/>
      <c r="D152" s="110"/>
      <c r="E152" s="110"/>
      <c r="F152" s="110"/>
    </row>
    <row r="153" s="1" customFormat="1" spans="1:6">
      <c r="A153" s="108"/>
      <c r="B153" s="109"/>
      <c r="C153" s="110"/>
      <c r="D153" s="110"/>
      <c r="E153" s="110"/>
      <c r="F153" s="110"/>
    </row>
    <row r="154" s="1" customFormat="1" spans="1:6">
      <c r="A154" s="108"/>
      <c r="B154" s="109"/>
      <c r="C154" s="110"/>
      <c r="D154" s="110"/>
      <c r="E154" s="110"/>
      <c r="F154" s="110"/>
    </row>
    <row r="155" s="1" customFormat="1" spans="1:6">
      <c r="A155" s="108"/>
      <c r="B155" s="109"/>
      <c r="C155" s="110"/>
      <c r="D155" s="110"/>
      <c r="E155" s="110"/>
      <c r="F155" s="110"/>
    </row>
    <row r="156" s="1" customFormat="1" spans="1:6">
      <c r="A156" s="108"/>
      <c r="B156" s="109"/>
      <c r="C156" s="110"/>
      <c r="D156" s="110"/>
      <c r="E156" s="110"/>
      <c r="F156" s="110"/>
    </row>
    <row r="157" s="1" customFormat="1" spans="1:6">
      <c r="A157" s="108"/>
      <c r="B157" s="109"/>
      <c r="C157" s="110"/>
      <c r="D157" s="110"/>
      <c r="E157" s="110"/>
      <c r="F157" s="110"/>
    </row>
    <row r="158" s="1" customFormat="1" spans="1:6">
      <c r="A158" s="108"/>
      <c r="B158" s="109"/>
      <c r="C158" s="110"/>
      <c r="D158" s="110"/>
      <c r="E158" s="110"/>
      <c r="F158" s="110"/>
    </row>
    <row r="159" s="1" customFormat="1" spans="1:6">
      <c r="A159" s="108"/>
      <c r="B159" s="109"/>
      <c r="C159" s="110"/>
      <c r="D159" s="110"/>
      <c r="E159" s="110"/>
      <c r="F159" s="110"/>
    </row>
    <row r="160" s="1" customFormat="1" spans="1:6">
      <c r="A160" s="108"/>
      <c r="B160" s="109"/>
      <c r="C160" s="110"/>
      <c r="D160" s="110"/>
      <c r="E160" s="110"/>
      <c r="F160" s="110"/>
    </row>
    <row r="161" s="1" customFormat="1" spans="1:6">
      <c r="A161" s="108"/>
      <c r="B161" s="109"/>
      <c r="C161" s="110"/>
      <c r="D161" s="110"/>
      <c r="E161" s="110"/>
      <c r="F161" s="110"/>
    </row>
    <row r="162" s="1" customFormat="1" spans="1:6">
      <c r="A162" s="108"/>
      <c r="B162" s="109"/>
      <c r="C162" s="110"/>
      <c r="D162" s="110"/>
      <c r="E162" s="110"/>
      <c r="F162" s="110"/>
    </row>
    <row r="163" s="1" customFormat="1" spans="1:6">
      <c r="A163" s="108"/>
      <c r="B163" s="109"/>
      <c r="C163" s="110"/>
      <c r="D163" s="110"/>
      <c r="E163" s="110"/>
      <c r="F163" s="110"/>
    </row>
    <row r="164" s="1" customFormat="1" spans="1:6">
      <c r="A164" s="108"/>
      <c r="B164" s="109"/>
      <c r="C164" s="110"/>
      <c r="D164" s="110"/>
      <c r="E164" s="110"/>
      <c r="F164" s="110"/>
    </row>
    <row r="165" s="1" customFormat="1" spans="1:6">
      <c r="A165" s="108"/>
      <c r="B165" s="109"/>
      <c r="C165" s="110"/>
      <c r="D165" s="110"/>
      <c r="E165" s="110"/>
      <c r="F165" s="110"/>
    </row>
    <row r="166" s="1" customFormat="1" spans="1:6">
      <c r="A166" s="108"/>
      <c r="B166" s="109"/>
      <c r="C166" s="110"/>
      <c r="D166" s="110"/>
      <c r="E166" s="110"/>
      <c r="F166" s="110"/>
    </row>
    <row r="167" s="1" customFormat="1" spans="1:6">
      <c r="A167" s="108"/>
      <c r="B167" s="109"/>
      <c r="C167" s="110"/>
      <c r="D167" s="110"/>
      <c r="E167" s="110"/>
      <c r="F167" s="110"/>
    </row>
    <row r="168" s="1" customFormat="1" spans="1:6">
      <c r="A168" s="108"/>
      <c r="B168" s="109"/>
      <c r="C168" s="110"/>
      <c r="D168" s="110"/>
      <c r="E168" s="110"/>
      <c r="F168" s="110"/>
    </row>
    <row r="169" s="1" customFormat="1" spans="1:6">
      <c r="A169" s="108"/>
      <c r="B169" s="109"/>
      <c r="C169" s="110"/>
      <c r="D169" s="110"/>
      <c r="E169" s="110"/>
      <c r="F169" s="110"/>
    </row>
    <row r="170" s="1" customFormat="1" spans="1:6">
      <c r="A170" s="108"/>
      <c r="B170" s="109"/>
      <c r="C170" s="110"/>
      <c r="D170" s="110"/>
      <c r="E170" s="110"/>
      <c r="F170" s="110"/>
    </row>
    <row r="171" s="1" customFormat="1" spans="1:6">
      <c r="A171" s="108"/>
      <c r="B171" s="109"/>
      <c r="C171" s="110"/>
      <c r="D171" s="110"/>
      <c r="E171" s="110"/>
      <c r="F171" s="110"/>
    </row>
    <row r="172" s="1" customFormat="1" spans="1:6">
      <c r="A172" s="108"/>
      <c r="B172" s="109"/>
      <c r="C172" s="110"/>
      <c r="D172" s="110"/>
      <c r="E172" s="110"/>
      <c r="F172" s="110"/>
    </row>
    <row r="173" s="1" customFormat="1" spans="1:6">
      <c r="A173" s="108"/>
      <c r="B173" s="109"/>
      <c r="C173" s="110"/>
      <c r="D173" s="110"/>
      <c r="E173" s="110"/>
      <c r="F173" s="110"/>
    </row>
    <row r="174" s="1" customFormat="1" spans="1:6">
      <c r="A174" s="108"/>
      <c r="B174" s="109"/>
      <c r="C174" s="110"/>
      <c r="D174" s="110"/>
      <c r="E174" s="110"/>
      <c r="F174" s="110"/>
    </row>
    <row r="175" s="1" customFormat="1" spans="1:6">
      <c r="A175" s="108"/>
      <c r="B175" s="109"/>
      <c r="C175" s="110"/>
      <c r="D175" s="110"/>
      <c r="E175" s="110"/>
      <c r="F175" s="110"/>
    </row>
    <row r="176" s="1" customFormat="1" spans="1:6">
      <c r="A176" s="108"/>
      <c r="B176" s="109"/>
      <c r="C176" s="110"/>
      <c r="D176" s="110"/>
      <c r="E176" s="110"/>
      <c r="F176" s="110"/>
    </row>
    <row r="177" s="1" customFormat="1" spans="1:6">
      <c r="A177" s="108"/>
      <c r="B177" s="109"/>
      <c r="C177" s="110"/>
      <c r="D177" s="110"/>
      <c r="E177" s="110"/>
      <c r="F177" s="110"/>
    </row>
    <row r="178" s="1" customFormat="1" spans="1:6">
      <c r="A178" s="108"/>
      <c r="B178" s="109"/>
      <c r="C178" s="110"/>
      <c r="D178" s="110"/>
      <c r="E178" s="110"/>
      <c r="F178" s="110"/>
    </row>
    <row r="179" s="1" customFormat="1" spans="1:6">
      <c r="A179" s="108"/>
      <c r="B179" s="109"/>
      <c r="C179" s="110"/>
      <c r="D179" s="110"/>
      <c r="E179" s="110"/>
      <c r="F179" s="110"/>
    </row>
    <row r="180" s="1" customFormat="1" spans="1:6">
      <c r="A180" s="108"/>
      <c r="B180" s="109"/>
      <c r="C180" s="110"/>
      <c r="D180" s="110"/>
      <c r="E180" s="110"/>
      <c r="F180" s="110"/>
    </row>
    <row r="181" s="1" customFormat="1" spans="1:6">
      <c r="A181" s="108"/>
      <c r="B181" s="109"/>
      <c r="C181" s="110"/>
      <c r="D181" s="110"/>
      <c r="E181" s="110"/>
      <c r="F181" s="110"/>
    </row>
    <row r="182" s="1" customFormat="1" spans="1:6">
      <c r="A182" s="108"/>
      <c r="B182" s="109"/>
      <c r="C182" s="110"/>
      <c r="D182" s="110"/>
      <c r="E182" s="110"/>
      <c r="F182" s="110"/>
    </row>
    <row r="183" s="1" customFormat="1" spans="1:6">
      <c r="A183" s="108"/>
      <c r="B183" s="109"/>
      <c r="C183" s="110"/>
      <c r="D183" s="110"/>
      <c r="E183" s="110"/>
      <c r="F183" s="110"/>
    </row>
    <row r="184" s="1" customFormat="1" spans="1:6">
      <c r="A184" s="108"/>
      <c r="B184" s="109"/>
      <c r="C184" s="110"/>
      <c r="D184" s="110"/>
      <c r="E184" s="110"/>
      <c r="F184" s="110"/>
    </row>
    <row r="185" s="1" customFormat="1" spans="1:6">
      <c r="A185" s="108"/>
      <c r="B185" s="109"/>
      <c r="C185" s="110"/>
      <c r="D185" s="110"/>
      <c r="E185" s="110"/>
      <c r="F185" s="110"/>
    </row>
    <row r="186" s="1" customFormat="1" spans="1:6">
      <c r="A186" s="108"/>
      <c r="B186" s="109"/>
      <c r="C186" s="110"/>
      <c r="D186" s="110"/>
      <c r="E186" s="110"/>
      <c r="F186" s="110"/>
    </row>
    <row r="187" s="1" customFormat="1" spans="1:6">
      <c r="A187" s="108"/>
      <c r="B187" s="109"/>
      <c r="C187" s="110"/>
      <c r="D187" s="110"/>
      <c r="E187" s="110"/>
      <c r="F187" s="110"/>
    </row>
    <row r="188" s="1" customFormat="1" spans="1:6">
      <c r="A188" s="108"/>
      <c r="B188" s="109"/>
      <c r="C188" s="110"/>
      <c r="D188" s="110"/>
      <c r="E188" s="110"/>
      <c r="F188" s="110"/>
    </row>
    <row r="189" s="1" customFormat="1" spans="1:6">
      <c r="A189" s="108"/>
      <c r="B189" s="109"/>
      <c r="C189" s="110"/>
      <c r="D189" s="110"/>
      <c r="E189" s="110"/>
      <c r="F189" s="110"/>
    </row>
    <row r="190" s="1" customFormat="1" spans="1:6">
      <c r="A190" s="108"/>
      <c r="B190" s="109"/>
      <c r="C190" s="110"/>
      <c r="D190" s="110"/>
      <c r="E190" s="110"/>
      <c r="F190" s="110"/>
    </row>
    <row r="191" s="1" customFormat="1" spans="1:6">
      <c r="A191" s="108"/>
      <c r="B191" s="109"/>
      <c r="C191" s="110"/>
      <c r="D191" s="110"/>
      <c r="E191" s="110"/>
      <c r="F191" s="110"/>
    </row>
    <row r="192" s="1" customFormat="1" spans="1:6">
      <c r="A192" s="108"/>
      <c r="B192" s="109"/>
      <c r="C192" s="110"/>
      <c r="D192" s="110"/>
      <c r="E192" s="110"/>
      <c r="F192" s="110"/>
    </row>
    <row r="193" s="1" customFormat="1" spans="1:6">
      <c r="A193" s="108"/>
      <c r="B193" s="109"/>
      <c r="C193" s="110"/>
      <c r="D193" s="110"/>
      <c r="E193" s="110"/>
      <c r="F193" s="110"/>
    </row>
    <row r="194" s="1" customFormat="1" spans="1:6">
      <c r="A194" s="108"/>
      <c r="B194" s="109"/>
      <c r="C194" s="110"/>
      <c r="D194" s="110"/>
      <c r="E194" s="110"/>
      <c r="F194" s="110"/>
    </row>
    <row r="195" s="1" customFormat="1" spans="1:6">
      <c r="A195" s="108"/>
      <c r="B195" s="109"/>
      <c r="C195" s="110"/>
      <c r="D195" s="110"/>
      <c r="E195" s="110"/>
      <c r="F195" s="110"/>
    </row>
    <row r="196" s="1" customFormat="1" spans="1:6">
      <c r="A196" s="108"/>
      <c r="B196" s="109"/>
      <c r="C196" s="110"/>
      <c r="D196" s="110"/>
      <c r="E196" s="110"/>
      <c r="F196" s="110"/>
    </row>
    <row r="197" s="1" customFormat="1" spans="1:6">
      <c r="A197" s="108"/>
      <c r="B197" s="109"/>
      <c r="C197" s="110"/>
      <c r="D197" s="110"/>
      <c r="E197" s="110"/>
      <c r="F197" s="110"/>
    </row>
    <row r="198" s="1" customFormat="1" spans="1:6">
      <c r="A198" s="108"/>
      <c r="B198" s="109"/>
      <c r="C198" s="110"/>
      <c r="D198" s="110"/>
      <c r="E198" s="110"/>
      <c r="F198" s="110"/>
    </row>
    <row r="199" s="1" customFormat="1" spans="1:6">
      <c r="A199" s="108"/>
      <c r="B199" s="109"/>
      <c r="C199" s="110"/>
      <c r="D199" s="110"/>
      <c r="E199" s="110"/>
      <c r="F199" s="110"/>
    </row>
    <row r="200" s="1" customFormat="1" spans="1:6">
      <c r="A200" s="108"/>
      <c r="B200" s="109"/>
      <c r="C200" s="110"/>
      <c r="D200" s="110"/>
      <c r="E200" s="110"/>
      <c r="F200" s="110"/>
    </row>
    <row r="201" s="1" customFormat="1" spans="1:6">
      <c r="A201" s="108"/>
      <c r="B201" s="109"/>
      <c r="C201" s="110"/>
      <c r="D201" s="110"/>
      <c r="E201" s="110"/>
      <c r="F201" s="110"/>
    </row>
    <row r="202" s="1" customFormat="1" spans="1:6">
      <c r="A202" s="108"/>
      <c r="B202" s="109"/>
      <c r="C202" s="110"/>
      <c r="D202" s="110"/>
      <c r="E202" s="110"/>
      <c r="F202" s="110"/>
    </row>
    <row r="203" s="1" customFormat="1" spans="1:6">
      <c r="A203" s="108"/>
      <c r="B203" s="109"/>
      <c r="C203" s="110"/>
      <c r="D203" s="110"/>
      <c r="E203" s="110"/>
      <c r="F203" s="110"/>
    </row>
    <row r="204" s="1" customFormat="1" spans="1:6">
      <c r="A204" s="108"/>
      <c r="B204" s="109"/>
      <c r="C204" s="110"/>
      <c r="D204" s="110"/>
      <c r="E204" s="110"/>
      <c r="F204" s="110"/>
    </row>
    <row r="205" s="1" customFormat="1" spans="1:6">
      <c r="A205" s="108"/>
      <c r="B205" s="109"/>
      <c r="C205" s="110"/>
      <c r="D205" s="110"/>
      <c r="E205" s="110"/>
      <c r="F205" s="110"/>
    </row>
    <row r="206" s="1" customFormat="1" spans="1:6">
      <c r="A206" s="108"/>
      <c r="B206" s="109"/>
      <c r="C206" s="110"/>
      <c r="D206" s="110"/>
      <c r="E206" s="110"/>
      <c r="F206" s="110"/>
    </row>
    <row r="207" s="1" customFormat="1" spans="1:6">
      <c r="A207" s="108"/>
      <c r="B207" s="109"/>
      <c r="C207" s="110"/>
      <c r="D207" s="110"/>
      <c r="E207" s="110"/>
      <c r="F207" s="110"/>
    </row>
    <row r="208" s="1" customFormat="1" spans="1:6">
      <c r="A208" s="108"/>
      <c r="B208" s="109"/>
      <c r="C208" s="110"/>
      <c r="D208" s="110"/>
      <c r="E208" s="110"/>
      <c r="F208" s="110"/>
    </row>
    <row r="209" s="1" customFormat="1" spans="1:6">
      <c r="A209" s="108"/>
      <c r="B209" s="109"/>
      <c r="C209" s="110"/>
      <c r="D209" s="110"/>
      <c r="E209" s="110"/>
      <c r="F209" s="110"/>
    </row>
    <row r="210" s="1" customFormat="1" spans="1:6">
      <c r="A210" s="108"/>
      <c r="B210" s="109"/>
      <c r="C210" s="110"/>
      <c r="D210" s="110"/>
      <c r="E210" s="110"/>
      <c r="F210" s="110"/>
    </row>
    <row r="211" s="1" customFormat="1" spans="1:6">
      <c r="A211" s="108"/>
      <c r="B211" s="109"/>
      <c r="C211" s="110"/>
      <c r="D211" s="110"/>
      <c r="E211" s="110"/>
      <c r="F211" s="110"/>
    </row>
    <row r="212" s="1" customFormat="1" spans="1:6">
      <c r="A212" s="108"/>
      <c r="B212" s="109"/>
      <c r="C212" s="110"/>
      <c r="D212" s="110"/>
      <c r="E212" s="110"/>
      <c r="F212" s="110"/>
    </row>
    <row r="213" s="1" customFormat="1" spans="1:6">
      <c r="A213" s="108"/>
      <c r="B213" s="109"/>
      <c r="C213" s="110"/>
      <c r="D213" s="110"/>
      <c r="E213" s="110"/>
      <c r="F213" s="110"/>
    </row>
    <row r="214" s="1" customFormat="1" spans="1:6">
      <c r="A214" s="108"/>
      <c r="B214" s="109"/>
      <c r="C214" s="110"/>
      <c r="D214" s="110"/>
      <c r="E214" s="110"/>
      <c r="F214" s="110"/>
    </row>
    <row r="215" s="1" customFormat="1" spans="1:6">
      <c r="A215" s="108"/>
      <c r="B215" s="109"/>
      <c r="C215" s="110"/>
      <c r="D215" s="110"/>
      <c r="E215" s="110"/>
      <c r="F215" s="110"/>
    </row>
    <row r="216" s="1" customFormat="1" spans="1:6">
      <c r="A216" s="108"/>
      <c r="B216" s="109"/>
      <c r="C216" s="110"/>
      <c r="D216" s="110"/>
      <c r="E216" s="110"/>
      <c r="F216" s="110"/>
    </row>
    <row r="217" s="1" customFormat="1" spans="1:6">
      <c r="A217" s="108"/>
      <c r="B217" s="109"/>
      <c r="C217" s="110"/>
      <c r="D217" s="110"/>
      <c r="E217" s="110"/>
      <c r="F217" s="110"/>
    </row>
    <row r="218" s="1" customFormat="1" spans="1:6">
      <c r="A218" s="108"/>
      <c r="B218" s="109"/>
      <c r="C218" s="110"/>
      <c r="D218" s="110"/>
      <c r="E218" s="110"/>
      <c r="F218" s="110"/>
    </row>
    <row r="219" s="1" customFormat="1" spans="1:6">
      <c r="A219" s="108"/>
      <c r="B219" s="109"/>
      <c r="C219" s="110"/>
      <c r="D219" s="110"/>
      <c r="E219" s="110"/>
      <c r="F219" s="110"/>
    </row>
    <row r="220" s="1" customFormat="1" spans="1:6">
      <c r="A220" s="108"/>
      <c r="B220" s="109"/>
      <c r="C220" s="110"/>
      <c r="D220" s="110"/>
      <c r="E220" s="110"/>
      <c r="F220" s="110"/>
    </row>
    <row r="221" s="1" customFormat="1" spans="1:6">
      <c r="A221" s="108"/>
      <c r="B221" s="109"/>
      <c r="C221" s="110"/>
      <c r="D221" s="110"/>
      <c r="E221" s="110"/>
      <c r="F221" s="110"/>
    </row>
    <row r="222" s="1" customFormat="1" spans="1:6">
      <c r="A222" s="108"/>
      <c r="B222" s="109"/>
      <c r="C222" s="110"/>
      <c r="D222" s="110"/>
      <c r="E222" s="110"/>
      <c r="F222" s="110"/>
    </row>
    <row r="223" s="1" customFormat="1" spans="1:6">
      <c r="A223" s="108"/>
      <c r="B223" s="109"/>
      <c r="C223" s="110"/>
      <c r="D223" s="110"/>
      <c r="E223" s="110"/>
      <c r="F223" s="110"/>
    </row>
    <row r="224" s="1" customFormat="1" spans="1:6">
      <c r="A224" s="108"/>
      <c r="B224" s="109"/>
      <c r="C224" s="110"/>
      <c r="D224" s="110"/>
      <c r="E224" s="110"/>
      <c r="F224" s="110"/>
    </row>
    <row r="225" s="1" customFormat="1" spans="1:6">
      <c r="A225" s="108"/>
      <c r="B225" s="109"/>
      <c r="C225" s="110"/>
      <c r="D225" s="110"/>
      <c r="E225" s="110"/>
      <c r="F225" s="110"/>
    </row>
    <row r="226" s="1" customFormat="1" spans="1:6">
      <c r="A226" s="108"/>
      <c r="B226" s="109"/>
      <c r="C226" s="110"/>
      <c r="D226" s="110"/>
      <c r="E226" s="110"/>
      <c r="F226" s="110"/>
    </row>
    <row r="227" s="1" customFormat="1" spans="1:6">
      <c r="A227" s="108"/>
      <c r="B227" s="109"/>
      <c r="C227" s="110"/>
      <c r="D227" s="110"/>
      <c r="E227" s="110"/>
      <c r="F227" s="110"/>
    </row>
    <row r="228" s="1" customFormat="1" spans="1:6">
      <c r="A228" s="108"/>
      <c r="B228" s="109"/>
      <c r="C228" s="110"/>
      <c r="D228" s="110"/>
      <c r="E228" s="110"/>
      <c r="F228" s="110"/>
    </row>
    <row r="229" s="1" customFormat="1" spans="1:6">
      <c r="A229" s="108"/>
      <c r="B229" s="109"/>
      <c r="C229" s="110"/>
      <c r="D229" s="110"/>
      <c r="E229" s="110"/>
      <c r="F229" s="110"/>
    </row>
    <row r="230" s="1" customFormat="1" spans="1:6">
      <c r="A230" s="108"/>
      <c r="B230" s="109"/>
      <c r="C230" s="110"/>
      <c r="D230" s="110"/>
      <c r="E230" s="110"/>
      <c r="F230" s="110"/>
    </row>
    <row r="231" s="1" customFormat="1" spans="1:6">
      <c r="A231" s="108"/>
      <c r="B231" s="109"/>
      <c r="C231" s="110"/>
      <c r="D231" s="110"/>
      <c r="E231" s="110"/>
      <c r="F231" s="110"/>
    </row>
    <row r="232" s="1" customFormat="1" spans="1:6">
      <c r="A232" s="108"/>
      <c r="B232" s="109"/>
      <c r="C232" s="110"/>
      <c r="D232" s="110"/>
      <c r="E232" s="110"/>
      <c r="F232" s="110"/>
    </row>
    <row r="233" s="1" customFormat="1" spans="1:6">
      <c r="A233" s="108"/>
      <c r="B233" s="109"/>
      <c r="C233" s="110"/>
      <c r="D233" s="110"/>
      <c r="E233" s="110"/>
      <c r="F233" s="110"/>
    </row>
    <row r="234" s="1" customFormat="1" spans="1:6">
      <c r="A234" s="108"/>
      <c r="B234" s="109"/>
      <c r="C234" s="110"/>
      <c r="D234" s="110"/>
      <c r="E234" s="110"/>
      <c r="F234" s="110"/>
    </row>
    <row r="235" s="1" customFormat="1" spans="1:6">
      <c r="A235" s="108"/>
      <c r="B235" s="109"/>
      <c r="C235" s="110"/>
      <c r="D235" s="110"/>
      <c r="E235" s="110"/>
      <c r="F235" s="110"/>
    </row>
    <row r="236" s="1" customFormat="1" spans="1:6">
      <c r="A236" s="108"/>
      <c r="B236" s="109"/>
      <c r="C236" s="110"/>
      <c r="D236" s="110"/>
      <c r="E236" s="110"/>
      <c r="F236" s="110"/>
    </row>
    <row r="237" s="1" customFormat="1" spans="1:6">
      <c r="A237" s="108"/>
      <c r="B237" s="109"/>
      <c r="C237" s="110"/>
      <c r="D237" s="110"/>
      <c r="E237" s="110"/>
      <c r="F237" s="110"/>
    </row>
    <row r="238" s="1" customFormat="1" spans="1:6">
      <c r="A238" s="108"/>
      <c r="B238" s="109"/>
      <c r="C238" s="110"/>
      <c r="D238" s="110"/>
      <c r="E238" s="110"/>
      <c r="F238" s="110"/>
    </row>
    <row r="239" s="1" customFormat="1" spans="1:6">
      <c r="A239" s="108"/>
      <c r="B239" s="109"/>
      <c r="C239" s="110"/>
      <c r="D239" s="110"/>
      <c r="E239" s="110"/>
      <c r="F239" s="110"/>
    </row>
    <row r="240" s="1" customFormat="1" spans="1:6">
      <c r="A240" s="108"/>
      <c r="B240" s="109"/>
      <c r="C240" s="110"/>
      <c r="D240" s="110"/>
      <c r="E240" s="110"/>
      <c r="F240" s="110"/>
    </row>
    <row r="241" s="1" customFormat="1" spans="1:6">
      <c r="A241" s="108"/>
      <c r="B241" s="109"/>
      <c r="C241" s="110"/>
      <c r="D241" s="110"/>
      <c r="E241" s="110"/>
      <c r="F241" s="110"/>
    </row>
    <row r="242" s="1" customFormat="1" spans="1:6">
      <c r="A242" s="108"/>
      <c r="B242" s="109"/>
      <c r="C242" s="110"/>
      <c r="D242" s="110"/>
      <c r="E242" s="110"/>
      <c r="F242" s="110"/>
    </row>
    <row r="243" s="1" customFormat="1" spans="1:6">
      <c r="A243" s="108"/>
      <c r="B243" s="109"/>
      <c r="C243" s="110"/>
      <c r="D243" s="110"/>
      <c r="E243" s="110"/>
      <c r="F243" s="110"/>
    </row>
    <row r="244" s="1" customFormat="1" spans="1:6">
      <c r="A244" s="108"/>
      <c r="B244" s="109"/>
      <c r="C244" s="110"/>
      <c r="D244" s="110"/>
      <c r="E244" s="110"/>
      <c r="F244" s="110"/>
    </row>
    <row r="245" s="1" customFormat="1" spans="1:6">
      <c r="A245" s="108"/>
      <c r="B245" s="109"/>
      <c r="C245" s="110"/>
      <c r="D245" s="110"/>
      <c r="E245" s="110"/>
      <c r="F245" s="110"/>
    </row>
    <row r="246" s="1" customFormat="1" spans="1:6">
      <c r="A246" s="108"/>
      <c r="B246" s="109"/>
      <c r="C246" s="110"/>
      <c r="D246" s="110"/>
      <c r="E246" s="110"/>
      <c r="F246" s="110"/>
    </row>
    <row r="247" s="1" customFormat="1" spans="1:6">
      <c r="A247" s="108"/>
      <c r="B247" s="109"/>
      <c r="C247" s="110"/>
      <c r="D247" s="110"/>
      <c r="E247" s="110"/>
      <c r="F247" s="110"/>
    </row>
    <row r="248" s="1" customFormat="1" spans="1:6">
      <c r="A248" s="108"/>
      <c r="B248" s="109"/>
      <c r="C248" s="110"/>
      <c r="D248" s="110"/>
      <c r="E248" s="110"/>
      <c r="F248" s="110"/>
    </row>
    <row r="249" s="1" customFormat="1" spans="1:6">
      <c r="A249" s="108"/>
      <c r="B249" s="109"/>
      <c r="C249" s="110"/>
      <c r="D249" s="110"/>
      <c r="E249" s="110"/>
      <c r="F249" s="110"/>
    </row>
    <row r="250" s="1" customFormat="1" spans="1:6">
      <c r="A250" s="108"/>
      <c r="B250" s="109"/>
      <c r="C250" s="110"/>
      <c r="D250" s="110"/>
      <c r="E250" s="110"/>
      <c r="F250" s="110"/>
    </row>
    <row r="251" s="1" customFormat="1" spans="1:6">
      <c r="A251" s="108"/>
      <c r="B251" s="109"/>
      <c r="C251" s="110"/>
      <c r="D251" s="110"/>
      <c r="E251" s="110"/>
      <c r="F251" s="110"/>
    </row>
    <row r="252" s="1" customFormat="1" spans="1:6">
      <c r="A252" s="108"/>
      <c r="B252" s="109"/>
      <c r="C252" s="110"/>
      <c r="D252" s="110"/>
      <c r="E252" s="110"/>
      <c r="F252" s="110"/>
    </row>
    <row r="253" s="1" customFormat="1" spans="1:6">
      <c r="A253" s="108"/>
      <c r="B253" s="109"/>
      <c r="C253" s="110"/>
      <c r="D253" s="110"/>
      <c r="E253" s="110"/>
      <c r="F253" s="110"/>
    </row>
    <row r="254" s="1" customFormat="1" spans="1:6">
      <c r="A254" s="108"/>
      <c r="B254" s="109"/>
      <c r="C254" s="110"/>
      <c r="D254" s="110"/>
      <c r="E254" s="110"/>
      <c r="F254" s="110"/>
    </row>
    <row r="255" s="1" customFormat="1" spans="1:6">
      <c r="A255" s="108"/>
      <c r="B255" s="109"/>
      <c r="C255" s="110"/>
      <c r="D255" s="110"/>
      <c r="E255" s="110"/>
      <c r="F255" s="110"/>
    </row>
    <row r="256" s="1" customFormat="1" spans="1:6">
      <c r="A256" s="108"/>
      <c r="B256" s="109"/>
      <c r="C256" s="110"/>
      <c r="D256" s="110"/>
      <c r="E256" s="110"/>
      <c r="F256" s="110"/>
    </row>
    <row r="257" s="1" customFormat="1" spans="1:6">
      <c r="A257" s="108"/>
      <c r="B257" s="109"/>
      <c r="C257" s="110"/>
      <c r="D257" s="110"/>
      <c r="E257" s="110"/>
      <c r="F257" s="110"/>
    </row>
    <row r="258" s="1" customFormat="1" spans="1:6">
      <c r="A258" s="108"/>
      <c r="B258" s="109"/>
      <c r="C258" s="110"/>
      <c r="D258" s="110"/>
      <c r="E258" s="110"/>
      <c r="F258" s="110"/>
    </row>
    <row r="259" s="1" customFormat="1" spans="1:6">
      <c r="A259" s="108"/>
      <c r="B259" s="109"/>
      <c r="C259" s="110"/>
      <c r="D259" s="110"/>
      <c r="E259" s="110"/>
      <c r="F259" s="110"/>
    </row>
    <row r="260" s="1" customFormat="1" spans="1:6">
      <c r="A260" s="108"/>
      <c r="B260" s="109"/>
      <c r="C260" s="110"/>
      <c r="D260" s="110"/>
      <c r="E260" s="110"/>
      <c r="F260" s="110"/>
    </row>
    <row r="261" s="1" customFormat="1" spans="1:6">
      <c r="A261" s="108"/>
      <c r="B261" s="109"/>
      <c r="C261" s="110"/>
      <c r="D261" s="110"/>
      <c r="E261" s="110"/>
      <c r="F261" s="110"/>
    </row>
    <row r="262" s="1" customFormat="1" spans="1:6">
      <c r="A262" s="108"/>
      <c r="B262" s="109"/>
      <c r="C262" s="110"/>
      <c r="D262" s="110"/>
      <c r="E262" s="110"/>
      <c r="F262" s="110"/>
    </row>
    <row r="263" s="1" customFormat="1" spans="1:6">
      <c r="A263" s="108"/>
      <c r="B263" s="109"/>
      <c r="C263" s="110"/>
      <c r="D263" s="110"/>
      <c r="E263" s="110"/>
      <c r="F263" s="110"/>
    </row>
    <row r="264" s="1" customFormat="1" spans="1:6">
      <c r="A264" s="108"/>
      <c r="B264" s="109"/>
      <c r="C264" s="110"/>
      <c r="D264" s="110"/>
      <c r="E264" s="110"/>
      <c r="F264" s="110"/>
    </row>
    <row r="265" s="1" customFormat="1" spans="1:6">
      <c r="A265" s="108"/>
      <c r="B265" s="109"/>
      <c r="C265" s="110"/>
      <c r="D265" s="110"/>
      <c r="E265" s="110"/>
      <c r="F265" s="110"/>
    </row>
    <row r="266" s="1" customFormat="1" spans="1:6">
      <c r="A266" s="108"/>
      <c r="B266" s="109"/>
      <c r="C266" s="110"/>
      <c r="D266" s="110"/>
      <c r="E266" s="110"/>
      <c r="F266" s="110"/>
    </row>
    <row r="267" s="1" customFormat="1" spans="1:6">
      <c r="A267" s="108"/>
      <c r="B267" s="109"/>
      <c r="C267" s="110"/>
      <c r="D267" s="110"/>
      <c r="E267" s="110"/>
      <c r="F267" s="110"/>
    </row>
    <row r="268" s="1" customFormat="1" spans="1:6">
      <c r="A268" s="108"/>
      <c r="B268" s="109"/>
      <c r="C268" s="110"/>
      <c r="D268" s="110"/>
      <c r="E268" s="110"/>
      <c r="F268" s="110"/>
    </row>
    <row r="269" s="1" customFormat="1" spans="1:6">
      <c r="A269" s="108"/>
      <c r="B269" s="109"/>
      <c r="C269" s="110"/>
      <c r="D269" s="110"/>
      <c r="E269" s="110"/>
      <c r="F269" s="110"/>
    </row>
    <row r="270" s="1" customFormat="1" spans="1:6">
      <c r="A270" s="108"/>
      <c r="B270" s="109"/>
      <c r="C270" s="110"/>
      <c r="D270" s="110"/>
      <c r="E270" s="110"/>
      <c r="F270" s="110"/>
    </row>
    <row r="271" s="1" customFormat="1" spans="1:6">
      <c r="A271" s="108"/>
      <c r="B271" s="109"/>
      <c r="C271" s="110"/>
      <c r="D271" s="110"/>
      <c r="E271" s="110"/>
      <c r="F271" s="110"/>
    </row>
    <row r="272" s="1" customFormat="1" spans="1:6">
      <c r="A272" s="108"/>
      <c r="B272" s="109"/>
      <c r="C272" s="110"/>
      <c r="D272" s="110"/>
      <c r="E272" s="110"/>
      <c r="F272" s="110"/>
    </row>
    <row r="273" s="1" customFormat="1" spans="1:6">
      <c r="A273" s="108"/>
      <c r="B273" s="109"/>
      <c r="C273" s="110"/>
      <c r="D273" s="110"/>
      <c r="E273" s="110"/>
      <c r="F273" s="110"/>
    </row>
    <row r="274" s="1" customFormat="1" spans="1:6">
      <c r="A274" s="108"/>
      <c r="B274" s="109"/>
      <c r="C274" s="110"/>
      <c r="D274" s="110"/>
      <c r="E274" s="110"/>
      <c r="F274" s="110"/>
    </row>
    <row r="275" s="1" customFormat="1" spans="1:6">
      <c r="A275" s="108"/>
      <c r="B275" s="109"/>
      <c r="C275" s="110"/>
      <c r="D275" s="110"/>
      <c r="E275" s="110"/>
      <c r="F275" s="110"/>
    </row>
    <row r="276" s="1" customFormat="1" spans="1:6">
      <c r="A276" s="108"/>
      <c r="B276" s="109"/>
      <c r="C276" s="110"/>
      <c r="D276" s="110"/>
      <c r="E276" s="110"/>
      <c r="F276" s="110"/>
    </row>
    <row r="277" s="1" customFormat="1" spans="1:6">
      <c r="A277" s="108"/>
      <c r="B277" s="109"/>
      <c r="C277" s="110"/>
      <c r="D277" s="110"/>
      <c r="E277" s="110"/>
      <c r="F277" s="110"/>
    </row>
    <row r="278" s="1" customFormat="1" spans="1:6">
      <c r="A278" s="108"/>
      <c r="B278" s="109"/>
      <c r="C278" s="110"/>
      <c r="D278" s="110"/>
      <c r="E278" s="110"/>
      <c r="F278" s="110"/>
    </row>
    <row r="279" s="1" customFormat="1" spans="1:6">
      <c r="A279" s="108"/>
      <c r="B279" s="109"/>
      <c r="C279" s="110"/>
      <c r="D279" s="110"/>
      <c r="E279" s="110"/>
      <c r="F279" s="110"/>
    </row>
    <row r="280" s="1" customFormat="1" spans="1:6">
      <c r="A280" s="108"/>
      <c r="B280" s="109"/>
      <c r="C280" s="110"/>
      <c r="D280" s="110"/>
      <c r="E280" s="110"/>
      <c r="F280" s="110"/>
    </row>
    <row r="281" s="1" customFormat="1" spans="1:6">
      <c r="A281" s="108"/>
      <c r="B281" s="109"/>
      <c r="C281" s="110"/>
      <c r="D281" s="110"/>
      <c r="E281" s="110"/>
      <c r="F281" s="110"/>
    </row>
    <row r="282" s="1" customFormat="1" spans="1:6">
      <c r="A282" s="108"/>
      <c r="B282" s="109"/>
      <c r="C282" s="110"/>
      <c r="D282" s="110"/>
      <c r="E282" s="110"/>
      <c r="F282" s="110"/>
    </row>
    <row r="283" s="1" customFormat="1" spans="1:6">
      <c r="A283" s="108"/>
      <c r="B283" s="109"/>
      <c r="C283" s="110"/>
      <c r="D283" s="110"/>
      <c r="E283" s="110"/>
      <c r="F283" s="110"/>
    </row>
    <row r="284" s="1" customFormat="1" spans="1:6">
      <c r="A284" s="108"/>
      <c r="B284" s="109"/>
      <c r="C284" s="110"/>
      <c r="D284" s="110"/>
      <c r="E284" s="110"/>
      <c r="F284" s="110"/>
    </row>
    <row r="285" s="1" customFormat="1" spans="1:6">
      <c r="A285" s="108"/>
      <c r="B285" s="109"/>
      <c r="C285" s="110"/>
      <c r="D285" s="110"/>
      <c r="E285" s="110"/>
      <c r="F285" s="110"/>
    </row>
    <row r="286" s="1" customFormat="1" spans="1:6">
      <c r="A286" s="108"/>
      <c r="B286" s="109"/>
      <c r="C286" s="110"/>
      <c r="D286" s="110"/>
      <c r="E286" s="110"/>
      <c r="F286" s="110"/>
    </row>
    <row r="287" s="1" customFormat="1" spans="1:6">
      <c r="A287" s="108"/>
      <c r="B287" s="109"/>
      <c r="C287" s="110"/>
      <c r="D287" s="110"/>
      <c r="E287" s="110"/>
      <c r="F287" s="110"/>
    </row>
    <row r="288" s="1" customFormat="1" spans="1:6">
      <c r="A288" s="108"/>
      <c r="B288" s="109"/>
      <c r="C288" s="110"/>
      <c r="D288" s="110"/>
      <c r="E288" s="110"/>
      <c r="F288" s="110"/>
    </row>
    <row r="289" s="1" customFormat="1" spans="1:6">
      <c r="A289" s="108"/>
      <c r="B289" s="109"/>
      <c r="C289" s="110"/>
      <c r="D289" s="110"/>
      <c r="E289" s="110"/>
      <c r="F289" s="110"/>
    </row>
    <row r="290" s="1" customFormat="1" spans="1:6">
      <c r="A290" s="108"/>
      <c r="B290" s="109"/>
      <c r="C290" s="110"/>
      <c r="D290" s="110"/>
      <c r="E290" s="110"/>
      <c r="F290" s="110"/>
    </row>
    <row r="291" s="1" customFormat="1" spans="1:6">
      <c r="A291" s="108"/>
      <c r="B291" s="109"/>
      <c r="C291" s="110"/>
      <c r="D291" s="110"/>
      <c r="E291" s="110"/>
      <c r="F291" s="110"/>
    </row>
    <row r="292" s="1" customFormat="1" spans="1:6">
      <c r="A292" s="108"/>
      <c r="B292" s="109"/>
      <c r="C292" s="110"/>
      <c r="D292" s="110"/>
      <c r="E292" s="110"/>
      <c r="F292" s="110"/>
    </row>
    <row r="293" s="1" customFormat="1" spans="1:6">
      <c r="A293" s="108"/>
      <c r="B293" s="109"/>
      <c r="C293" s="110"/>
      <c r="D293" s="110"/>
      <c r="E293" s="110"/>
      <c r="F293" s="110"/>
    </row>
    <row r="294" s="1" customFormat="1" spans="1:6">
      <c r="A294" s="108"/>
      <c r="B294" s="109"/>
      <c r="C294" s="110"/>
      <c r="D294" s="110"/>
      <c r="E294" s="110"/>
      <c r="F294" s="110"/>
    </row>
    <row r="295" s="1" customFormat="1" spans="1:6">
      <c r="A295" s="108"/>
      <c r="B295" s="109"/>
      <c r="C295" s="110"/>
      <c r="D295" s="110"/>
      <c r="E295" s="110"/>
      <c r="F295" s="110"/>
    </row>
    <row r="296" s="1" customFormat="1" spans="1:6">
      <c r="A296" s="108"/>
      <c r="B296" s="109"/>
      <c r="C296" s="110"/>
      <c r="D296" s="110"/>
      <c r="E296" s="110"/>
      <c r="F296" s="110"/>
    </row>
    <row r="297" s="1" customFormat="1" spans="1:6">
      <c r="A297" s="108"/>
      <c r="B297" s="109"/>
      <c r="C297" s="110"/>
      <c r="D297" s="110"/>
      <c r="E297" s="110"/>
      <c r="F297" s="110"/>
    </row>
    <row r="298" s="1" customFormat="1" spans="1:6">
      <c r="A298" s="108"/>
      <c r="B298" s="109"/>
      <c r="C298" s="110"/>
      <c r="D298" s="110"/>
      <c r="E298" s="110"/>
      <c r="F298" s="110"/>
    </row>
    <row r="299" s="1" customFormat="1" spans="1:6">
      <c r="A299" s="108"/>
      <c r="B299" s="109"/>
      <c r="C299" s="110"/>
      <c r="D299" s="110"/>
      <c r="E299" s="110"/>
      <c r="F299" s="110"/>
    </row>
    <row r="300" s="1" customFormat="1" spans="1:6">
      <c r="A300" s="108"/>
      <c r="B300" s="109"/>
      <c r="C300" s="110"/>
      <c r="D300" s="110"/>
      <c r="E300" s="110"/>
      <c r="F300" s="110"/>
    </row>
    <row r="301" s="1" customFormat="1" spans="1:6">
      <c r="A301" s="108"/>
      <c r="B301" s="109"/>
      <c r="C301" s="110"/>
      <c r="D301" s="110"/>
      <c r="E301" s="110"/>
      <c r="F301" s="110"/>
    </row>
    <row r="302" s="1" customFormat="1" spans="1:6">
      <c r="A302" s="108"/>
      <c r="B302" s="109"/>
      <c r="C302" s="110"/>
      <c r="D302" s="110"/>
      <c r="E302" s="110"/>
      <c r="F302" s="110"/>
    </row>
    <row r="303" s="1" customFormat="1" spans="1:6">
      <c r="A303" s="108"/>
      <c r="B303" s="109"/>
      <c r="C303" s="110"/>
      <c r="D303" s="110"/>
      <c r="E303" s="110"/>
      <c r="F303" s="110"/>
    </row>
    <row r="304" s="1" customFormat="1" spans="1:6">
      <c r="A304" s="108"/>
      <c r="B304" s="109"/>
      <c r="C304" s="110"/>
      <c r="D304" s="110"/>
      <c r="E304" s="110"/>
      <c r="F304" s="110"/>
    </row>
    <row r="305" s="1" customFormat="1" spans="1:6">
      <c r="A305" s="108"/>
      <c r="B305" s="109"/>
      <c r="C305" s="110"/>
      <c r="D305" s="110"/>
      <c r="E305" s="110"/>
      <c r="F305" s="110"/>
    </row>
    <row r="306" s="1" customFormat="1" spans="1:6">
      <c r="A306" s="108"/>
      <c r="B306" s="109"/>
      <c r="C306" s="110"/>
      <c r="D306" s="110"/>
      <c r="E306" s="110"/>
      <c r="F306" s="110"/>
    </row>
    <row r="307" s="1" customFormat="1" spans="1:6">
      <c r="A307" s="108"/>
      <c r="B307" s="109"/>
      <c r="C307" s="110"/>
      <c r="D307" s="110"/>
      <c r="E307" s="110"/>
      <c r="F307" s="110"/>
    </row>
    <row r="308" s="1" customFormat="1" spans="1:6">
      <c r="A308" s="108"/>
      <c r="B308" s="109"/>
      <c r="C308" s="110"/>
      <c r="D308" s="110"/>
      <c r="E308" s="110"/>
      <c r="F308" s="110"/>
    </row>
    <row r="309" s="1" customFormat="1" spans="1:6">
      <c r="A309" s="108"/>
      <c r="B309" s="109"/>
      <c r="C309" s="110"/>
      <c r="D309" s="110"/>
      <c r="E309" s="110"/>
      <c r="F309" s="110"/>
    </row>
    <row r="310" s="1" customFormat="1" spans="1:6">
      <c r="A310" s="108"/>
      <c r="B310" s="109"/>
      <c r="C310" s="110"/>
      <c r="D310" s="110"/>
      <c r="E310" s="110"/>
      <c r="F310" s="110"/>
    </row>
    <row r="311" s="1" customFormat="1" spans="1:6">
      <c r="A311" s="108"/>
      <c r="B311" s="109"/>
      <c r="C311" s="110"/>
      <c r="D311" s="110"/>
      <c r="E311" s="110"/>
      <c r="F311" s="110"/>
    </row>
    <row r="312" s="1" customFormat="1" spans="1:6">
      <c r="A312" s="108"/>
      <c r="B312" s="109"/>
      <c r="C312" s="110"/>
      <c r="D312" s="110"/>
      <c r="E312" s="110"/>
      <c r="F312" s="110"/>
    </row>
    <row r="313" s="1" customFormat="1" spans="1:6">
      <c r="A313" s="108"/>
      <c r="B313" s="109"/>
      <c r="C313" s="110"/>
      <c r="D313" s="110"/>
      <c r="E313" s="110"/>
      <c r="F313" s="110"/>
    </row>
    <row r="314" s="1" customFormat="1" spans="1:6">
      <c r="A314" s="108"/>
      <c r="B314" s="109"/>
      <c r="C314" s="110"/>
      <c r="D314" s="110"/>
      <c r="E314" s="110"/>
      <c r="F314" s="110"/>
    </row>
    <row r="315" s="1" customFormat="1" spans="1:6">
      <c r="A315" s="108"/>
      <c r="B315" s="109"/>
      <c r="C315" s="110"/>
      <c r="D315" s="110"/>
      <c r="E315" s="110"/>
      <c r="F315" s="110"/>
    </row>
    <row r="316" s="1" customFormat="1" spans="1:6">
      <c r="A316" s="108"/>
      <c r="B316" s="109"/>
      <c r="C316" s="110"/>
      <c r="D316" s="110"/>
      <c r="E316" s="110"/>
      <c r="F316" s="110"/>
    </row>
    <row r="317" s="1" customFormat="1" spans="1:6">
      <c r="A317" s="108"/>
      <c r="B317" s="109"/>
      <c r="C317" s="110"/>
      <c r="D317" s="110"/>
      <c r="E317" s="110"/>
      <c r="F317" s="110"/>
    </row>
    <row r="318" s="1" customFormat="1" spans="1:6">
      <c r="A318" s="108"/>
      <c r="B318" s="109"/>
      <c r="C318" s="110"/>
      <c r="D318" s="110"/>
      <c r="E318" s="110"/>
      <c r="F318" s="110"/>
    </row>
    <row r="319" s="1" customFormat="1" spans="1:6">
      <c r="A319" s="108"/>
      <c r="B319" s="109"/>
      <c r="C319" s="110"/>
      <c r="D319" s="110"/>
      <c r="E319" s="110"/>
      <c r="F319" s="110"/>
    </row>
    <row r="320" s="1" customFormat="1" spans="1:6">
      <c r="A320" s="108"/>
      <c r="B320" s="109"/>
      <c r="C320" s="110"/>
      <c r="D320" s="110"/>
      <c r="E320" s="110"/>
      <c r="F320" s="110"/>
    </row>
    <row r="321" s="1" customFormat="1" spans="1:6">
      <c r="A321" s="108"/>
      <c r="B321" s="109"/>
      <c r="C321" s="110"/>
      <c r="D321" s="110"/>
      <c r="E321" s="110"/>
      <c r="F321" s="110"/>
    </row>
    <row r="322" s="1" customFormat="1" spans="1:6">
      <c r="A322" s="108"/>
      <c r="B322" s="109"/>
      <c r="C322" s="110"/>
      <c r="D322" s="110"/>
      <c r="E322" s="110"/>
      <c r="F322" s="110"/>
    </row>
    <row r="323" s="1" customFormat="1" spans="1:6">
      <c r="A323" s="108"/>
      <c r="B323" s="109"/>
      <c r="C323" s="110"/>
      <c r="D323" s="110"/>
      <c r="E323" s="110"/>
      <c r="F323" s="110"/>
    </row>
    <row r="324" s="1" customFormat="1" spans="1:6">
      <c r="A324" s="108"/>
      <c r="B324" s="109"/>
      <c r="C324" s="110"/>
      <c r="D324" s="110"/>
      <c r="E324" s="110"/>
      <c r="F324" s="110"/>
    </row>
    <row r="325" s="1" customFormat="1" spans="1:6">
      <c r="A325" s="108"/>
      <c r="B325" s="109"/>
      <c r="C325" s="110"/>
      <c r="D325" s="110"/>
      <c r="E325" s="110"/>
      <c r="F325" s="110"/>
    </row>
    <row r="326" s="1" customFormat="1" spans="1:6">
      <c r="A326" s="108"/>
      <c r="B326" s="109"/>
      <c r="C326" s="110"/>
      <c r="D326" s="110"/>
      <c r="E326" s="110"/>
      <c r="F326" s="110"/>
    </row>
    <row r="327" s="1" customFormat="1" spans="1:6">
      <c r="A327" s="108"/>
      <c r="B327" s="109"/>
      <c r="C327" s="110"/>
      <c r="D327" s="110"/>
      <c r="E327" s="110"/>
      <c r="F327" s="110"/>
    </row>
    <row r="328" s="1" customFormat="1" spans="1:6">
      <c r="A328" s="108"/>
      <c r="B328" s="109"/>
      <c r="C328" s="110"/>
      <c r="D328" s="110"/>
      <c r="E328" s="110"/>
      <c r="F328" s="110"/>
    </row>
    <row r="329" s="1" customFormat="1" spans="1:6">
      <c r="A329" s="108"/>
      <c r="B329" s="109"/>
      <c r="C329" s="110"/>
      <c r="D329" s="110"/>
      <c r="E329" s="110"/>
      <c r="F329" s="110"/>
    </row>
    <row r="330" s="1" customFormat="1" spans="1:6">
      <c r="A330" s="108"/>
      <c r="B330" s="109"/>
      <c r="C330" s="110"/>
      <c r="D330" s="110"/>
      <c r="E330" s="110"/>
      <c r="F330" s="110"/>
    </row>
    <row r="331" s="1" customFormat="1" spans="1:6">
      <c r="A331" s="108"/>
      <c r="B331" s="109"/>
      <c r="C331" s="110"/>
      <c r="D331" s="110"/>
      <c r="E331" s="110"/>
      <c r="F331" s="110"/>
    </row>
    <row r="332" s="1" customFormat="1" spans="1:6">
      <c r="A332" s="108"/>
      <c r="B332" s="109"/>
      <c r="C332" s="110"/>
      <c r="D332" s="110"/>
      <c r="E332" s="110"/>
      <c r="F332" s="110"/>
    </row>
    <row r="333" s="1" customFormat="1" spans="1:6">
      <c r="A333" s="108"/>
      <c r="B333" s="109"/>
      <c r="C333" s="110"/>
      <c r="D333" s="110"/>
      <c r="E333" s="110"/>
      <c r="F333" s="110"/>
    </row>
    <row r="334" s="1" customFormat="1" spans="1:6">
      <c r="A334" s="108"/>
      <c r="B334" s="109"/>
      <c r="C334" s="110"/>
      <c r="D334" s="110"/>
      <c r="E334" s="110"/>
      <c r="F334" s="110"/>
    </row>
    <row r="335" s="1" customFormat="1" spans="1:6">
      <c r="A335" s="108"/>
      <c r="B335" s="109"/>
      <c r="C335" s="110"/>
      <c r="D335" s="110"/>
      <c r="E335" s="110"/>
      <c r="F335" s="110"/>
    </row>
    <row r="336" s="1" customFormat="1" spans="1:6">
      <c r="A336" s="108"/>
      <c r="B336" s="109"/>
      <c r="C336" s="110"/>
      <c r="D336" s="110"/>
      <c r="E336" s="110"/>
      <c r="F336" s="110"/>
    </row>
    <row r="337" s="1" customFormat="1" spans="1:6">
      <c r="A337" s="108"/>
      <c r="B337" s="109"/>
      <c r="C337" s="110"/>
      <c r="D337" s="110"/>
      <c r="E337" s="110"/>
      <c r="F337" s="110"/>
    </row>
    <row r="338" s="1" customFormat="1" spans="1:6">
      <c r="A338" s="108"/>
      <c r="B338" s="109"/>
      <c r="C338" s="110"/>
      <c r="D338" s="110"/>
      <c r="E338" s="110"/>
      <c r="F338" s="110"/>
    </row>
    <row r="339" s="1" customFormat="1" spans="1:6">
      <c r="A339" s="108"/>
      <c r="B339" s="109"/>
      <c r="C339" s="110"/>
      <c r="D339" s="110"/>
      <c r="E339" s="110"/>
      <c r="F339" s="110"/>
    </row>
    <row r="340" s="1" customFormat="1" spans="1:6">
      <c r="A340" s="108"/>
      <c r="B340" s="109"/>
      <c r="C340" s="110"/>
      <c r="D340" s="110"/>
      <c r="E340" s="110"/>
      <c r="F340" s="110"/>
    </row>
    <row r="341" s="1" customFormat="1" spans="1:6">
      <c r="A341" s="108"/>
      <c r="B341" s="109"/>
      <c r="C341" s="110"/>
      <c r="D341" s="110"/>
      <c r="E341" s="110"/>
      <c r="F341" s="110"/>
    </row>
    <row r="342" s="1" customFormat="1" spans="1:6">
      <c r="A342" s="108"/>
      <c r="B342" s="109"/>
      <c r="C342" s="110"/>
      <c r="D342" s="110"/>
      <c r="E342" s="110"/>
      <c r="F342" s="110"/>
    </row>
    <row r="343" s="1" customFormat="1" spans="1:6">
      <c r="A343" s="108"/>
      <c r="B343" s="109"/>
      <c r="C343" s="110"/>
      <c r="D343" s="110"/>
      <c r="E343" s="110"/>
      <c r="F343" s="110"/>
    </row>
    <row r="344" s="1" customFormat="1" spans="1:6">
      <c r="A344" s="108"/>
      <c r="B344" s="109"/>
      <c r="C344" s="110"/>
      <c r="D344" s="110"/>
      <c r="E344" s="110"/>
      <c r="F344" s="110"/>
    </row>
    <row r="345" s="1" customFormat="1" spans="1:6">
      <c r="A345" s="108"/>
      <c r="B345" s="109"/>
      <c r="C345" s="110"/>
      <c r="D345" s="110"/>
      <c r="E345" s="110"/>
      <c r="F345" s="110"/>
    </row>
    <row r="346" s="1" customFormat="1" spans="1:6">
      <c r="A346" s="108"/>
      <c r="B346" s="109"/>
      <c r="C346" s="110"/>
      <c r="D346" s="110"/>
      <c r="E346" s="110"/>
      <c r="F346" s="110"/>
    </row>
    <row r="347" s="1" customFormat="1" spans="1:6">
      <c r="A347" s="108"/>
      <c r="B347" s="109"/>
      <c r="C347" s="110"/>
      <c r="D347" s="110"/>
      <c r="E347" s="110"/>
      <c r="F347" s="110"/>
    </row>
    <row r="348" s="1" customFormat="1" spans="1:6">
      <c r="A348" s="108"/>
      <c r="B348" s="109"/>
      <c r="C348" s="110"/>
      <c r="D348" s="110"/>
      <c r="E348" s="110"/>
      <c r="F348" s="110"/>
    </row>
    <row r="349" s="1" customFormat="1" spans="1:6">
      <c r="A349" s="108"/>
      <c r="B349" s="109"/>
      <c r="C349" s="110"/>
      <c r="D349" s="110"/>
      <c r="E349" s="110"/>
      <c r="F349" s="110"/>
    </row>
    <row r="350" s="1" customFormat="1" spans="1:6">
      <c r="A350" s="108"/>
      <c r="B350" s="109"/>
      <c r="C350" s="110"/>
      <c r="D350" s="110"/>
      <c r="E350" s="110"/>
      <c r="F350" s="110"/>
    </row>
    <row r="351" s="1" customFormat="1" spans="1:6">
      <c r="A351" s="108"/>
      <c r="B351" s="109"/>
      <c r="C351" s="110"/>
      <c r="D351" s="110"/>
      <c r="E351" s="110"/>
      <c r="F351" s="110"/>
    </row>
    <row r="352" s="1" customFormat="1" spans="1:6">
      <c r="A352" s="108"/>
      <c r="B352" s="109"/>
      <c r="C352" s="110"/>
      <c r="D352" s="110"/>
      <c r="E352" s="110"/>
      <c r="F352" s="110"/>
    </row>
    <row r="353" s="1" customFormat="1" spans="1:6">
      <c r="A353" s="108"/>
      <c r="B353" s="109"/>
      <c r="C353" s="110"/>
      <c r="D353" s="110"/>
      <c r="E353" s="110"/>
      <c r="F353" s="110"/>
    </row>
    <row r="354" s="1" customFormat="1" spans="1:6">
      <c r="A354" s="108"/>
      <c r="B354" s="109"/>
      <c r="C354" s="110"/>
      <c r="D354" s="110"/>
      <c r="E354" s="110"/>
      <c r="F354" s="110"/>
    </row>
    <row r="355" s="1" customFormat="1" spans="1:6">
      <c r="A355" s="108"/>
      <c r="B355" s="109"/>
      <c r="C355" s="110"/>
      <c r="D355" s="110"/>
      <c r="E355" s="110"/>
      <c r="F355" s="110"/>
    </row>
    <row r="356" s="1" customFormat="1" spans="1:6">
      <c r="A356" s="108"/>
      <c r="B356" s="109"/>
      <c r="C356" s="110"/>
      <c r="D356" s="110"/>
      <c r="E356" s="110"/>
      <c r="F356" s="110"/>
    </row>
    <row r="357" s="1" customFormat="1" spans="1:6">
      <c r="A357" s="108"/>
      <c r="B357" s="109"/>
      <c r="C357" s="110"/>
      <c r="D357" s="110"/>
      <c r="E357" s="110"/>
      <c r="F357" s="110"/>
    </row>
    <row r="358" s="1" customFormat="1" spans="1:6">
      <c r="A358" s="108"/>
      <c r="B358" s="109"/>
      <c r="C358" s="110"/>
      <c r="D358" s="110"/>
      <c r="E358" s="110"/>
      <c r="F358" s="110"/>
    </row>
    <row r="359" s="1" customFormat="1" spans="1:6">
      <c r="A359" s="108"/>
      <c r="B359" s="109"/>
      <c r="C359" s="110"/>
      <c r="D359" s="110"/>
      <c r="E359" s="110"/>
      <c r="F359" s="110"/>
    </row>
    <row r="360" s="1" customFormat="1" spans="1:6">
      <c r="A360" s="108"/>
      <c r="B360" s="109"/>
      <c r="C360" s="110"/>
      <c r="D360" s="110"/>
      <c r="E360" s="110"/>
      <c r="F360" s="110"/>
    </row>
    <row r="361" s="1" customFormat="1" spans="1:6">
      <c r="A361" s="108"/>
      <c r="B361" s="109"/>
      <c r="C361" s="110"/>
      <c r="D361" s="110"/>
      <c r="E361" s="110"/>
      <c r="F361" s="110"/>
    </row>
    <row r="362" s="1" customFormat="1" spans="1:6">
      <c r="A362" s="108"/>
      <c r="B362" s="109"/>
      <c r="C362" s="110"/>
      <c r="D362" s="110"/>
      <c r="E362" s="110"/>
      <c r="F362" s="110"/>
    </row>
    <row r="363" s="1" customFormat="1" spans="1:6">
      <c r="A363" s="108"/>
      <c r="B363" s="109"/>
      <c r="C363" s="110"/>
      <c r="D363" s="110"/>
      <c r="E363" s="110"/>
      <c r="F363" s="110"/>
    </row>
    <row r="364" s="1" customFormat="1" spans="1:6">
      <c r="A364" s="108"/>
      <c r="B364" s="109"/>
      <c r="C364" s="110"/>
      <c r="D364" s="110"/>
      <c r="E364" s="110"/>
      <c r="F364" s="110"/>
    </row>
    <row r="365" s="1" customFormat="1" spans="1:6">
      <c r="A365" s="108"/>
      <c r="B365" s="109"/>
      <c r="C365" s="110"/>
      <c r="D365" s="110"/>
      <c r="E365" s="110"/>
      <c r="F365" s="110"/>
    </row>
    <row r="366" s="1" customFormat="1" spans="1:6">
      <c r="A366" s="108"/>
      <c r="B366" s="109"/>
      <c r="C366" s="110"/>
      <c r="D366" s="110"/>
      <c r="E366" s="110"/>
      <c r="F366" s="110"/>
    </row>
    <row r="367" s="1" customFormat="1" spans="1:6">
      <c r="A367" s="108"/>
      <c r="B367" s="109"/>
      <c r="C367" s="110"/>
      <c r="D367" s="110"/>
      <c r="E367" s="110"/>
      <c r="F367" s="110"/>
    </row>
    <row r="368" s="1" customFormat="1" spans="1:6">
      <c r="A368" s="108"/>
      <c r="B368" s="109"/>
      <c r="C368" s="110"/>
      <c r="D368" s="110"/>
      <c r="E368" s="110"/>
      <c r="F368" s="110"/>
    </row>
    <row r="369" s="1" customFormat="1" spans="1:6">
      <c r="A369" s="108"/>
      <c r="B369" s="109"/>
      <c r="C369" s="110"/>
      <c r="D369" s="110"/>
      <c r="E369" s="110"/>
      <c r="F369" s="110"/>
    </row>
    <row r="370" s="1" customFormat="1" spans="1:6">
      <c r="A370" s="108"/>
      <c r="B370" s="109"/>
      <c r="C370" s="110"/>
      <c r="D370" s="110"/>
      <c r="E370" s="110"/>
      <c r="F370" s="110"/>
    </row>
    <row r="371" s="1" customFormat="1" spans="1:6">
      <c r="A371" s="108"/>
      <c r="B371" s="109"/>
      <c r="C371" s="110"/>
      <c r="D371" s="110"/>
      <c r="E371" s="110"/>
      <c r="F371" s="110"/>
    </row>
    <row r="372" s="1" customFormat="1" spans="1:6">
      <c r="A372" s="108"/>
      <c r="B372" s="109"/>
      <c r="C372" s="110"/>
      <c r="D372" s="110"/>
      <c r="E372" s="110"/>
      <c r="F372" s="110"/>
    </row>
    <row r="373" s="1" customFormat="1" spans="1:6">
      <c r="A373" s="108"/>
      <c r="B373" s="109"/>
      <c r="C373" s="110"/>
      <c r="D373" s="110"/>
      <c r="E373" s="110"/>
      <c r="F373" s="110"/>
    </row>
    <row r="374" s="1" customFormat="1" spans="1:6">
      <c r="A374" s="108"/>
      <c r="B374" s="109"/>
      <c r="C374" s="110"/>
      <c r="D374" s="110"/>
      <c r="E374" s="110"/>
      <c r="F374" s="110"/>
    </row>
    <row r="375" s="1" customFormat="1" spans="1:6">
      <c r="A375" s="108"/>
      <c r="B375" s="109"/>
      <c r="C375" s="110"/>
      <c r="D375" s="110"/>
      <c r="E375" s="110"/>
      <c r="F375" s="110"/>
    </row>
    <row r="376" s="1" customFormat="1" spans="1:6">
      <c r="A376" s="108"/>
      <c r="B376" s="109"/>
      <c r="C376" s="110"/>
      <c r="D376" s="110"/>
      <c r="E376" s="110"/>
      <c r="F376" s="110"/>
    </row>
    <row r="377" s="1" customFormat="1" spans="1:6">
      <c r="A377" s="108"/>
      <c r="B377" s="109"/>
      <c r="C377" s="110"/>
      <c r="D377" s="110"/>
      <c r="E377" s="110"/>
      <c r="F377" s="110"/>
    </row>
    <row r="378" s="1" customFormat="1" spans="1:6">
      <c r="A378" s="108"/>
      <c r="B378" s="109"/>
      <c r="C378" s="110"/>
      <c r="D378" s="110"/>
      <c r="E378" s="110"/>
      <c r="F378" s="110"/>
    </row>
    <row r="379" s="1" customFormat="1" spans="1:6">
      <c r="A379" s="108"/>
      <c r="B379" s="109"/>
      <c r="C379" s="110"/>
      <c r="D379" s="110"/>
      <c r="E379" s="110"/>
      <c r="F379" s="110"/>
    </row>
    <row r="380" s="1" customFormat="1" spans="1:6">
      <c r="A380" s="108"/>
      <c r="B380" s="109"/>
      <c r="C380" s="110"/>
      <c r="D380" s="110"/>
      <c r="E380" s="110"/>
      <c r="F380" s="110"/>
    </row>
    <row r="381" s="1" customFormat="1" spans="1:6">
      <c r="A381" s="108"/>
      <c r="B381" s="109"/>
      <c r="C381" s="110"/>
      <c r="D381" s="110"/>
      <c r="E381" s="110"/>
      <c r="F381" s="110"/>
    </row>
    <row r="382" s="1" customFormat="1" spans="1:6">
      <c r="A382" s="108"/>
      <c r="B382" s="109"/>
      <c r="C382" s="110"/>
      <c r="D382" s="110"/>
      <c r="E382" s="110"/>
      <c r="F382" s="110"/>
    </row>
    <row r="383" s="1" customFormat="1" spans="1:6">
      <c r="A383" s="108"/>
      <c r="B383" s="109"/>
      <c r="C383" s="110"/>
      <c r="D383" s="110"/>
      <c r="E383" s="110"/>
      <c r="F383" s="110"/>
    </row>
    <row r="384" s="1" customFormat="1" spans="1:6">
      <c r="A384" s="108"/>
      <c r="B384" s="109"/>
      <c r="C384" s="110"/>
      <c r="D384" s="110"/>
      <c r="E384" s="110"/>
      <c r="F384" s="110"/>
    </row>
    <row r="385" s="1" customFormat="1" spans="1:6">
      <c r="A385" s="108"/>
      <c r="B385" s="109"/>
      <c r="C385" s="110"/>
      <c r="D385" s="110"/>
      <c r="E385" s="110"/>
      <c r="F385" s="110"/>
    </row>
    <row r="386" s="1" customFormat="1" spans="1:6">
      <c r="A386" s="108"/>
      <c r="B386" s="109"/>
      <c r="C386" s="110"/>
      <c r="D386" s="110"/>
      <c r="E386" s="110"/>
      <c r="F386" s="110"/>
    </row>
    <row r="387" s="1" customFormat="1" spans="1:6">
      <c r="A387" s="108"/>
      <c r="B387" s="109"/>
      <c r="C387" s="110"/>
      <c r="D387" s="110"/>
      <c r="E387" s="110"/>
      <c r="F387" s="110"/>
    </row>
    <row r="388" s="1" customFormat="1" spans="1:6">
      <c r="A388" s="108"/>
      <c r="B388" s="109"/>
      <c r="C388" s="110"/>
      <c r="D388" s="110"/>
      <c r="E388" s="110"/>
      <c r="F388" s="110"/>
    </row>
    <row r="389" s="1" customFormat="1" spans="1:6">
      <c r="A389" s="108"/>
      <c r="B389" s="109"/>
      <c r="C389" s="110"/>
      <c r="D389" s="110"/>
      <c r="E389" s="110"/>
      <c r="F389" s="110"/>
    </row>
    <row r="390" s="1" customFormat="1" spans="1:6">
      <c r="A390" s="108"/>
      <c r="B390" s="109"/>
      <c r="C390" s="110"/>
      <c r="D390" s="110"/>
      <c r="E390" s="110"/>
      <c r="F390" s="110"/>
    </row>
    <row r="391" s="1" customFormat="1" spans="1:6">
      <c r="A391" s="108"/>
      <c r="B391" s="109"/>
      <c r="C391" s="110"/>
      <c r="D391" s="110"/>
      <c r="E391" s="110"/>
      <c r="F391" s="110"/>
    </row>
    <row r="392" s="1" customFormat="1" spans="1:6">
      <c r="A392" s="108"/>
      <c r="B392" s="109"/>
      <c r="C392" s="110"/>
      <c r="D392" s="110"/>
      <c r="E392" s="110"/>
      <c r="F392" s="110"/>
    </row>
    <row r="393" s="1" customFormat="1" spans="1:6">
      <c r="A393" s="108"/>
      <c r="B393" s="109"/>
      <c r="C393" s="110"/>
      <c r="D393" s="110"/>
      <c r="E393" s="110"/>
      <c r="F393" s="110"/>
    </row>
    <row r="394" s="1" customFormat="1" spans="1:6">
      <c r="A394" s="108"/>
      <c r="B394" s="109"/>
      <c r="C394" s="110"/>
      <c r="D394" s="110"/>
      <c r="E394" s="110"/>
      <c r="F394" s="110"/>
    </row>
    <row r="395" s="1" customFormat="1" spans="1:6">
      <c r="A395" s="108"/>
      <c r="B395" s="109"/>
      <c r="C395" s="110"/>
      <c r="D395" s="110"/>
      <c r="E395" s="110"/>
      <c r="F395" s="110"/>
    </row>
    <row r="396" s="1" customFormat="1" spans="1:6">
      <c r="A396" s="108"/>
      <c r="B396" s="109"/>
      <c r="C396" s="110"/>
      <c r="D396" s="110"/>
      <c r="E396" s="110"/>
      <c r="F396" s="110"/>
    </row>
    <row r="397" s="1" customFormat="1" spans="1:6">
      <c r="A397" s="108"/>
      <c r="B397" s="109"/>
      <c r="C397" s="110"/>
      <c r="D397" s="110"/>
      <c r="E397" s="110"/>
      <c r="F397" s="110"/>
    </row>
    <row r="398" s="1" customFormat="1" spans="1:6">
      <c r="A398" s="108"/>
      <c r="B398" s="109"/>
      <c r="C398" s="110"/>
      <c r="D398" s="110"/>
      <c r="E398" s="110"/>
      <c r="F398" s="110"/>
    </row>
    <row r="399" s="1" customFormat="1" spans="1:6">
      <c r="A399" s="108"/>
      <c r="B399" s="109"/>
      <c r="C399" s="110"/>
      <c r="D399" s="110"/>
      <c r="E399" s="110"/>
      <c r="F399" s="110"/>
    </row>
    <row r="400" s="1" customFormat="1" spans="1:6">
      <c r="A400" s="108"/>
      <c r="B400" s="109"/>
      <c r="C400" s="110"/>
      <c r="D400" s="110"/>
      <c r="E400" s="110"/>
      <c r="F400" s="110"/>
    </row>
    <row r="401" s="1" customFormat="1" spans="1:6">
      <c r="A401" s="108"/>
      <c r="B401" s="109"/>
      <c r="C401" s="110"/>
      <c r="D401" s="110"/>
      <c r="E401" s="110"/>
      <c r="F401" s="110"/>
    </row>
    <row r="402" s="1" customFormat="1" spans="1:6">
      <c r="A402" s="108"/>
      <c r="B402" s="109"/>
      <c r="C402" s="110"/>
      <c r="D402" s="110"/>
      <c r="E402" s="110"/>
      <c r="F402" s="110"/>
    </row>
    <row r="403" s="1" customFormat="1" spans="1:6">
      <c r="A403" s="108"/>
      <c r="B403" s="109"/>
      <c r="C403" s="110"/>
      <c r="D403" s="110"/>
      <c r="E403" s="110"/>
      <c r="F403" s="110"/>
    </row>
    <row r="404" s="1" customFormat="1" spans="1:6">
      <c r="A404" s="108"/>
      <c r="B404" s="109"/>
      <c r="C404" s="110"/>
      <c r="D404" s="110"/>
      <c r="E404" s="110"/>
      <c r="F404" s="110"/>
    </row>
    <row r="405" s="1" customFormat="1" spans="1:6">
      <c r="A405" s="108"/>
      <c r="B405" s="109"/>
      <c r="C405" s="110"/>
      <c r="D405" s="110"/>
      <c r="E405" s="110"/>
      <c r="F405" s="110"/>
    </row>
    <row r="406" s="1" customFormat="1" spans="1:6">
      <c r="A406" s="108"/>
      <c r="B406" s="109"/>
      <c r="C406" s="110"/>
      <c r="D406" s="110"/>
      <c r="E406" s="110"/>
      <c r="F406" s="110"/>
    </row>
    <row r="407" s="1" customFormat="1" spans="1:6">
      <c r="A407" s="108"/>
      <c r="B407" s="109"/>
      <c r="C407" s="110"/>
      <c r="D407" s="110"/>
      <c r="E407" s="110"/>
      <c r="F407" s="110"/>
    </row>
    <row r="408" s="1" customFormat="1" spans="1:6">
      <c r="A408" s="108"/>
      <c r="B408" s="109"/>
      <c r="C408" s="110"/>
      <c r="D408" s="110"/>
      <c r="E408" s="110"/>
      <c r="F408" s="110"/>
    </row>
    <row r="409" s="1" customFormat="1" spans="1:6">
      <c r="A409" s="108"/>
      <c r="B409" s="109"/>
      <c r="C409" s="110"/>
      <c r="D409" s="110"/>
      <c r="E409" s="110"/>
      <c r="F409" s="110"/>
    </row>
    <row r="410" s="1" customFormat="1" spans="1:6">
      <c r="A410" s="108"/>
      <c r="B410" s="109"/>
      <c r="C410" s="110"/>
      <c r="D410" s="110"/>
      <c r="E410" s="110"/>
      <c r="F410" s="110"/>
    </row>
    <row r="411" s="1" customFormat="1" spans="1:6">
      <c r="A411" s="108"/>
      <c r="B411" s="109"/>
      <c r="C411" s="110"/>
      <c r="D411" s="110"/>
      <c r="E411" s="110"/>
      <c r="F411" s="110"/>
    </row>
    <row r="412" s="1" customFormat="1" spans="1:6">
      <c r="A412" s="108"/>
      <c r="B412" s="109"/>
      <c r="C412" s="110"/>
      <c r="D412" s="110"/>
      <c r="E412" s="110"/>
      <c r="F412" s="110"/>
    </row>
    <row r="413" s="1" customFormat="1" spans="1:6">
      <c r="A413" s="108"/>
      <c r="B413" s="109"/>
      <c r="C413" s="110"/>
      <c r="D413" s="110"/>
      <c r="E413" s="110"/>
      <c r="F413" s="110"/>
    </row>
    <row r="414" s="1" customFormat="1" spans="1:6">
      <c r="A414" s="108"/>
      <c r="B414" s="109"/>
      <c r="C414" s="110"/>
      <c r="D414" s="110"/>
      <c r="E414" s="110"/>
      <c r="F414" s="110"/>
    </row>
    <row r="415" s="1" customFormat="1" spans="1:6">
      <c r="A415" s="108"/>
      <c r="B415" s="109"/>
      <c r="C415" s="110"/>
      <c r="D415" s="110"/>
      <c r="E415" s="110"/>
      <c r="F415" s="110"/>
    </row>
    <row r="416" s="1" customFormat="1" spans="1:6">
      <c r="A416" s="108"/>
      <c r="B416" s="109"/>
      <c r="C416" s="110"/>
      <c r="D416" s="110"/>
      <c r="E416" s="110"/>
      <c r="F416" s="110"/>
    </row>
    <row r="417" s="1" customFormat="1" spans="1:6">
      <c r="A417" s="108"/>
      <c r="B417" s="109"/>
      <c r="C417" s="110"/>
      <c r="D417" s="110"/>
      <c r="E417" s="110"/>
      <c r="F417" s="110"/>
    </row>
    <row r="418" s="1" customFormat="1" spans="1:6">
      <c r="A418" s="108"/>
      <c r="B418" s="109"/>
      <c r="C418" s="110"/>
      <c r="D418" s="110"/>
      <c r="E418" s="110"/>
      <c r="F418" s="110"/>
    </row>
    <row r="419" s="1" customFormat="1" spans="1:6">
      <c r="A419" s="108"/>
      <c r="B419" s="109"/>
      <c r="C419" s="110"/>
      <c r="D419" s="110"/>
      <c r="E419" s="110"/>
      <c r="F419" s="110"/>
    </row>
    <row r="420" s="1" customFormat="1" spans="1:6">
      <c r="A420" s="108"/>
      <c r="B420" s="109"/>
      <c r="C420" s="110"/>
      <c r="D420" s="110"/>
      <c r="E420" s="110"/>
      <c r="F420" s="110"/>
    </row>
    <row r="421" s="1" customFormat="1" spans="1:6">
      <c r="A421" s="108"/>
      <c r="B421" s="109"/>
      <c r="C421" s="110"/>
      <c r="D421" s="110"/>
      <c r="E421" s="110"/>
      <c r="F421" s="110"/>
    </row>
    <row r="422" s="1" customFormat="1" spans="1:6">
      <c r="A422" s="108"/>
      <c r="B422" s="109"/>
      <c r="C422" s="110"/>
      <c r="D422" s="110"/>
      <c r="E422" s="110"/>
      <c r="F422" s="110"/>
    </row>
    <row r="423" s="1" customFormat="1" spans="1:6">
      <c r="A423" s="108"/>
      <c r="B423" s="109"/>
      <c r="C423" s="110"/>
      <c r="D423" s="110"/>
      <c r="E423" s="110"/>
      <c r="F423" s="110"/>
    </row>
    <row r="424" s="1" customFormat="1" spans="1:6">
      <c r="A424" s="108"/>
      <c r="B424" s="109"/>
      <c r="C424" s="110"/>
      <c r="D424" s="110"/>
      <c r="E424" s="110"/>
      <c r="F424" s="110"/>
    </row>
    <row r="425" s="1" customFormat="1" spans="1:6">
      <c r="A425" s="108"/>
      <c r="B425" s="109"/>
      <c r="C425" s="110"/>
      <c r="D425" s="110"/>
      <c r="E425" s="110"/>
      <c r="F425" s="110"/>
    </row>
    <row r="426" s="1" customFormat="1" spans="1:6">
      <c r="A426" s="108"/>
      <c r="B426" s="109"/>
      <c r="C426" s="110"/>
      <c r="D426" s="110"/>
      <c r="E426" s="110"/>
      <c r="F426" s="110"/>
    </row>
    <row r="427" s="1" customFormat="1" spans="1:6">
      <c r="A427" s="108"/>
      <c r="B427" s="109"/>
      <c r="C427" s="110"/>
      <c r="D427" s="110"/>
      <c r="E427" s="110"/>
      <c r="F427" s="110"/>
    </row>
    <row r="428" s="1" customFormat="1" spans="1:6">
      <c r="A428" s="108"/>
      <c r="B428" s="109"/>
      <c r="C428" s="110"/>
      <c r="D428" s="110"/>
      <c r="E428" s="110"/>
      <c r="F428" s="110"/>
    </row>
    <row r="429" s="1" customFormat="1" spans="1:6">
      <c r="A429" s="108"/>
      <c r="B429" s="109"/>
      <c r="C429" s="110"/>
      <c r="D429" s="110"/>
      <c r="E429" s="110"/>
      <c r="F429" s="110"/>
    </row>
    <row r="430" s="1" customFormat="1" spans="1:6">
      <c r="A430" s="108"/>
      <c r="B430" s="109"/>
      <c r="C430" s="110"/>
      <c r="D430" s="110"/>
      <c r="E430" s="110"/>
      <c r="F430" s="110"/>
    </row>
    <row r="431" s="1" customFormat="1" spans="1:6">
      <c r="A431" s="108"/>
      <c r="B431" s="109"/>
      <c r="C431" s="110"/>
      <c r="D431" s="110"/>
      <c r="E431" s="110"/>
      <c r="F431" s="110"/>
    </row>
    <row r="432" s="1" customFormat="1" spans="1:6">
      <c r="A432" s="108"/>
      <c r="B432" s="109"/>
      <c r="C432" s="110"/>
      <c r="D432" s="110"/>
      <c r="E432" s="110"/>
      <c r="F432" s="110"/>
    </row>
    <row r="433" s="1" customFormat="1" spans="1:6">
      <c r="A433" s="108"/>
      <c r="B433" s="109"/>
      <c r="C433" s="110"/>
      <c r="D433" s="110"/>
      <c r="E433" s="110"/>
      <c r="F433" s="110"/>
    </row>
    <row r="434" s="1" customFormat="1" spans="1:6">
      <c r="A434" s="108"/>
      <c r="B434" s="109"/>
      <c r="C434" s="110"/>
      <c r="D434" s="110"/>
      <c r="E434" s="110"/>
      <c r="F434" s="110"/>
    </row>
    <row r="435" s="1" customFormat="1" spans="1:6">
      <c r="A435" s="108"/>
      <c r="B435" s="109"/>
      <c r="C435" s="110"/>
      <c r="D435" s="110"/>
      <c r="E435" s="110"/>
      <c r="F435" s="110"/>
    </row>
    <row r="436" s="1" customFormat="1" spans="1:6">
      <c r="A436" s="108"/>
      <c r="B436" s="109"/>
      <c r="C436" s="110"/>
      <c r="D436" s="110"/>
      <c r="E436" s="110"/>
      <c r="F436" s="110"/>
    </row>
    <row r="437" s="1" customFormat="1" spans="1:6">
      <c r="A437" s="108"/>
      <c r="B437" s="109"/>
      <c r="C437" s="110"/>
      <c r="D437" s="110"/>
      <c r="E437" s="110"/>
      <c r="F437" s="110"/>
    </row>
    <row r="438" s="1" customFormat="1" spans="1:6">
      <c r="A438" s="108"/>
      <c r="B438" s="109"/>
      <c r="C438" s="110"/>
      <c r="D438" s="110"/>
      <c r="E438" s="110"/>
      <c r="F438" s="110"/>
    </row>
    <row r="439" s="1" customFormat="1" spans="1:6">
      <c r="A439" s="108"/>
      <c r="B439" s="109"/>
      <c r="C439" s="110"/>
      <c r="D439" s="110"/>
      <c r="E439" s="110"/>
      <c r="F439" s="110"/>
    </row>
    <row r="440" s="1" customFormat="1" spans="1:6">
      <c r="A440" s="108"/>
      <c r="B440" s="109"/>
      <c r="C440" s="110"/>
      <c r="D440" s="110"/>
      <c r="E440" s="110"/>
      <c r="F440" s="110"/>
    </row>
    <row r="441" s="1" customFormat="1" spans="1:6">
      <c r="A441" s="108"/>
      <c r="B441" s="109"/>
      <c r="C441" s="110"/>
      <c r="D441" s="110"/>
      <c r="E441" s="110"/>
      <c r="F441" s="110"/>
    </row>
    <row r="442" s="1" customFormat="1" spans="1:6">
      <c r="A442" s="108"/>
      <c r="B442" s="109"/>
      <c r="C442" s="110"/>
      <c r="D442" s="110"/>
      <c r="E442" s="110"/>
      <c r="F442" s="110"/>
    </row>
    <row r="443" s="1" customFormat="1" spans="1:6">
      <c r="A443" s="108"/>
      <c r="B443" s="109"/>
      <c r="C443" s="110"/>
      <c r="D443" s="110"/>
      <c r="E443" s="110"/>
      <c r="F443" s="110"/>
    </row>
    <row r="444" s="1" customFormat="1" spans="1:6">
      <c r="A444" s="108"/>
      <c r="B444" s="109"/>
      <c r="C444" s="110"/>
      <c r="D444" s="110"/>
      <c r="E444" s="110"/>
      <c r="F444" s="110"/>
    </row>
    <row r="445" s="1" customFormat="1" spans="1:6">
      <c r="A445" s="108"/>
      <c r="B445" s="109"/>
      <c r="C445" s="110"/>
      <c r="D445" s="110"/>
      <c r="E445" s="110"/>
      <c r="F445" s="110"/>
    </row>
    <row r="446" s="1" customFormat="1" spans="1:6">
      <c r="A446" s="108"/>
      <c r="B446" s="109"/>
      <c r="C446" s="110"/>
      <c r="D446" s="110"/>
      <c r="E446" s="110"/>
      <c r="F446" s="110"/>
    </row>
    <row r="447" s="1" customFormat="1" spans="1:6">
      <c r="A447" s="108"/>
      <c r="B447" s="109"/>
      <c r="C447" s="110"/>
      <c r="D447" s="110"/>
      <c r="E447" s="110"/>
      <c r="F447" s="110"/>
    </row>
    <row r="448" s="1" customFormat="1" spans="1:6">
      <c r="A448" s="108"/>
      <c r="B448" s="109"/>
      <c r="C448" s="110"/>
      <c r="D448" s="110"/>
      <c r="E448" s="110"/>
      <c r="F448" s="110"/>
    </row>
    <row r="449" s="1" customFormat="1" spans="1:6">
      <c r="A449" s="108"/>
      <c r="B449" s="109"/>
      <c r="C449" s="110"/>
      <c r="D449" s="110"/>
      <c r="E449" s="110"/>
      <c r="F449" s="110"/>
    </row>
    <row r="450" s="1" customFormat="1" spans="1:6">
      <c r="A450" s="108"/>
      <c r="B450" s="109"/>
      <c r="C450" s="110"/>
      <c r="D450" s="110"/>
      <c r="E450" s="110"/>
      <c r="F450" s="110"/>
    </row>
    <row r="451" s="1" customFormat="1" spans="1:6">
      <c r="A451" s="108"/>
      <c r="B451" s="109"/>
      <c r="C451" s="110"/>
      <c r="D451" s="110"/>
      <c r="E451" s="110"/>
      <c r="F451" s="110"/>
    </row>
    <row r="452" s="1" customFormat="1" spans="1:6">
      <c r="A452" s="108"/>
      <c r="B452" s="109"/>
      <c r="C452" s="110"/>
      <c r="D452" s="110"/>
      <c r="E452" s="110"/>
      <c r="F452" s="110"/>
    </row>
    <row r="453" s="1" customFormat="1" spans="1:6">
      <c r="A453" s="108"/>
      <c r="B453" s="109"/>
      <c r="C453" s="110"/>
      <c r="D453" s="110"/>
      <c r="E453" s="110"/>
      <c r="F453" s="110"/>
    </row>
    <row r="454" s="1" customFormat="1" spans="1:6">
      <c r="A454" s="108"/>
      <c r="B454" s="109"/>
      <c r="C454" s="110"/>
      <c r="D454" s="110"/>
      <c r="E454" s="110"/>
      <c r="F454" s="110"/>
    </row>
    <row r="455" s="1" customFormat="1" spans="1:6">
      <c r="A455" s="108"/>
      <c r="B455" s="109"/>
      <c r="C455" s="110"/>
      <c r="D455" s="110"/>
      <c r="E455" s="110"/>
      <c r="F455" s="110"/>
    </row>
    <row r="456" s="1" customFormat="1" spans="1:6">
      <c r="A456" s="108"/>
      <c r="B456" s="109"/>
      <c r="C456" s="110"/>
      <c r="D456" s="110"/>
      <c r="E456" s="110"/>
      <c r="F456" s="110"/>
    </row>
    <row r="457" s="1" customFormat="1" spans="1:6">
      <c r="A457" s="108"/>
      <c r="B457" s="109"/>
      <c r="C457" s="110"/>
      <c r="D457" s="110"/>
      <c r="E457" s="110"/>
      <c r="F457" s="110"/>
    </row>
    <row r="458" s="1" customFormat="1" spans="1:6">
      <c r="A458" s="108"/>
      <c r="B458" s="109"/>
      <c r="C458" s="110"/>
      <c r="D458" s="110"/>
      <c r="E458" s="110"/>
      <c r="F458" s="110"/>
    </row>
    <row r="459" s="1" customFormat="1" spans="1:6">
      <c r="A459" s="108"/>
      <c r="B459" s="109"/>
      <c r="C459" s="110"/>
      <c r="D459" s="110"/>
      <c r="E459" s="110"/>
      <c r="F459" s="110"/>
    </row>
    <row r="460" s="1" customFormat="1" spans="1:6">
      <c r="A460" s="108"/>
      <c r="B460" s="109"/>
      <c r="C460" s="110"/>
      <c r="D460" s="110"/>
      <c r="E460" s="110"/>
      <c r="F460" s="110"/>
    </row>
    <row r="461" s="1" customFormat="1" spans="1:6">
      <c r="A461" s="108"/>
      <c r="B461" s="109"/>
      <c r="C461" s="110"/>
      <c r="D461" s="110"/>
      <c r="E461" s="110"/>
      <c r="F461" s="110"/>
    </row>
    <row r="462" s="1" customFormat="1" spans="1:6">
      <c r="A462" s="108"/>
      <c r="B462" s="109"/>
      <c r="C462" s="110"/>
      <c r="D462" s="110"/>
      <c r="E462" s="110"/>
      <c r="F462" s="110"/>
    </row>
    <row r="463" s="1" customFormat="1" spans="1:6">
      <c r="A463" s="108"/>
      <c r="B463" s="109"/>
      <c r="C463" s="110"/>
      <c r="D463" s="110"/>
      <c r="E463" s="110"/>
      <c r="F463" s="110"/>
    </row>
    <row r="464" s="1" customFormat="1" spans="1:6">
      <c r="A464" s="108"/>
      <c r="B464" s="109"/>
      <c r="C464" s="110"/>
      <c r="D464" s="110"/>
      <c r="E464" s="110"/>
      <c r="F464" s="110"/>
    </row>
    <row r="465" s="1" customFormat="1" spans="1:6">
      <c r="A465" s="108"/>
      <c r="B465" s="109"/>
      <c r="C465" s="110"/>
      <c r="D465" s="110"/>
      <c r="E465" s="110"/>
      <c r="F465" s="110"/>
    </row>
    <row r="466" s="1" customFormat="1" spans="1:6">
      <c r="A466" s="108"/>
      <c r="B466" s="109"/>
      <c r="C466" s="110"/>
      <c r="D466" s="110"/>
      <c r="E466" s="110"/>
      <c r="F466" s="110"/>
    </row>
    <row r="467" s="1" customFormat="1" spans="1:6">
      <c r="A467" s="108"/>
      <c r="B467" s="109"/>
      <c r="C467" s="110"/>
      <c r="D467" s="110"/>
      <c r="E467" s="110"/>
      <c r="F467" s="110"/>
    </row>
    <row r="468" s="1" customFormat="1" spans="1:6">
      <c r="A468" s="108"/>
      <c r="B468" s="109"/>
      <c r="C468" s="110"/>
      <c r="D468" s="110"/>
      <c r="E468" s="110"/>
      <c r="F468" s="110"/>
    </row>
    <row r="469" s="1" customFormat="1" spans="1:6">
      <c r="A469" s="108"/>
      <c r="B469" s="109"/>
      <c r="C469" s="110"/>
      <c r="D469" s="110"/>
      <c r="E469" s="110"/>
      <c r="F469" s="110"/>
    </row>
    <row r="470" s="1" customFormat="1" spans="1:6">
      <c r="A470" s="108"/>
      <c r="B470" s="109"/>
      <c r="C470" s="110"/>
      <c r="D470" s="110"/>
      <c r="E470" s="110"/>
      <c r="F470" s="110"/>
    </row>
    <row r="471" s="1" customFormat="1" spans="1:6">
      <c r="A471" s="108"/>
      <c r="B471" s="109"/>
      <c r="C471" s="110"/>
      <c r="D471" s="110"/>
      <c r="E471" s="110"/>
      <c r="F471" s="110"/>
    </row>
    <row r="472" s="1" customFormat="1" spans="1:6">
      <c r="A472" s="108"/>
      <c r="B472" s="109"/>
      <c r="C472" s="110"/>
      <c r="D472" s="110"/>
      <c r="E472" s="110"/>
      <c r="F472" s="110"/>
    </row>
    <row r="473" s="1" customFormat="1" spans="1:6">
      <c r="A473" s="108"/>
      <c r="B473" s="109"/>
      <c r="C473" s="110"/>
      <c r="D473" s="110"/>
      <c r="E473" s="110"/>
      <c r="F473" s="110"/>
    </row>
    <row r="474" s="1" customFormat="1" spans="1:6">
      <c r="A474" s="108"/>
      <c r="B474" s="109"/>
      <c r="C474" s="110"/>
      <c r="D474" s="110"/>
      <c r="E474" s="110"/>
      <c r="F474" s="110"/>
    </row>
    <row r="475" s="1" customFormat="1" spans="1:6">
      <c r="A475" s="108"/>
      <c r="B475" s="109"/>
      <c r="C475" s="110"/>
      <c r="D475" s="110"/>
      <c r="E475" s="110"/>
      <c r="F475" s="110"/>
    </row>
    <row r="476" s="1" customFormat="1" spans="1:6">
      <c r="A476" s="108"/>
      <c r="B476" s="109"/>
      <c r="C476" s="110"/>
      <c r="D476" s="110"/>
      <c r="E476" s="110"/>
      <c r="F476" s="110"/>
    </row>
    <row r="477" s="1" customFormat="1" spans="1:6">
      <c r="A477" s="108"/>
      <c r="B477" s="109"/>
      <c r="C477" s="110"/>
      <c r="D477" s="110"/>
      <c r="E477" s="110"/>
      <c r="F477" s="110"/>
    </row>
    <row r="478" s="1" customFormat="1" spans="1:6">
      <c r="A478" s="108"/>
      <c r="B478" s="109"/>
      <c r="C478" s="110"/>
      <c r="D478" s="110"/>
      <c r="E478" s="110"/>
      <c r="F478" s="110"/>
    </row>
    <row r="479" s="1" customFormat="1" spans="1:6">
      <c r="A479" s="108"/>
      <c r="B479" s="109"/>
      <c r="C479" s="110"/>
      <c r="D479" s="110"/>
      <c r="E479" s="110"/>
      <c r="F479" s="110"/>
    </row>
    <row r="480" s="1" customFormat="1" spans="1:6">
      <c r="A480" s="108"/>
      <c r="B480" s="109"/>
      <c r="C480" s="110"/>
      <c r="D480" s="110"/>
      <c r="E480" s="110"/>
      <c r="F480" s="110"/>
    </row>
    <row r="481" s="1" customFormat="1" spans="1:6">
      <c r="A481" s="108"/>
      <c r="B481" s="109"/>
      <c r="C481" s="110"/>
      <c r="D481" s="110"/>
      <c r="E481" s="110"/>
      <c r="F481" s="110"/>
    </row>
    <row r="482" s="1" customFormat="1" spans="1:6">
      <c r="A482" s="108"/>
      <c r="B482" s="109"/>
      <c r="C482" s="110"/>
      <c r="D482" s="110"/>
      <c r="E482" s="110"/>
      <c r="F482" s="110"/>
    </row>
    <row r="483" s="1" customFormat="1" spans="1:6">
      <c r="A483" s="108"/>
      <c r="B483" s="109"/>
      <c r="C483" s="110"/>
      <c r="D483" s="110"/>
      <c r="E483" s="110"/>
      <c r="F483" s="110"/>
    </row>
    <row r="484" s="1" customFormat="1" spans="1:6">
      <c r="A484" s="108"/>
      <c r="B484" s="109"/>
      <c r="C484" s="110"/>
      <c r="D484" s="110"/>
      <c r="E484" s="110"/>
      <c r="F484" s="110"/>
    </row>
    <row r="485" s="1" customFormat="1" spans="1:6">
      <c r="A485" s="108"/>
      <c r="B485" s="109"/>
      <c r="C485" s="110"/>
      <c r="D485" s="110"/>
      <c r="E485" s="110"/>
      <c r="F485" s="110"/>
    </row>
    <row r="486" s="1" customFormat="1" spans="1:6">
      <c r="A486" s="108"/>
      <c r="B486" s="109"/>
      <c r="C486" s="110"/>
      <c r="D486" s="110"/>
      <c r="E486" s="110"/>
      <c r="F486" s="110"/>
    </row>
    <row r="487" s="1" customFormat="1" spans="1:6">
      <c r="A487" s="108"/>
      <c r="B487" s="109"/>
      <c r="C487" s="110"/>
      <c r="D487" s="110"/>
      <c r="E487" s="110"/>
      <c r="F487" s="110"/>
    </row>
    <row r="488" s="1" customFormat="1" spans="1:6">
      <c r="A488" s="108"/>
      <c r="B488" s="109"/>
      <c r="C488" s="110"/>
      <c r="D488" s="110"/>
      <c r="E488" s="110"/>
      <c r="F488" s="110"/>
    </row>
    <row r="489" s="1" customFormat="1" spans="1:6">
      <c r="A489" s="108"/>
      <c r="B489" s="109"/>
      <c r="C489" s="110"/>
      <c r="D489" s="110"/>
      <c r="E489" s="110"/>
      <c r="F489" s="110"/>
    </row>
    <row r="490" s="1" customFormat="1" spans="1:6">
      <c r="A490" s="108"/>
      <c r="B490" s="109"/>
      <c r="C490" s="110"/>
      <c r="D490" s="110"/>
      <c r="E490" s="110"/>
      <c r="F490" s="110"/>
    </row>
    <row r="491" s="1" customFormat="1" spans="1:6">
      <c r="A491" s="108"/>
      <c r="B491" s="109"/>
      <c r="C491" s="110"/>
      <c r="D491" s="110"/>
      <c r="E491" s="110"/>
      <c r="F491" s="110"/>
    </row>
    <row r="492" s="1" customFormat="1" spans="1:6">
      <c r="A492" s="108"/>
      <c r="B492" s="109"/>
      <c r="C492" s="110"/>
      <c r="D492" s="110"/>
      <c r="E492" s="110"/>
      <c r="F492" s="110"/>
    </row>
    <row r="493" s="1" customFormat="1" spans="1:6">
      <c r="A493" s="108"/>
      <c r="B493" s="109"/>
      <c r="C493" s="110"/>
      <c r="D493" s="110"/>
      <c r="E493" s="110"/>
      <c r="F493" s="110"/>
    </row>
    <row r="494" s="1" customFormat="1" spans="1:6">
      <c r="A494" s="108"/>
      <c r="B494" s="109"/>
      <c r="C494" s="110"/>
      <c r="D494" s="110"/>
      <c r="E494" s="110"/>
      <c r="F494" s="110"/>
    </row>
    <row r="495" s="1" customFormat="1" spans="1:6">
      <c r="A495" s="108"/>
      <c r="B495" s="109"/>
      <c r="C495" s="110"/>
      <c r="D495" s="110"/>
      <c r="E495" s="110"/>
      <c r="F495" s="110"/>
    </row>
    <row r="496" s="1" customFormat="1" spans="1:6">
      <c r="A496" s="108"/>
      <c r="B496" s="109"/>
      <c r="C496" s="110"/>
      <c r="D496" s="110"/>
      <c r="E496" s="110"/>
      <c r="F496" s="110"/>
    </row>
    <row r="497" s="1" customFormat="1" spans="1:6">
      <c r="A497" s="108"/>
      <c r="B497" s="109"/>
      <c r="C497" s="110"/>
      <c r="D497" s="110"/>
      <c r="E497" s="110"/>
      <c r="F497" s="110"/>
    </row>
    <row r="498" s="1" customFormat="1" spans="1:6">
      <c r="A498" s="108"/>
      <c r="B498" s="109"/>
      <c r="C498" s="110"/>
      <c r="D498" s="110"/>
      <c r="E498" s="110"/>
      <c r="F498" s="110"/>
    </row>
    <row r="499" s="1" customFormat="1" spans="1:6">
      <c r="A499" s="108"/>
      <c r="B499" s="109"/>
      <c r="C499" s="110"/>
      <c r="D499" s="110"/>
      <c r="E499" s="110"/>
      <c r="F499" s="110"/>
    </row>
    <row r="500" s="1" customFormat="1" spans="1:6">
      <c r="A500" s="108"/>
      <c r="B500" s="109"/>
      <c r="C500" s="110"/>
      <c r="D500" s="110"/>
      <c r="E500" s="110"/>
      <c r="F500" s="110"/>
    </row>
    <row r="501" s="1" customFormat="1" spans="1:6">
      <c r="A501" s="108"/>
      <c r="B501" s="109"/>
      <c r="C501" s="110"/>
      <c r="D501" s="110"/>
      <c r="E501" s="110"/>
      <c r="F501" s="110"/>
    </row>
    <row r="502" s="1" customFormat="1" spans="1:6">
      <c r="A502" s="108"/>
      <c r="B502" s="109"/>
      <c r="C502" s="110"/>
      <c r="D502" s="110"/>
      <c r="E502" s="110"/>
      <c r="F502" s="110"/>
    </row>
    <row r="503" s="1" customFormat="1" spans="1:6">
      <c r="A503" s="108"/>
      <c r="B503" s="109"/>
      <c r="C503" s="110"/>
      <c r="D503" s="110"/>
      <c r="E503" s="110"/>
      <c r="F503" s="110"/>
    </row>
    <row r="504" s="1" customFormat="1" spans="1:6">
      <c r="A504" s="108"/>
      <c r="B504" s="109"/>
      <c r="C504" s="110"/>
      <c r="D504" s="110"/>
      <c r="E504" s="110"/>
      <c r="F504" s="110"/>
    </row>
    <row r="505" s="1" customFormat="1" spans="1:6">
      <c r="A505" s="108"/>
      <c r="B505" s="109"/>
      <c r="C505" s="110"/>
      <c r="D505" s="110"/>
      <c r="E505" s="110"/>
      <c r="F505" s="110"/>
    </row>
    <row r="506" s="1" customFormat="1" spans="1:6">
      <c r="A506" s="108"/>
      <c r="B506" s="109"/>
      <c r="C506" s="110"/>
      <c r="D506" s="110"/>
      <c r="E506" s="110"/>
      <c r="F506" s="110"/>
    </row>
    <row r="507" s="1" customFormat="1" spans="1:6">
      <c r="A507" s="108"/>
      <c r="B507" s="109"/>
      <c r="C507" s="110"/>
      <c r="D507" s="110"/>
      <c r="E507" s="110"/>
      <c r="F507" s="110"/>
    </row>
    <row r="508" s="1" customFormat="1" spans="1:6">
      <c r="A508" s="108"/>
      <c r="B508" s="109"/>
      <c r="C508" s="110"/>
      <c r="D508" s="110"/>
      <c r="E508" s="110"/>
      <c r="F508" s="110"/>
    </row>
    <row r="509" s="1" customFormat="1" spans="1:6">
      <c r="A509" s="108"/>
      <c r="B509" s="109"/>
      <c r="C509" s="110"/>
      <c r="D509" s="110"/>
      <c r="E509" s="110"/>
      <c r="F509" s="110"/>
    </row>
    <row r="510" s="1" customFormat="1" spans="1:6">
      <c r="A510" s="108"/>
      <c r="B510" s="109"/>
      <c r="C510" s="110"/>
      <c r="D510" s="110"/>
      <c r="E510" s="110"/>
      <c r="F510" s="110"/>
    </row>
    <row r="511" s="1" customFormat="1" spans="1:6">
      <c r="A511" s="108"/>
      <c r="B511" s="109"/>
      <c r="C511" s="110"/>
      <c r="D511" s="110"/>
      <c r="E511" s="110"/>
      <c r="F511" s="110"/>
    </row>
    <row r="512" s="1" customFormat="1" spans="1:6">
      <c r="A512" s="108"/>
      <c r="B512" s="109"/>
      <c r="C512" s="110"/>
      <c r="D512" s="110"/>
      <c r="E512" s="110"/>
      <c r="F512" s="110"/>
    </row>
    <row r="513" s="1" customFormat="1" spans="1:6">
      <c r="A513" s="108"/>
      <c r="B513" s="109"/>
      <c r="C513" s="110"/>
      <c r="D513" s="110"/>
      <c r="E513" s="110"/>
      <c r="F513" s="110"/>
    </row>
    <row r="514" s="1" customFormat="1" spans="1:6">
      <c r="A514" s="108"/>
      <c r="B514" s="109"/>
      <c r="C514" s="110"/>
      <c r="D514" s="110"/>
      <c r="E514" s="110"/>
      <c r="F514" s="110"/>
    </row>
    <row r="515" s="1" customFormat="1" spans="1:6">
      <c r="A515" s="108"/>
      <c r="B515" s="109"/>
      <c r="C515" s="110"/>
      <c r="D515" s="110"/>
      <c r="E515" s="110"/>
      <c r="F515" s="110"/>
    </row>
    <row r="516" s="1" customFormat="1" spans="1:6">
      <c r="A516" s="108"/>
      <c r="B516" s="109"/>
      <c r="C516" s="110"/>
      <c r="D516" s="110"/>
      <c r="E516" s="110"/>
      <c r="F516" s="110"/>
    </row>
    <row r="517" s="1" customFormat="1" spans="1:6">
      <c r="A517" s="108"/>
      <c r="B517" s="109"/>
      <c r="C517" s="110"/>
      <c r="D517" s="110"/>
      <c r="E517" s="110"/>
      <c r="F517" s="110"/>
    </row>
    <row r="518" s="1" customFormat="1" spans="1:6">
      <c r="A518" s="108"/>
      <c r="B518" s="109"/>
      <c r="C518" s="110"/>
      <c r="D518" s="110"/>
      <c r="E518" s="110"/>
      <c r="F518" s="110"/>
    </row>
    <row r="519" s="1" customFormat="1" spans="1:6">
      <c r="A519" s="108"/>
      <c r="B519" s="109"/>
      <c r="C519" s="110"/>
      <c r="D519" s="110"/>
      <c r="E519" s="110"/>
      <c r="F519" s="110"/>
    </row>
    <row r="520" s="1" customFormat="1" spans="1:6">
      <c r="A520" s="108"/>
      <c r="B520" s="109"/>
      <c r="C520" s="110"/>
      <c r="D520" s="110"/>
      <c r="E520" s="110"/>
      <c r="F520" s="110"/>
    </row>
    <row r="521" s="1" customFormat="1" spans="1:6">
      <c r="A521" s="108"/>
      <c r="B521" s="109"/>
      <c r="C521" s="110"/>
      <c r="D521" s="110"/>
      <c r="E521" s="110"/>
      <c r="F521" s="110"/>
    </row>
    <row r="522" s="1" customFormat="1" spans="1:6">
      <c r="A522" s="108"/>
      <c r="B522" s="109"/>
      <c r="C522" s="110"/>
      <c r="D522" s="110"/>
      <c r="E522" s="110"/>
      <c r="F522" s="110"/>
    </row>
    <row r="523" s="1" customFormat="1" spans="1:6">
      <c r="A523" s="108"/>
      <c r="B523" s="109"/>
      <c r="C523" s="110"/>
      <c r="D523" s="110"/>
      <c r="E523" s="110"/>
      <c r="F523" s="110"/>
    </row>
    <row r="524" s="1" customFormat="1" spans="1:6">
      <c r="A524" s="108"/>
      <c r="B524" s="109"/>
      <c r="C524" s="110"/>
      <c r="D524" s="110"/>
      <c r="E524" s="110"/>
      <c r="F524" s="110"/>
    </row>
    <row r="525" s="1" customFormat="1" spans="1:6">
      <c r="A525" s="108"/>
      <c r="B525" s="109"/>
      <c r="C525" s="110"/>
      <c r="D525" s="110"/>
      <c r="E525" s="110"/>
      <c r="F525" s="110"/>
    </row>
    <row r="526" s="1" customFormat="1" spans="1:6">
      <c r="A526" s="108"/>
      <c r="B526" s="109"/>
      <c r="C526" s="110"/>
      <c r="D526" s="110"/>
      <c r="E526" s="110"/>
      <c r="F526" s="110"/>
    </row>
    <row r="527" s="1" customFormat="1" spans="1:6">
      <c r="A527" s="108"/>
      <c r="B527" s="109"/>
      <c r="C527" s="110"/>
      <c r="D527" s="110"/>
      <c r="E527" s="110"/>
      <c r="F527" s="110"/>
    </row>
    <row r="528" s="1" customFormat="1" spans="1:6">
      <c r="A528" s="108"/>
      <c r="B528" s="109"/>
      <c r="C528" s="110"/>
      <c r="D528" s="110"/>
      <c r="E528" s="110"/>
      <c r="F528" s="110"/>
    </row>
    <row r="529" s="1" customFormat="1" spans="1:6">
      <c r="A529" s="108"/>
      <c r="B529" s="109"/>
      <c r="C529" s="110"/>
      <c r="D529" s="110"/>
      <c r="E529" s="110"/>
      <c r="F529" s="110"/>
    </row>
    <row r="530" s="1" customFormat="1" spans="1:6">
      <c r="A530" s="111"/>
      <c r="B530" s="109"/>
      <c r="C530" s="110"/>
      <c r="D530" s="110"/>
      <c r="E530" s="110"/>
      <c r="F530" s="110"/>
    </row>
    <row r="531" s="1" customFormat="1" spans="1:6">
      <c r="A531" s="111"/>
      <c r="B531" s="109"/>
      <c r="C531" s="110"/>
      <c r="D531" s="110"/>
      <c r="E531" s="110"/>
      <c r="F531" s="110"/>
    </row>
    <row r="532" s="1" customFormat="1" spans="1:6">
      <c r="A532" s="111"/>
      <c r="B532" s="109"/>
      <c r="C532" s="110"/>
      <c r="D532" s="110"/>
      <c r="E532" s="110"/>
      <c r="F532" s="110"/>
    </row>
    <row r="533" s="1" customFormat="1" spans="1:6">
      <c r="A533" s="111"/>
      <c r="B533" s="109"/>
      <c r="C533" s="110"/>
      <c r="D533" s="110"/>
      <c r="E533" s="110"/>
      <c r="F533" s="110"/>
    </row>
    <row r="534" s="1" customFormat="1" spans="1:6">
      <c r="A534" s="111"/>
      <c r="B534" s="109"/>
      <c r="C534" s="110"/>
      <c r="D534" s="110"/>
      <c r="E534" s="110"/>
      <c r="F534" s="110"/>
    </row>
    <row r="535" s="1" customFormat="1" spans="1:6">
      <c r="A535" s="111"/>
      <c r="B535" s="109"/>
      <c r="C535" s="110"/>
      <c r="D535" s="110"/>
      <c r="E535" s="110"/>
      <c r="F535" s="110"/>
    </row>
    <row r="536" s="1" customFormat="1" spans="1:6">
      <c r="A536" s="111"/>
      <c r="B536" s="109"/>
      <c r="C536" s="110"/>
      <c r="D536" s="110"/>
      <c r="E536" s="110"/>
      <c r="F536" s="110"/>
    </row>
    <row r="537" s="1" customFormat="1" spans="1:6">
      <c r="A537" s="111"/>
      <c r="B537" s="109"/>
      <c r="C537" s="110"/>
      <c r="D537" s="110"/>
      <c r="E537" s="110"/>
      <c r="F537" s="110"/>
    </row>
    <row r="538" s="1" customFormat="1" spans="1:6">
      <c r="A538" s="111"/>
      <c r="B538" s="109"/>
      <c r="C538" s="110"/>
      <c r="D538" s="110"/>
      <c r="E538" s="110"/>
      <c r="F538" s="110"/>
    </row>
    <row r="539" s="1" customFormat="1" spans="1:6">
      <c r="A539" s="111"/>
      <c r="B539" s="109"/>
      <c r="C539" s="110"/>
      <c r="D539" s="110"/>
      <c r="E539" s="110"/>
      <c r="F539" s="110"/>
    </row>
    <row r="540" s="1" customFormat="1" spans="1:6">
      <c r="A540" s="111"/>
      <c r="B540" s="109"/>
      <c r="C540" s="110"/>
      <c r="D540" s="110"/>
      <c r="E540" s="110"/>
      <c r="F540" s="110"/>
    </row>
    <row r="541" s="1" customFormat="1" spans="1:6">
      <c r="A541" s="111"/>
      <c r="B541" s="109"/>
      <c r="C541" s="110"/>
      <c r="D541" s="110"/>
      <c r="E541" s="110"/>
      <c r="F541" s="110"/>
    </row>
    <row r="542" s="1" customFormat="1" spans="1:6">
      <c r="A542" s="111"/>
      <c r="B542" s="109"/>
      <c r="C542" s="110"/>
      <c r="D542" s="110"/>
      <c r="E542" s="110"/>
      <c r="F542" s="110"/>
    </row>
    <row r="543" s="1" customFormat="1" spans="1:6">
      <c r="A543" s="111"/>
      <c r="B543" s="109"/>
      <c r="C543" s="110"/>
      <c r="D543" s="110"/>
      <c r="E543" s="110"/>
      <c r="F543" s="110"/>
    </row>
    <row r="544" s="1" customFormat="1" spans="1:6">
      <c r="A544" s="111"/>
      <c r="B544" s="109"/>
      <c r="C544" s="110"/>
      <c r="D544" s="110"/>
      <c r="E544" s="110"/>
      <c r="F544" s="110"/>
    </row>
    <row r="545" s="1" customFormat="1" spans="1:6">
      <c r="A545" s="111"/>
      <c r="B545" s="109"/>
      <c r="C545" s="110"/>
      <c r="D545" s="110"/>
      <c r="E545" s="110"/>
      <c r="F545" s="110"/>
    </row>
    <row r="546" s="1" customFormat="1" spans="1:6">
      <c r="A546" s="111"/>
      <c r="B546" s="109"/>
      <c r="C546" s="110"/>
      <c r="D546" s="110"/>
      <c r="E546" s="110"/>
      <c r="F546" s="110"/>
    </row>
    <row r="547" s="1" customFormat="1" spans="1:6">
      <c r="A547" s="111"/>
      <c r="B547" s="109"/>
      <c r="C547" s="110"/>
      <c r="D547" s="110"/>
      <c r="E547" s="110"/>
      <c r="F547" s="110"/>
    </row>
    <row r="548" s="1" customFormat="1" spans="1:6">
      <c r="A548" s="111"/>
      <c r="B548" s="109"/>
      <c r="C548" s="110"/>
      <c r="D548" s="110"/>
      <c r="E548" s="110"/>
      <c r="F548" s="110"/>
    </row>
    <row r="549" s="1" customFormat="1" spans="1:6">
      <c r="A549" s="111"/>
      <c r="B549" s="109"/>
      <c r="C549" s="110"/>
      <c r="D549" s="110"/>
      <c r="E549" s="110"/>
      <c r="F549" s="110"/>
    </row>
    <row r="550" s="1" customFormat="1" spans="1:6">
      <c r="A550" s="111"/>
      <c r="B550" s="109"/>
      <c r="C550" s="110"/>
      <c r="D550" s="110"/>
      <c r="E550" s="110"/>
      <c r="F550" s="110"/>
    </row>
    <row r="551" s="1" customFormat="1" spans="1:6">
      <c r="A551" s="111"/>
      <c r="B551" s="109"/>
      <c r="C551" s="110"/>
      <c r="D551" s="110"/>
      <c r="E551" s="110"/>
      <c r="F551" s="110"/>
    </row>
    <row r="552" s="1" customFormat="1" spans="1:6">
      <c r="A552" s="111"/>
      <c r="B552" s="109"/>
      <c r="C552" s="110"/>
      <c r="D552" s="110"/>
      <c r="E552" s="110"/>
      <c r="F552" s="110"/>
    </row>
    <row r="553" s="1" customFormat="1" spans="1:6">
      <c r="A553" s="111"/>
      <c r="B553" s="109"/>
      <c r="C553" s="110"/>
      <c r="D553" s="110"/>
      <c r="E553" s="110"/>
      <c r="F553" s="110"/>
    </row>
    <row r="554" s="1" customFormat="1" spans="1:6">
      <c r="A554" s="111"/>
      <c r="B554" s="109"/>
      <c r="C554" s="110"/>
      <c r="D554" s="110"/>
      <c r="E554" s="110"/>
      <c r="F554" s="110"/>
    </row>
    <row r="555" s="1" customFormat="1" spans="1:6">
      <c r="A555" s="111"/>
      <c r="B555" s="109"/>
      <c r="C555" s="110"/>
      <c r="D555" s="110"/>
      <c r="E555" s="110"/>
      <c r="F555" s="110"/>
    </row>
    <row r="556" s="1" customFormat="1" spans="1:6">
      <c r="A556" s="111"/>
      <c r="B556" s="109"/>
      <c r="C556" s="110"/>
      <c r="D556" s="110"/>
      <c r="E556" s="110"/>
      <c r="F556" s="110"/>
    </row>
    <row r="557" s="1" customFormat="1" spans="1:6">
      <c r="A557" s="111"/>
      <c r="B557" s="109"/>
      <c r="C557" s="110"/>
      <c r="D557" s="110"/>
      <c r="E557" s="110"/>
      <c r="F557" s="110"/>
    </row>
    <row r="558" s="1" customFormat="1" spans="1:6">
      <c r="A558" s="111"/>
      <c r="B558" s="109"/>
      <c r="C558" s="110"/>
      <c r="D558" s="110"/>
      <c r="E558" s="110"/>
      <c r="F558" s="110"/>
    </row>
    <row r="559" s="1" customFormat="1" spans="1:6">
      <c r="A559" s="111"/>
      <c r="B559" s="109"/>
      <c r="C559" s="110"/>
      <c r="D559" s="110"/>
      <c r="E559" s="110"/>
      <c r="F559" s="110"/>
    </row>
    <row r="560" s="1" customFormat="1" spans="1:6">
      <c r="A560" s="111"/>
      <c r="B560" s="109"/>
      <c r="C560" s="110"/>
      <c r="D560" s="110"/>
      <c r="E560" s="110"/>
      <c r="F560" s="110"/>
    </row>
    <row r="561" s="1" customFormat="1" spans="1:6">
      <c r="A561" s="111"/>
      <c r="B561" s="109"/>
      <c r="C561" s="110"/>
      <c r="D561" s="110"/>
      <c r="E561" s="110"/>
      <c r="F561" s="110"/>
    </row>
    <row r="562" s="1" customFormat="1" spans="1:6">
      <c r="A562" s="111"/>
      <c r="B562" s="109"/>
      <c r="C562" s="110"/>
      <c r="D562" s="110"/>
      <c r="E562" s="110"/>
      <c r="F562" s="110"/>
    </row>
    <row r="563" s="1" customFormat="1" spans="1:6">
      <c r="A563" s="111"/>
      <c r="B563" s="109"/>
      <c r="C563" s="110"/>
      <c r="D563" s="110"/>
      <c r="E563" s="110"/>
      <c r="F563" s="110"/>
    </row>
    <row r="564" s="1" customFormat="1" spans="1:6">
      <c r="A564" s="111"/>
      <c r="B564" s="109"/>
      <c r="C564" s="110"/>
      <c r="D564" s="110"/>
      <c r="E564" s="110"/>
      <c r="F564" s="110"/>
    </row>
    <row r="565" s="1" customFormat="1" spans="1:6">
      <c r="A565" s="111"/>
      <c r="B565" s="109"/>
      <c r="C565" s="110"/>
      <c r="D565" s="110"/>
      <c r="E565" s="110"/>
      <c r="F565" s="110"/>
    </row>
    <row r="566" s="1" customFormat="1" spans="1:6">
      <c r="A566" s="111"/>
      <c r="B566" s="109"/>
      <c r="C566" s="110"/>
      <c r="D566" s="110"/>
      <c r="E566" s="110"/>
      <c r="F566" s="110"/>
    </row>
    <row r="567" s="1" customFormat="1" spans="1:6">
      <c r="A567" s="111"/>
      <c r="B567" s="109"/>
      <c r="C567" s="110"/>
      <c r="D567" s="110"/>
      <c r="E567" s="110"/>
      <c r="F567" s="110"/>
    </row>
    <row r="568" s="1" customFormat="1" spans="1:6">
      <c r="A568" s="111"/>
      <c r="B568" s="109"/>
      <c r="C568" s="110"/>
      <c r="D568" s="110"/>
      <c r="E568" s="110"/>
      <c r="F568" s="110"/>
    </row>
    <row r="569" s="1" customFormat="1" spans="1:6">
      <c r="A569" s="111"/>
      <c r="B569" s="109"/>
      <c r="C569" s="110"/>
      <c r="D569" s="110"/>
      <c r="E569" s="110"/>
      <c r="F569" s="110"/>
    </row>
    <row r="570" s="1" customFormat="1" spans="1:6">
      <c r="A570" s="111"/>
      <c r="B570" s="109"/>
      <c r="C570" s="110"/>
      <c r="D570" s="110"/>
      <c r="E570" s="110"/>
      <c r="F570" s="110"/>
    </row>
    <row r="571" s="1" customFormat="1" spans="1:6">
      <c r="A571" s="111"/>
      <c r="B571" s="109"/>
      <c r="C571" s="110"/>
      <c r="D571" s="110"/>
      <c r="E571" s="110"/>
      <c r="F571" s="110"/>
    </row>
    <row r="572" s="1" customFormat="1" spans="1:6">
      <c r="A572" s="111"/>
      <c r="B572" s="109"/>
      <c r="C572" s="110"/>
      <c r="D572" s="110"/>
      <c r="E572" s="110"/>
      <c r="F572" s="110"/>
    </row>
    <row r="573" s="1" customFormat="1" spans="1:6">
      <c r="A573" s="111"/>
      <c r="B573" s="109"/>
      <c r="C573" s="110"/>
      <c r="D573" s="110"/>
      <c r="E573" s="110"/>
      <c r="F573" s="110"/>
    </row>
    <row r="574" s="1" customFormat="1" spans="1:6">
      <c r="A574" s="111"/>
      <c r="B574" s="109"/>
      <c r="C574" s="110"/>
      <c r="D574" s="110"/>
      <c r="E574" s="110"/>
      <c r="F574" s="110"/>
    </row>
    <row r="575" s="1" customFormat="1" spans="1:6">
      <c r="A575" s="111"/>
      <c r="B575" s="109"/>
      <c r="C575" s="110"/>
      <c r="D575" s="110"/>
      <c r="E575" s="110"/>
      <c r="F575" s="110"/>
    </row>
    <row r="576" s="1" customFormat="1" spans="1:6">
      <c r="A576" s="111"/>
      <c r="B576" s="109"/>
      <c r="C576" s="110"/>
      <c r="D576" s="110"/>
      <c r="E576" s="110"/>
      <c r="F576" s="110"/>
    </row>
    <row r="577" s="1" customFormat="1" spans="1:6">
      <c r="A577" s="111"/>
      <c r="B577" s="109"/>
      <c r="C577" s="110"/>
      <c r="D577" s="110"/>
      <c r="E577" s="110"/>
      <c r="F577" s="110"/>
    </row>
    <row r="578" s="1" customFormat="1" spans="1:6">
      <c r="A578" s="111"/>
      <c r="B578" s="109"/>
      <c r="C578" s="110"/>
      <c r="D578" s="110"/>
      <c r="E578" s="110"/>
      <c r="F578" s="110"/>
    </row>
    <row r="579" s="1" customFormat="1" spans="1:6">
      <c r="A579" s="111"/>
      <c r="B579" s="109"/>
      <c r="C579" s="110"/>
      <c r="D579" s="110"/>
      <c r="E579" s="110"/>
      <c r="F579" s="110"/>
    </row>
    <row r="580" s="1" customFormat="1" spans="1:6">
      <c r="A580" s="111"/>
      <c r="B580" s="109"/>
      <c r="C580" s="110"/>
      <c r="D580" s="110"/>
      <c r="E580" s="110"/>
      <c r="F580" s="110"/>
    </row>
    <row r="581" s="1" customFormat="1" spans="1:6">
      <c r="A581" s="111"/>
      <c r="B581" s="109"/>
      <c r="C581" s="110"/>
      <c r="D581" s="110"/>
      <c r="E581" s="110"/>
      <c r="F581" s="110"/>
    </row>
    <row r="582" s="1" customFormat="1" spans="1:6">
      <c r="A582" s="111"/>
      <c r="B582" s="109"/>
      <c r="C582" s="110"/>
      <c r="D582" s="110"/>
      <c r="E582" s="110"/>
      <c r="F582" s="110"/>
    </row>
    <row r="583" s="1" customFormat="1" spans="1:6">
      <c r="A583" s="111"/>
      <c r="B583" s="109"/>
      <c r="C583" s="110"/>
      <c r="D583" s="110"/>
      <c r="E583" s="110"/>
      <c r="F583" s="110"/>
    </row>
    <row r="584" s="1" customFormat="1" spans="1:6">
      <c r="A584" s="111"/>
      <c r="B584" s="109"/>
      <c r="C584" s="110"/>
      <c r="D584" s="110"/>
      <c r="E584" s="110"/>
      <c r="F584" s="110"/>
    </row>
    <row r="585" s="1" customFormat="1" spans="1:6">
      <c r="A585" s="111"/>
      <c r="B585" s="109"/>
      <c r="C585" s="110"/>
      <c r="D585" s="110"/>
      <c r="E585" s="110"/>
      <c r="F585" s="110"/>
    </row>
    <row r="586" s="1" customFormat="1" spans="1:6">
      <c r="A586" s="111"/>
      <c r="B586" s="109"/>
      <c r="C586" s="110"/>
      <c r="D586" s="110"/>
      <c r="E586" s="110"/>
      <c r="F586" s="110"/>
    </row>
    <row r="587" s="1" customFormat="1" spans="1:6">
      <c r="A587" s="111"/>
      <c r="B587" s="109"/>
      <c r="C587" s="110"/>
      <c r="D587" s="110"/>
      <c r="E587" s="110"/>
      <c r="F587" s="110"/>
    </row>
    <row r="588" s="1" customFormat="1" spans="1:6">
      <c r="A588" s="111"/>
      <c r="B588" s="109"/>
      <c r="C588" s="110"/>
      <c r="D588" s="110"/>
      <c r="E588" s="110"/>
      <c r="F588" s="110"/>
    </row>
    <row r="589" s="1" customFormat="1" spans="1:6">
      <c r="A589" s="111"/>
      <c r="B589" s="109"/>
      <c r="C589" s="110"/>
      <c r="D589" s="110"/>
      <c r="E589" s="110"/>
      <c r="F589" s="110"/>
    </row>
    <row r="590" s="1" customFormat="1" spans="1:6">
      <c r="A590" s="111"/>
      <c r="B590" s="109"/>
      <c r="C590" s="110"/>
      <c r="D590" s="110"/>
      <c r="E590" s="110"/>
      <c r="F590" s="110"/>
    </row>
    <row r="591" s="1" customFormat="1" spans="1:6">
      <c r="A591" s="111"/>
      <c r="B591" s="109"/>
      <c r="C591" s="110"/>
      <c r="D591" s="110"/>
      <c r="E591" s="110"/>
      <c r="F591" s="110"/>
    </row>
    <row r="592" s="1" customFormat="1" spans="1:6">
      <c r="A592" s="111"/>
      <c r="B592" s="109"/>
      <c r="C592" s="110"/>
      <c r="D592" s="110"/>
      <c r="E592" s="110"/>
      <c r="F592" s="110"/>
    </row>
    <row r="593" s="1" customFormat="1" spans="1:6">
      <c r="A593" s="111"/>
      <c r="B593" s="109"/>
      <c r="C593" s="110"/>
      <c r="D593" s="110"/>
      <c r="E593" s="110"/>
      <c r="F593" s="110"/>
    </row>
    <row r="594" s="1" customFormat="1" spans="1:6">
      <c r="A594" s="111"/>
      <c r="B594" s="109"/>
      <c r="C594" s="110"/>
      <c r="D594" s="110"/>
      <c r="E594" s="110"/>
      <c r="F594" s="110"/>
    </row>
    <row r="595" s="1" customFormat="1" spans="1:6">
      <c r="A595" s="111"/>
      <c r="B595" s="109"/>
      <c r="C595" s="110"/>
      <c r="D595" s="110"/>
      <c r="E595" s="110"/>
      <c r="F595" s="110"/>
    </row>
    <row r="596" s="1" customFormat="1" spans="1:6">
      <c r="A596" s="111"/>
      <c r="B596" s="109"/>
      <c r="C596" s="110"/>
      <c r="D596" s="110"/>
      <c r="E596" s="110"/>
      <c r="F596" s="110"/>
    </row>
    <row r="597" s="1" customFormat="1" spans="1:6">
      <c r="A597" s="111"/>
      <c r="B597" s="109"/>
      <c r="C597" s="110"/>
      <c r="D597" s="110"/>
      <c r="E597" s="110"/>
      <c r="F597" s="110"/>
    </row>
    <row r="598" s="1" customFormat="1" spans="1:6">
      <c r="A598" s="111"/>
      <c r="B598" s="109"/>
      <c r="C598" s="110"/>
      <c r="D598" s="110"/>
      <c r="E598" s="110"/>
      <c r="F598" s="110"/>
    </row>
    <row r="599" s="1" customFormat="1" spans="1:6">
      <c r="A599" s="111"/>
      <c r="B599" s="109"/>
      <c r="C599" s="110"/>
      <c r="D599" s="110"/>
      <c r="E599" s="110"/>
      <c r="F599" s="110"/>
    </row>
    <row r="600" s="1" customFormat="1" spans="1:6">
      <c r="A600" s="111"/>
      <c r="B600" s="109"/>
      <c r="C600" s="110"/>
      <c r="D600" s="110"/>
      <c r="E600" s="110"/>
      <c r="F600" s="110"/>
    </row>
    <row r="601" s="1" customFormat="1" spans="1:6">
      <c r="A601" s="111"/>
      <c r="B601" s="109"/>
      <c r="C601" s="110"/>
      <c r="D601" s="110"/>
      <c r="E601" s="110"/>
      <c r="F601" s="110"/>
    </row>
    <row r="602" s="1" customFormat="1" spans="1:6">
      <c r="A602" s="111"/>
      <c r="B602" s="105"/>
      <c r="C602" s="110"/>
      <c r="D602" s="110"/>
      <c r="E602" s="110"/>
      <c r="F602" s="110"/>
    </row>
    <row r="603" s="1" customFormat="1" spans="1:6">
      <c r="A603" s="111"/>
      <c r="B603" s="105"/>
      <c r="C603" s="110"/>
      <c r="D603" s="110"/>
      <c r="E603" s="110"/>
      <c r="F603" s="110"/>
    </row>
    <row r="604" s="1" customFormat="1" spans="1:6">
      <c r="A604" s="111"/>
      <c r="B604" s="105"/>
      <c r="C604" s="110"/>
      <c r="D604" s="110"/>
      <c r="E604" s="110"/>
      <c r="F604" s="110"/>
    </row>
    <row r="605" s="1" customFormat="1" spans="1:6">
      <c r="A605" s="111"/>
      <c r="B605" s="105"/>
      <c r="C605" s="110"/>
      <c r="D605" s="110"/>
      <c r="E605" s="110"/>
      <c r="F605" s="110"/>
    </row>
    <row r="606" s="1" customFormat="1" spans="1:6">
      <c r="A606" s="111"/>
      <c r="B606" s="105"/>
      <c r="C606" s="110"/>
      <c r="D606" s="110"/>
      <c r="E606" s="110"/>
      <c r="F606" s="110"/>
    </row>
    <row r="607" s="1" customFormat="1" spans="1:6">
      <c r="A607" s="111"/>
      <c r="B607" s="105"/>
      <c r="C607" s="110"/>
      <c r="D607" s="110"/>
      <c r="E607" s="110"/>
      <c r="F607" s="110"/>
    </row>
    <row r="608" s="1" customFormat="1" spans="1:6">
      <c r="A608" s="111"/>
      <c r="B608" s="105"/>
      <c r="C608" s="110"/>
      <c r="D608" s="110"/>
      <c r="E608" s="110"/>
      <c r="F608" s="110"/>
    </row>
    <row r="609" s="1" customFormat="1" spans="1:6">
      <c r="A609" s="111"/>
      <c r="B609" s="105"/>
      <c r="C609" s="110"/>
      <c r="D609" s="110"/>
      <c r="E609" s="110"/>
      <c r="F609" s="110"/>
    </row>
    <row r="610" s="1" customFormat="1" spans="1:6">
      <c r="A610" s="111"/>
      <c r="B610" s="105"/>
      <c r="C610" s="110"/>
      <c r="D610" s="110"/>
      <c r="E610" s="110"/>
      <c r="F610" s="110"/>
    </row>
    <row r="611" s="1" customFormat="1" spans="1:6">
      <c r="A611" s="111"/>
      <c r="B611" s="105"/>
      <c r="C611" s="110"/>
      <c r="D611" s="110"/>
      <c r="E611" s="110"/>
      <c r="F611" s="110"/>
    </row>
    <row r="612" s="1" customFormat="1" spans="1:6">
      <c r="A612" s="111"/>
      <c r="B612" s="105"/>
      <c r="C612" s="110"/>
      <c r="D612" s="110"/>
      <c r="E612" s="110"/>
      <c r="F612" s="110"/>
    </row>
    <row r="613" s="1" customFormat="1" spans="1:6">
      <c r="A613" s="111"/>
      <c r="B613" s="105"/>
      <c r="C613" s="110"/>
      <c r="D613" s="110"/>
      <c r="E613" s="110"/>
      <c r="F613" s="110"/>
    </row>
    <row r="614" s="1" customFormat="1" spans="1:6">
      <c r="A614" s="111"/>
      <c r="B614" s="105"/>
      <c r="C614" s="110"/>
      <c r="D614" s="110"/>
      <c r="E614" s="110"/>
      <c r="F614" s="110"/>
    </row>
    <row r="615" s="1" customFormat="1" spans="1:6">
      <c r="A615" s="111"/>
      <c r="B615" s="105"/>
      <c r="C615" s="110"/>
      <c r="D615" s="110"/>
      <c r="E615" s="110"/>
      <c r="F615" s="110"/>
    </row>
    <row r="616" s="1" customFormat="1" spans="1:6">
      <c r="A616" s="111"/>
      <c r="B616" s="105"/>
      <c r="C616" s="110"/>
      <c r="D616" s="110"/>
      <c r="E616" s="110"/>
      <c r="F616" s="110"/>
    </row>
    <row r="617" s="1" customFormat="1" spans="1:6">
      <c r="A617" s="111"/>
      <c r="B617" s="105"/>
      <c r="C617" s="110"/>
      <c r="D617" s="110"/>
      <c r="E617" s="110"/>
      <c r="F617" s="110"/>
    </row>
    <row r="618" s="1" customFormat="1" spans="1:6">
      <c r="A618" s="111"/>
      <c r="B618" s="105"/>
      <c r="C618" s="110"/>
      <c r="D618" s="110"/>
      <c r="E618" s="110"/>
      <c r="F618" s="110"/>
    </row>
    <row r="619" s="1" customFormat="1" spans="1:6">
      <c r="A619" s="111"/>
      <c r="B619" s="105"/>
      <c r="C619" s="110"/>
      <c r="D619" s="110"/>
      <c r="E619" s="110"/>
      <c r="F619" s="110"/>
    </row>
    <row r="620" s="1" customFormat="1" spans="1:6">
      <c r="A620" s="111"/>
      <c r="B620" s="105"/>
      <c r="C620" s="110"/>
      <c r="D620" s="110"/>
      <c r="E620" s="110"/>
      <c r="F620" s="110"/>
    </row>
    <row r="621" s="1" customFormat="1" spans="1:6">
      <c r="A621" s="111"/>
      <c r="B621" s="105"/>
      <c r="C621" s="110"/>
      <c r="D621" s="110"/>
      <c r="E621" s="110"/>
      <c r="F621" s="110"/>
    </row>
    <row r="622" s="1" customFormat="1" spans="1:6">
      <c r="A622" s="111"/>
      <c r="B622" s="105"/>
      <c r="C622" s="110"/>
      <c r="D622" s="110"/>
      <c r="E622" s="110"/>
      <c r="F622" s="110"/>
    </row>
    <row r="623" s="1" customFormat="1" spans="1:6">
      <c r="A623" s="111"/>
      <c r="B623" s="105"/>
      <c r="C623" s="110"/>
      <c r="D623" s="110"/>
      <c r="E623" s="110"/>
      <c r="F623" s="110"/>
    </row>
    <row r="624" s="1" customFormat="1" spans="1:6">
      <c r="A624" s="111"/>
      <c r="B624" s="105"/>
      <c r="C624" s="110"/>
      <c r="D624" s="110"/>
      <c r="E624" s="110"/>
      <c r="F624" s="110"/>
    </row>
    <row r="625" s="1" customFormat="1" spans="1:6">
      <c r="A625" s="111"/>
      <c r="B625" s="105"/>
      <c r="C625" s="110"/>
      <c r="D625" s="110"/>
      <c r="E625" s="110"/>
      <c r="F625" s="110"/>
    </row>
    <row r="626" s="1" customFormat="1" ht="17" customHeight="1" spans="1:6">
      <c r="A626" s="111"/>
      <c r="B626" s="105"/>
      <c r="C626" s="110"/>
      <c r="D626" s="110"/>
      <c r="E626" s="110"/>
      <c r="F626" s="110"/>
    </row>
    <row r="627" s="1" customFormat="1" spans="1:6">
      <c r="A627" s="111"/>
      <c r="B627" s="105"/>
      <c r="C627" s="110"/>
      <c r="D627" s="110"/>
      <c r="E627" s="110"/>
      <c r="F627" s="110"/>
    </row>
    <row r="628" s="1" customFormat="1" spans="1:6">
      <c r="A628" s="111"/>
      <c r="B628" s="105"/>
      <c r="C628" s="110"/>
      <c r="D628" s="110"/>
      <c r="E628" s="110"/>
      <c r="F628" s="110"/>
    </row>
    <row r="629" s="1" customFormat="1" spans="1:6">
      <c r="A629" s="111"/>
      <c r="B629" s="105"/>
      <c r="C629" s="110"/>
      <c r="D629" s="110"/>
      <c r="E629" s="110"/>
      <c r="F629" s="110"/>
    </row>
    <row r="630" s="1" customFormat="1" spans="1:6">
      <c r="A630" s="111"/>
      <c r="B630" s="105"/>
      <c r="C630" s="110"/>
      <c r="D630" s="110"/>
      <c r="E630" s="110"/>
      <c r="F630" s="110"/>
    </row>
    <row r="631" s="1" customFormat="1" spans="1:6">
      <c r="A631" s="111"/>
      <c r="B631" s="105"/>
      <c r="C631" s="110"/>
      <c r="D631" s="110"/>
      <c r="E631" s="110"/>
      <c r="F631" s="110"/>
    </row>
    <row r="632" s="1" customFormat="1" spans="1:6">
      <c r="A632" s="111"/>
      <c r="B632" s="105"/>
      <c r="C632" s="110"/>
      <c r="D632" s="110"/>
      <c r="E632" s="110"/>
      <c r="F632" s="110"/>
    </row>
    <row r="633" s="1" customFormat="1" spans="1:6">
      <c r="A633" s="111"/>
      <c r="B633" s="105"/>
      <c r="C633" s="110"/>
      <c r="D633" s="110"/>
      <c r="E633" s="110"/>
      <c r="F633" s="110"/>
    </row>
    <row r="634" s="1" customFormat="1" spans="1:6">
      <c r="A634" s="111"/>
      <c r="B634" s="105"/>
      <c r="C634" s="110"/>
      <c r="D634" s="110"/>
      <c r="E634" s="110"/>
      <c r="F634" s="110"/>
    </row>
    <row r="635" s="1" customFormat="1" spans="1:6">
      <c r="A635" s="111"/>
      <c r="B635" s="105"/>
      <c r="C635" s="110"/>
      <c r="D635" s="110"/>
      <c r="E635" s="110"/>
      <c r="F635" s="110"/>
    </row>
    <row r="636" s="1" customFormat="1" spans="1:6">
      <c r="A636" s="111"/>
      <c r="B636" s="105"/>
      <c r="C636" s="110"/>
      <c r="D636" s="110"/>
      <c r="E636" s="110"/>
      <c r="F636" s="110"/>
    </row>
    <row r="637" s="1" customFormat="1" spans="1:6">
      <c r="A637" s="111"/>
      <c r="B637" s="105"/>
      <c r="C637" s="110"/>
      <c r="D637" s="110"/>
      <c r="E637" s="110"/>
      <c r="F637" s="110"/>
    </row>
    <row r="638" s="1" customFormat="1" spans="1:6">
      <c r="A638" s="111"/>
      <c r="B638" s="105"/>
      <c r="C638" s="110"/>
      <c r="D638" s="110"/>
      <c r="E638" s="110"/>
      <c r="F638" s="110"/>
    </row>
    <row r="639" s="1" customFormat="1" spans="1:6">
      <c r="A639" s="111"/>
      <c r="B639" s="105"/>
      <c r="C639" s="110"/>
      <c r="D639" s="110"/>
      <c r="E639" s="110"/>
      <c r="F639" s="110"/>
    </row>
    <row r="640" s="1" customFormat="1" spans="1:6">
      <c r="A640" s="111"/>
      <c r="B640" s="105"/>
      <c r="C640" s="110"/>
      <c r="D640" s="110"/>
      <c r="E640" s="110"/>
      <c r="F640" s="110"/>
    </row>
    <row r="641" s="1" customFormat="1" spans="1:6">
      <c r="A641" s="111"/>
      <c r="B641" s="105"/>
      <c r="C641" s="110"/>
      <c r="D641" s="110"/>
      <c r="E641" s="110"/>
      <c r="F641" s="110"/>
    </row>
    <row r="642" s="1" customFormat="1" spans="1:6">
      <c r="A642" s="111"/>
      <c r="B642" s="105"/>
      <c r="C642" s="110"/>
      <c r="D642" s="110"/>
      <c r="E642" s="110"/>
      <c r="F642" s="110"/>
    </row>
    <row r="643" s="1" customFormat="1" spans="1:6">
      <c r="A643" s="111"/>
      <c r="B643" s="105"/>
      <c r="C643" s="110"/>
      <c r="D643" s="110"/>
      <c r="E643" s="110"/>
      <c r="F643" s="110"/>
    </row>
    <row r="644" s="1" customFormat="1" spans="1:6">
      <c r="A644" s="111"/>
      <c r="B644" s="105"/>
      <c r="C644" s="110"/>
      <c r="D644" s="110"/>
      <c r="E644" s="110"/>
      <c r="F644" s="110"/>
    </row>
    <row r="645" s="1" customFormat="1" spans="1:6">
      <c r="A645" s="111"/>
      <c r="B645" s="105"/>
      <c r="C645" s="110"/>
      <c r="D645" s="110"/>
      <c r="E645" s="110"/>
      <c r="F645" s="110"/>
    </row>
    <row r="646" s="1" customFormat="1" spans="1:6">
      <c r="A646" s="111"/>
      <c r="B646" s="105"/>
      <c r="C646" s="110"/>
      <c r="D646" s="110"/>
      <c r="E646" s="110"/>
      <c r="F646" s="110"/>
    </row>
    <row r="647" s="1" customFormat="1" spans="1:6">
      <c r="A647" s="111"/>
      <c r="B647" s="105"/>
      <c r="C647" s="110"/>
      <c r="D647" s="110"/>
      <c r="E647" s="110"/>
      <c r="F647" s="110"/>
    </row>
    <row r="648" s="1" customFormat="1" spans="1:6">
      <c r="A648" s="111"/>
      <c r="B648" s="105"/>
      <c r="C648" s="110"/>
      <c r="D648" s="110"/>
      <c r="E648" s="110"/>
      <c r="F648" s="110"/>
    </row>
    <row r="649" s="1" customFormat="1" spans="1:6">
      <c r="A649" s="111"/>
      <c r="B649" s="105"/>
      <c r="C649" s="110"/>
      <c r="D649" s="110"/>
      <c r="E649" s="110"/>
      <c r="F649" s="110"/>
    </row>
    <row r="650" s="1" customFormat="1" spans="1:6">
      <c r="A650" s="111"/>
      <c r="B650" s="105"/>
      <c r="C650" s="110"/>
      <c r="D650" s="110"/>
      <c r="E650" s="110"/>
      <c r="F650" s="110"/>
    </row>
    <row r="651" s="1" customFormat="1" spans="1:6">
      <c r="A651" s="111"/>
      <c r="B651" s="105"/>
      <c r="C651" s="110"/>
      <c r="D651" s="110"/>
      <c r="E651" s="110"/>
      <c r="F651" s="110"/>
    </row>
    <row r="652" s="1" customFormat="1" spans="1:6">
      <c r="A652" s="111"/>
      <c r="B652" s="105"/>
      <c r="C652" s="110"/>
      <c r="D652" s="110"/>
      <c r="E652" s="110"/>
      <c r="F652" s="110"/>
    </row>
    <row r="653" s="1" customFormat="1" spans="1:6">
      <c r="A653" s="111"/>
      <c r="B653" s="105"/>
      <c r="C653" s="110"/>
      <c r="D653" s="110"/>
      <c r="E653" s="110"/>
      <c r="F653" s="110"/>
    </row>
    <row r="654" s="1" customFormat="1" spans="1:6">
      <c r="A654" s="111"/>
      <c r="B654" s="105"/>
      <c r="C654" s="110"/>
      <c r="D654" s="110"/>
      <c r="E654" s="110"/>
      <c r="F654" s="110"/>
    </row>
    <row r="655" s="1" customFormat="1" spans="1:6">
      <c r="A655" s="111"/>
      <c r="B655" s="105"/>
      <c r="C655" s="110"/>
      <c r="D655" s="110"/>
      <c r="E655" s="110"/>
      <c r="F655" s="110"/>
    </row>
    <row r="656" s="1" customFormat="1" spans="1:6">
      <c r="A656" s="111"/>
      <c r="B656" s="105"/>
      <c r="C656" s="110"/>
      <c r="D656" s="110"/>
      <c r="E656" s="110"/>
      <c r="F656" s="110"/>
    </row>
    <row r="657" s="1" customFormat="1" spans="1:6">
      <c r="A657" s="111"/>
      <c r="B657" s="105"/>
      <c r="C657" s="110"/>
      <c r="D657" s="110"/>
      <c r="E657" s="110"/>
      <c r="F657" s="110"/>
    </row>
    <row r="658" s="1" customFormat="1" spans="1:6">
      <c r="A658" s="111"/>
      <c r="B658" s="105"/>
      <c r="C658" s="110"/>
      <c r="D658" s="110"/>
      <c r="E658" s="110"/>
      <c r="F658" s="110"/>
    </row>
    <row r="659" s="1" customFormat="1" spans="1:6">
      <c r="A659" s="111"/>
      <c r="B659" s="105"/>
      <c r="C659" s="110"/>
      <c r="D659" s="110"/>
      <c r="E659" s="110"/>
      <c r="F659" s="110"/>
    </row>
    <row r="660" s="1" customFormat="1" spans="1:6">
      <c r="A660" s="111"/>
      <c r="B660" s="105"/>
      <c r="C660" s="110"/>
      <c r="D660" s="110"/>
      <c r="E660" s="110"/>
      <c r="F660" s="110"/>
    </row>
    <row r="661" s="1" customFormat="1" spans="1:6">
      <c r="A661" s="111"/>
      <c r="B661" s="105"/>
      <c r="C661" s="110"/>
      <c r="D661" s="110"/>
      <c r="E661" s="110"/>
      <c r="F661" s="110"/>
    </row>
    <row r="662" s="1" customFormat="1" spans="1:6">
      <c r="A662" s="111"/>
      <c r="B662" s="105"/>
      <c r="C662" s="110"/>
      <c r="D662" s="110"/>
      <c r="E662" s="110"/>
      <c r="F662" s="110"/>
    </row>
    <row r="663" s="1" customFormat="1" spans="1:6">
      <c r="A663" s="111"/>
      <c r="B663" s="105"/>
      <c r="C663" s="110"/>
      <c r="D663" s="110"/>
      <c r="E663" s="110"/>
      <c r="F663" s="110"/>
    </row>
    <row r="664" s="1" customFormat="1" spans="1:6">
      <c r="A664" s="111"/>
      <c r="B664" s="105"/>
      <c r="C664" s="110"/>
      <c r="D664" s="110"/>
      <c r="E664" s="110"/>
      <c r="F664" s="110"/>
    </row>
    <row r="665" s="1" customFormat="1" spans="1:6">
      <c r="A665" s="111"/>
      <c r="B665" s="105"/>
      <c r="C665" s="110"/>
      <c r="D665" s="110"/>
      <c r="E665" s="110"/>
      <c r="F665" s="110"/>
    </row>
    <row r="666" s="1" customFormat="1" spans="1:6">
      <c r="A666" s="111"/>
      <c r="B666" s="105"/>
      <c r="C666" s="110"/>
      <c r="D666" s="110"/>
      <c r="E666" s="110"/>
      <c r="F666" s="110"/>
    </row>
    <row r="667" s="1" customFormat="1" spans="1:6">
      <c r="A667" s="111"/>
      <c r="B667" s="105"/>
      <c r="C667" s="110"/>
      <c r="D667" s="110"/>
      <c r="E667" s="110"/>
      <c r="F667" s="110"/>
    </row>
    <row r="668" s="1" customFormat="1" spans="1:6">
      <c r="A668" s="111"/>
      <c r="B668" s="105"/>
      <c r="C668" s="110"/>
      <c r="D668" s="110"/>
      <c r="E668" s="110"/>
      <c r="F668" s="110"/>
    </row>
    <row r="669" s="1" customFormat="1" spans="1:6">
      <c r="A669" s="111"/>
      <c r="B669" s="105"/>
      <c r="C669" s="110"/>
      <c r="D669" s="110"/>
      <c r="E669" s="110"/>
      <c r="F669" s="110"/>
    </row>
    <row r="670" s="1" customFormat="1" spans="1:6">
      <c r="A670" s="111"/>
      <c r="B670" s="105"/>
      <c r="C670" s="110"/>
      <c r="D670" s="110"/>
      <c r="E670" s="110"/>
      <c r="F670" s="110"/>
    </row>
    <row r="671" s="1" customFormat="1" spans="1:6">
      <c r="A671" s="111"/>
      <c r="B671" s="105"/>
      <c r="C671" s="110"/>
      <c r="D671" s="110"/>
      <c r="E671" s="110"/>
      <c r="F671" s="110"/>
    </row>
    <row r="672" s="1" customFormat="1" spans="1:6">
      <c r="A672" s="111"/>
      <c r="B672" s="105"/>
      <c r="C672" s="110"/>
      <c r="D672" s="110"/>
      <c r="E672" s="110"/>
      <c r="F672" s="110"/>
    </row>
    <row r="673" s="1" customFormat="1" spans="1:6">
      <c r="A673" s="111"/>
      <c r="B673" s="105"/>
      <c r="C673" s="110"/>
      <c r="D673" s="110"/>
      <c r="E673" s="110"/>
      <c r="F673" s="110"/>
    </row>
    <row r="674" s="1" customFormat="1" spans="1:6">
      <c r="A674" s="111"/>
      <c r="B674" s="105"/>
      <c r="C674" s="110"/>
      <c r="D674" s="110"/>
      <c r="E674" s="110"/>
      <c r="F674" s="110"/>
    </row>
    <row r="675" s="1" customFormat="1" spans="1:6">
      <c r="A675" s="111"/>
      <c r="B675" s="105"/>
      <c r="C675" s="110"/>
      <c r="D675" s="110"/>
      <c r="E675" s="110"/>
      <c r="F675" s="110"/>
    </row>
    <row r="676" s="1" customFormat="1" spans="1:6">
      <c r="A676" s="111"/>
      <c r="B676" s="105"/>
      <c r="C676" s="110"/>
      <c r="D676" s="110"/>
      <c r="E676" s="110"/>
      <c r="F676" s="110"/>
    </row>
    <row r="677" s="1" customFormat="1" spans="1:6">
      <c r="A677" s="111"/>
      <c r="B677" s="105"/>
      <c r="C677" s="110"/>
      <c r="D677" s="110"/>
      <c r="E677" s="110"/>
      <c r="F677" s="110"/>
    </row>
    <row r="678" s="1" customFormat="1" spans="1:6">
      <c r="A678" s="111"/>
      <c r="B678" s="105"/>
      <c r="C678" s="110"/>
      <c r="D678" s="110"/>
      <c r="E678" s="110"/>
      <c r="F678" s="110"/>
    </row>
    <row r="679" s="1" customFormat="1" spans="1:6">
      <c r="A679" s="111"/>
      <c r="B679" s="105"/>
      <c r="C679" s="110"/>
      <c r="D679" s="110"/>
      <c r="E679" s="110"/>
      <c r="F679" s="110"/>
    </row>
    <row r="680" s="1" customFormat="1" spans="1:6">
      <c r="A680" s="111"/>
      <c r="B680" s="105"/>
      <c r="C680" s="110"/>
      <c r="D680" s="110"/>
      <c r="E680" s="110"/>
      <c r="F680" s="110"/>
    </row>
    <row r="681" s="1" customFormat="1" spans="1:6">
      <c r="A681" s="111"/>
      <c r="B681" s="105"/>
      <c r="C681" s="110"/>
      <c r="D681" s="110"/>
      <c r="E681" s="110"/>
      <c r="F681" s="110"/>
    </row>
    <row r="682" s="1" customFormat="1" spans="1:6">
      <c r="A682" s="111"/>
      <c r="B682" s="105"/>
      <c r="C682" s="110"/>
      <c r="D682" s="110"/>
      <c r="E682" s="110"/>
      <c r="F682" s="110"/>
    </row>
    <row r="683" s="1" customFormat="1" spans="1:6">
      <c r="A683" s="111"/>
      <c r="B683" s="105"/>
      <c r="C683" s="110"/>
      <c r="D683" s="110"/>
      <c r="E683" s="110"/>
      <c r="F683" s="110"/>
    </row>
    <row r="684" s="1" customFormat="1" spans="1:6">
      <c r="A684" s="111"/>
      <c r="B684" s="105"/>
      <c r="C684" s="110"/>
      <c r="D684" s="110"/>
      <c r="E684" s="110"/>
      <c r="F684" s="110"/>
    </row>
    <row r="685" s="1" customFormat="1" spans="1:6">
      <c r="A685" s="111"/>
      <c r="B685" s="105"/>
      <c r="C685" s="110"/>
      <c r="D685" s="110"/>
      <c r="E685" s="110"/>
      <c r="F685" s="110"/>
    </row>
    <row r="686" s="1" customFormat="1" spans="1:6">
      <c r="A686" s="111"/>
      <c r="B686" s="105"/>
      <c r="C686" s="110"/>
      <c r="D686" s="110"/>
      <c r="E686" s="110"/>
      <c r="F686" s="110"/>
    </row>
    <row r="687" s="1" customFormat="1" spans="1:6">
      <c r="A687" s="111"/>
      <c r="B687" s="105"/>
      <c r="C687" s="110"/>
      <c r="D687" s="110"/>
      <c r="E687" s="110"/>
      <c r="F687" s="110"/>
    </row>
    <row r="688" s="1" customFormat="1" spans="1:6">
      <c r="A688" s="111"/>
      <c r="B688" s="105"/>
      <c r="C688" s="110"/>
      <c r="D688" s="110"/>
      <c r="E688" s="110"/>
      <c r="F688" s="110"/>
    </row>
    <row r="689" s="1" customFormat="1" spans="1:6">
      <c r="A689" s="111"/>
      <c r="B689" s="105"/>
      <c r="C689" s="110"/>
      <c r="D689" s="110"/>
      <c r="E689" s="110"/>
      <c r="F689" s="110"/>
    </row>
    <row r="690" s="1" customFormat="1" spans="1:6">
      <c r="A690" s="111"/>
      <c r="B690" s="105"/>
      <c r="C690" s="110"/>
      <c r="D690" s="110"/>
      <c r="E690" s="110"/>
      <c r="F690" s="110"/>
    </row>
    <row r="691" s="1" customFormat="1" spans="1:6">
      <c r="A691" s="111"/>
      <c r="B691" s="105"/>
      <c r="C691" s="110"/>
      <c r="D691" s="110"/>
      <c r="E691" s="110"/>
      <c r="F691" s="110"/>
    </row>
    <row r="692" s="1" customFormat="1" spans="1:6">
      <c r="A692" s="111"/>
      <c r="B692" s="105"/>
      <c r="C692" s="110"/>
      <c r="D692" s="110"/>
      <c r="E692" s="110"/>
      <c r="F692" s="110"/>
    </row>
    <row r="693" s="1" customFormat="1" spans="1:6">
      <c r="A693" s="111"/>
      <c r="B693" s="105"/>
      <c r="C693" s="110"/>
      <c r="D693" s="110"/>
      <c r="E693" s="110"/>
      <c r="F693" s="110"/>
    </row>
    <row r="694" s="1" customFormat="1" spans="1:6">
      <c r="A694" s="111"/>
      <c r="B694" s="105"/>
      <c r="C694" s="110"/>
      <c r="D694" s="110"/>
      <c r="E694" s="110"/>
      <c r="F694" s="110"/>
    </row>
    <row r="695" s="1" customFormat="1" spans="1:6">
      <c r="A695" s="111"/>
      <c r="B695" s="105"/>
      <c r="C695" s="110"/>
      <c r="D695" s="110"/>
      <c r="E695" s="110"/>
      <c r="F695" s="110"/>
    </row>
    <row r="696" s="1" customFormat="1" spans="1:6">
      <c r="A696" s="111"/>
      <c r="B696" s="105"/>
      <c r="C696" s="110"/>
      <c r="D696" s="110"/>
      <c r="E696" s="110"/>
      <c r="F696" s="110"/>
    </row>
    <row r="697" s="1" customFormat="1" spans="1:6">
      <c r="A697" s="111"/>
      <c r="B697" s="105"/>
      <c r="C697" s="110"/>
      <c r="D697" s="110"/>
      <c r="E697" s="110"/>
      <c r="F697" s="110"/>
    </row>
    <row r="698" s="1" customFormat="1" spans="1:6">
      <c r="A698" s="111"/>
      <c r="B698" s="105"/>
      <c r="C698" s="110"/>
      <c r="D698" s="110"/>
      <c r="E698" s="110"/>
      <c r="F698" s="110"/>
    </row>
    <row r="699" s="1" customFormat="1" spans="1:6">
      <c r="A699" s="111"/>
      <c r="B699" s="105"/>
      <c r="C699" s="110"/>
      <c r="D699" s="110"/>
      <c r="E699" s="110"/>
      <c r="F699" s="110"/>
    </row>
    <row r="700" s="1" customFormat="1" spans="1:6">
      <c r="A700" s="111"/>
      <c r="B700" s="105"/>
      <c r="C700" s="110"/>
      <c r="D700" s="110"/>
      <c r="E700" s="110"/>
      <c r="F700" s="110"/>
    </row>
    <row r="701" s="1" customFormat="1" spans="1:6">
      <c r="A701" s="111"/>
      <c r="B701" s="105"/>
      <c r="C701" s="110"/>
      <c r="D701" s="110"/>
      <c r="E701" s="110"/>
      <c r="F701" s="110"/>
    </row>
    <row r="702" s="1" customFormat="1" spans="1:6">
      <c r="A702" s="111"/>
      <c r="B702" s="105"/>
      <c r="C702" s="110"/>
      <c r="D702" s="110"/>
      <c r="E702" s="110"/>
      <c r="F702" s="110"/>
    </row>
    <row r="703" s="1" customFormat="1" spans="1:6">
      <c r="A703" s="111"/>
      <c r="B703" s="105"/>
      <c r="C703" s="110"/>
      <c r="D703" s="110"/>
      <c r="E703" s="110"/>
      <c r="F703" s="110"/>
    </row>
    <row r="704" s="1" customFormat="1" spans="1:6">
      <c r="A704" s="111"/>
      <c r="B704" s="105"/>
      <c r="C704" s="110"/>
      <c r="D704" s="110"/>
      <c r="E704" s="110"/>
      <c r="F704" s="110"/>
    </row>
    <row r="705" s="1" customFormat="1" spans="1:6">
      <c r="A705" s="111"/>
      <c r="B705" s="105"/>
      <c r="C705" s="110"/>
      <c r="D705" s="110"/>
      <c r="E705" s="110"/>
      <c r="F705" s="110"/>
    </row>
    <row r="706" s="1" customFormat="1" spans="1:6">
      <c r="A706" s="111"/>
      <c r="B706" s="105"/>
      <c r="C706" s="110"/>
      <c r="D706" s="110"/>
      <c r="E706" s="110"/>
      <c r="F706" s="110"/>
    </row>
    <row r="707" s="1" customFormat="1" spans="1:6">
      <c r="A707" s="111"/>
      <c r="B707" s="105"/>
      <c r="C707" s="110"/>
      <c r="D707" s="110"/>
      <c r="E707" s="110"/>
      <c r="F707" s="110"/>
    </row>
    <row r="708" s="1" customFormat="1" spans="1:6">
      <c r="A708" s="111"/>
      <c r="B708" s="105"/>
      <c r="C708" s="110"/>
      <c r="D708" s="110"/>
      <c r="E708" s="110"/>
      <c r="F708" s="110"/>
    </row>
    <row r="709" s="1" customFormat="1" spans="1:6">
      <c r="A709" s="111"/>
      <c r="B709" s="105"/>
      <c r="C709" s="110"/>
      <c r="D709" s="110"/>
      <c r="E709" s="110"/>
      <c r="F709" s="110"/>
    </row>
    <row r="710" s="1" customFormat="1" spans="1:6">
      <c r="A710" s="111"/>
      <c r="B710" s="105"/>
      <c r="C710" s="110"/>
      <c r="D710" s="110"/>
      <c r="E710" s="110"/>
      <c r="F710" s="110"/>
    </row>
    <row r="711" s="1" customFormat="1" spans="1:6">
      <c r="A711" s="111"/>
      <c r="B711" s="105"/>
      <c r="C711" s="110"/>
      <c r="D711" s="110"/>
      <c r="E711" s="110"/>
      <c r="F711" s="110"/>
    </row>
    <row r="712" s="1" customFormat="1" spans="1:6">
      <c r="A712" s="111"/>
      <c r="B712" s="105"/>
      <c r="C712" s="110"/>
      <c r="D712" s="110"/>
      <c r="E712" s="110"/>
      <c r="F712" s="110"/>
    </row>
    <row r="713" s="1" customFormat="1" spans="1:6">
      <c r="A713" s="111"/>
      <c r="B713" s="105"/>
      <c r="C713" s="110"/>
      <c r="D713" s="110"/>
      <c r="E713" s="110"/>
      <c r="F713" s="110"/>
    </row>
    <row r="714" s="1" customFormat="1" spans="1:6">
      <c r="A714" s="111"/>
      <c r="B714" s="105"/>
      <c r="C714" s="110"/>
      <c r="D714" s="110"/>
      <c r="E714" s="110"/>
      <c r="F714" s="110"/>
    </row>
    <row r="715" s="1" customFormat="1" spans="1:6">
      <c r="A715" s="111"/>
      <c r="B715" s="105"/>
      <c r="C715" s="110"/>
      <c r="D715" s="110"/>
      <c r="E715" s="110"/>
      <c r="F715" s="110"/>
    </row>
    <row r="716" s="1" customFormat="1" spans="1:6">
      <c r="A716" s="111"/>
      <c r="B716" s="105"/>
      <c r="C716" s="110"/>
      <c r="D716" s="110"/>
      <c r="E716" s="110"/>
      <c r="F716" s="110"/>
    </row>
    <row r="717" s="1" customFormat="1" spans="1:6">
      <c r="A717" s="111"/>
      <c r="B717" s="105"/>
      <c r="C717" s="110"/>
      <c r="D717" s="110"/>
      <c r="E717" s="110"/>
      <c r="F717" s="110"/>
    </row>
    <row r="718" s="1" customFormat="1" spans="1:6">
      <c r="A718" s="111"/>
      <c r="B718" s="105"/>
      <c r="C718" s="110"/>
      <c r="D718" s="110"/>
      <c r="E718" s="110"/>
      <c r="F718" s="110"/>
    </row>
    <row r="719" s="1" customFormat="1" spans="1:6">
      <c r="A719" s="111"/>
      <c r="B719" s="105"/>
      <c r="C719" s="110"/>
      <c r="D719" s="110"/>
      <c r="E719" s="110"/>
      <c r="F719" s="110"/>
    </row>
    <row r="720" s="1" customFormat="1" spans="1:6">
      <c r="A720" s="111"/>
      <c r="B720" s="105"/>
      <c r="C720" s="110"/>
      <c r="D720" s="110"/>
      <c r="E720" s="110"/>
      <c r="F720" s="110"/>
    </row>
    <row r="721" s="1" customFormat="1" spans="1:6">
      <c r="A721" s="111"/>
      <c r="B721" s="105"/>
      <c r="C721" s="110"/>
      <c r="D721" s="110"/>
      <c r="E721" s="110"/>
      <c r="F721" s="110"/>
    </row>
    <row r="722" s="1" customFormat="1" spans="1:6">
      <c r="A722" s="111"/>
      <c r="B722" s="105"/>
      <c r="C722" s="110"/>
      <c r="D722" s="110"/>
      <c r="E722" s="110"/>
      <c r="F722" s="110"/>
    </row>
    <row r="723" s="1" customFormat="1" spans="1:6">
      <c r="A723" s="111"/>
      <c r="B723" s="105"/>
      <c r="C723" s="110"/>
      <c r="D723" s="110"/>
      <c r="E723" s="110"/>
      <c r="F723" s="110"/>
    </row>
    <row r="724" s="1" customFormat="1" spans="1:6">
      <c r="A724" s="111"/>
      <c r="B724" s="105"/>
      <c r="C724" s="110"/>
      <c r="D724" s="110"/>
      <c r="E724" s="110"/>
      <c r="F724" s="110"/>
    </row>
    <row r="725" s="1" customFormat="1" spans="1:6">
      <c r="A725" s="111"/>
      <c r="B725" s="105"/>
      <c r="C725" s="110"/>
      <c r="D725" s="110"/>
      <c r="E725" s="110"/>
      <c r="F725" s="110"/>
    </row>
    <row r="726" s="1" customFormat="1" spans="1:6">
      <c r="A726" s="111"/>
      <c r="B726" s="105"/>
      <c r="C726" s="110"/>
      <c r="D726" s="110"/>
      <c r="E726" s="110"/>
      <c r="F726" s="110"/>
    </row>
    <row r="727" s="1" customFormat="1" spans="1:6">
      <c r="A727" s="111"/>
      <c r="B727" s="105"/>
      <c r="C727" s="110"/>
      <c r="D727" s="110"/>
      <c r="E727" s="110"/>
      <c r="F727" s="110"/>
    </row>
    <row r="728" s="1" customFormat="1" spans="1:6">
      <c r="A728" s="111"/>
      <c r="B728" s="105"/>
      <c r="C728" s="110"/>
      <c r="D728" s="110"/>
      <c r="E728" s="110"/>
      <c r="F728" s="110"/>
    </row>
    <row r="729" s="1" customFormat="1" spans="1:6">
      <c r="A729" s="111"/>
      <c r="B729" s="105"/>
      <c r="C729" s="110"/>
      <c r="D729" s="110"/>
      <c r="E729" s="110"/>
      <c r="F729" s="110"/>
    </row>
    <row r="730" s="1" customFormat="1" spans="1:6">
      <c r="A730" s="111"/>
      <c r="B730" s="105"/>
      <c r="C730" s="110"/>
      <c r="D730" s="110"/>
      <c r="E730" s="110"/>
      <c r="F730" s="110"/>
    </row>
    <row r="731" s="1" customFormat="1" spans="1:6">
      <c r="A731" s="111"/>
      <c r="B731" s="105"/>
      <c r="C731" s="110"/>
      <c r="D731" s="110"/>
      <c r="E731" s="110"/>
      <c r="F731" s="110"/>
    </row>
    <row r="732" s="1" customFormat="1" spans="1:6">
      <c r="A732" s="111"/>
      <c r="B732" s="105"/>
      <c r="C732" s="110"/>
      <c r="D732" s="110"/>
      <c r="E732" s="110"/>
      <c r="F732" s="110"/>
    </row>
    <row r="733" s="1" customFormat="1" spans="1:6">
      <c r="A733" s="111"/>
      <c r="B733" s="105"/>
      <c r="C733" s="110"/>
      <c r="D733" s="110"/>
      <c r="E733" s="110"/>
      <c r="F733" s="110"/>
    </row>
    <row r="734" s="1" customFormat="1" spans="1:6">
      <c r="A734" s="111"/>
      <c r="B734" s="105"/>
      <c r="C734" s="110"/>
      <c r="D734" s="110"/>
      <c r="E734" s="110"/>
      <c r="F734" s="110"/>
    </row>
    <row r="735" s="1" customFormat="1" spans="1:6">
      <c r="A735" s="111"/>
      <c r="B735" s="105"/>
      <c r="C735" s="110"/>
      <c r="D735" s="110"/>
      <c r="E735" s="110"/>
      <c r="F735" s="110"/>
    </row>
    <row r="736" s="1" customFormat="1" spans="1:6">
      <c r="A736" s="111"/>
      <c r="B736" s="105"/>
      <c r="C736" s="110"/>
      <c r="D736" s="110"/>
      <c r="E736" s="110"/>
      <c r="F736" s="110"/>
    </row>
    <row r="737" s="1" customFormat="1" spans="1:6">
      <c r="A737" s="111"/>
      <c r="B737" s="105"/>
      <c r="C737" s="110"/>
      <c r="D737" s="110"/>
      <c r="E737" s="110"/>
      <c r="F737" s="110"/>
    </row>
    <row r="738" s="1" customFormat="1" spans="1:6">
      <c r="A738" s="111"/>
      <c r="B738" s="105"/>
      <c r="C738" s="110"/>
      <c r="D738" s="110"/>
      <c r="E738" s="110"/>
      <c r="F738" s="110"/>
    </row>
    <row r="739" s="1" customFormat="1" spans="1:6">
      <c r="A739" s="111"/>
      <c r="B739" s="105"/>
      <c r="C739" s="110"/>
      <c r="D739" s="110"/>
      <c r="E739" s="110"/>
      <c r="F739" s="110"/>
    </row>
    <row r="740" s="1" customFormat="1" spans="1:6">
      <c r="A740" s="111"/>
      <c r="B740" s="105"/>
      <c r="C740" s="110"/>
      <c r="D740" s="110"/>
      <c r="E740" s="110"/>
      <c r="F740" s="110"/>
    </row>
    <row r="741" s="1" customFormat="1" spans="1:6">
      <c r="A741" s="111"/>
      <c r="B741" s="105"/>
      <c r="C741" s="110"/>
      <c r="D741" s="110"/>
      <c r="E741" s="110"/>
      <c r="F741" s="110"/>
    </row>
    <row r="742" s="1" customFormat="1" spans="1:6">
      <c r="A742" s="111"/>
      <c r="B742" s="105"/>
      <c r="C742" s="110"/>
      <c r="D742" s="110"/>
      <c r="E742" s="110"/>
      <c r="F742" s="110"/>
    </row>
    <row r="743" s="1" customFormat="1" spans="1:6">
      <c r="A743" s="111"/>
      <c r="B743" s="105"/>
      <c r="C743" s="110"/>
      <c r="D743" s="110"/>
      <c r="E743" s="110"/>
      <c r="F743" s="110"/>
    </row>
    <row r="744" s="1" customFormat="1" spans="1:6">
      <c r="A744" s="111"/>
      <c r="B744" s="105"/>
      <c r="C744" s="110"/>
      <c r="D744" s="110"/>
      <c r="E744" s="110"/>
      <c r="F744" s="110"/>
    </row>
    <row r="745" s="1" customFormat="1" spans="1:6">
      <c r="A745" s="111"/>
      <c r="B745" s="105"/>
      <c r="C745" s="110"/>
      <c r="D745" s="110"/>
      <c r="E745" s="110"/>
      <c r="F745" s="110"/>
    </row>
    <row r="746" s="1" customFormat="1" spans="1:6">
      <c r="A746" s="111"/>
      <c r="B746" s="105"/>
      <c r="C746" s="110"/>
      <c r="D746" s="110"/>
      <c r="E746" s="110"/>
      <c r="F746" s="110"/>
    </row>
    <row r="747" s="1" customFormat="1" spans="1:6">
      <c r="A747" s="111"/>
      <c r="B747" s="105"/>
      <c r="C747" s="110"/>
      <c r="D747" s="110"/>
      <c r="E747" s="110"/>
      <c r="F747" s="110"/>
    </row>
    <row r="748" s="1" customFormat="1" spans="1:6">
      <c r="A748" s="111"/>
      <c r="B748" s="105"/>
      <c r="C748" s="110"/>
      <c r="D748" s="110"/>
      <c r="E748" s="110"/>
      <c r="F748" s="110"/>
    </row>
    <row r="749" s="1" customFormat="1" spans="1:6">
      <c r="A749" s="111"/>
      <c r="B749" s="105"/>
      <c r="C749" s="110"/>
      <c r="D749" s="110"/>
      <c r="E749" s="110"/>
      <c r="F749" s="110"/>
    </row>
    <row r="750" s="1" customFormat="1" spans="1:6">
      <c r="A750" s="111"/>
      <c r="B750" s="105"/>
      <c r="C750" s="110"/>
      <c r="D750" s="110"/>
      <c r="E750" s="110"/>
      <c r="F750" s="110"/>
    </row>
    <row r="751" s="1" customFormat="1" spans="1:6">
      <c r="A751" s="111"/>
      <c r="B751" s="105"/>
      <c r="C751" s="110"/>
      <c r="D751" s="110"/>
      <c r="E751" s="110"/>
      <c r="F751" s="110"/>
    </row>
    <row r="752" s="1" customFormat="1" spans="1:6">
      <c r="A752" s="111"/>
      <c r="B752" s="105"/>
      <c r="C752" s="110"/>
      <c r="D752" s="110"/>
      <c r="E752" s="110"/>
      <c r="F752" s="110"/>
    </row>
    <row r="753" s="1" customFormat="1" spans="1:6">
      <c r="A753" s="111"/>
      <c r="B753" s="105"/>
      <c r="C753" s="110"/>
      <c r="D753" s="110"/>
      <c r="E753" s="110"/>
      <c r="F753" s="110"/>
    </row>
    <row r="754" s="1" customFormat="1" spans="1:6">
      <c r="A754" s="111"/>
      <c r="B754" s="105"/>
      <c r="C754" s="110"/>
      <c r="D754" s="110"/>
      <c r="E754" s="110"/>
      <c r="F754" s="110"/>
    </row>
    <row r="755" s="1" customFormat="1" spans="1:6">
      <c r="A755" s="111"/>
      <c r="B755" s="105"/>
      <c r="C755" s="110"/>
      <c r="D755" s="110"/>
      <c r="E755" s="110"/>
      <c r="F755" s="110"/>
    </row>
    <row r="756" s="1" customFormat="1" spans="1:6">
      <c r="A756" s="111"/>
      <c r="B756" s="105"/>
      <c r="C756" s="110"/>
      <c r="D756" s="110"/>
      <c r="E756" s="110"/>
      <c r="F756" s="110"/>
    </row>
    <row r="757" s="1" customFormat="1" spans="1:6">
      <c r="A757" s="111"/>
      <c r="B757" s="105"/>
      <c r="C757" s="110"/>
      <c r="D757" s="110"/>
      <c r="E757" s="110"/>
      <c r="F757" s="110"/>
    </row>
    <row r="758" s="1" customFormat="1" spans="1:6">
      <c r="A758" s="111"/>
      <c r="B758" s="105"/>
      <c r="C758" s="110"/>
      <c r="D758" s="110"/>
      <c r="E758" s="110"/>
      <c r="F758" s="110"/>
    </row>
    <row r="759" s="1" customFormat="1" spans="1:6">
      <c r="A759" s="111"/>
      <c r="B759" s="105"/>
      <c r="C759" s="110"/>
      <c r="D759" s="110"/>
      <c r="E759" s="110"/>
      <c r="F759" s="110"/>
    </row>
    <row r="760" s="1" customFormat="1" spans="1:6">
      <c r="A760" s="111"/>
      <c r="B760" s="105"/>
      <c r="C760" s="110"/>
      <c r="D760" s="110"/>
      <c r="E760" s="110"/>
      <c r="F760" s="110"/>
    </row>
    <row r="761" s="1" customFormat="1" spans="1:6">
      <c r="A761" s="111"/>
      <c r="B761" s="105"/>
      <c r="C761" s="110"/>
      <c r="D761" s="110"/>
      <c r="E761" s="110"/>
      <c r="F761" s="110"/>
    </row>
    <row r="762" s="1" customFormat="1" spans="1:6">
      <c r="A762" s="111"/>
      <c r="B762" s="105"/>
      <c r="C762" s="110"/>
      <c r="D762" s="110"/>
      <c r="E762" s="110"/>
      <c r="F762" s="110"/>
    </row>
    <row r="763" s="1" customFormat="1" spans="1:6">
      <c r="A763" s="111"/>
      <c r="B763" s="105"/>
      <c r="C763" s="110"/>
      <c r="D763" s="110"/>
      <c r="E763" s="110"/>
      <c r="F763" s="110"/>
    </row>
    <row r="764" s="1" customFormat="1" spans="1:6">
      <c r="A764" s="111"/>
      <c r="B764" s="105"/>
      <c r="C764" s="110"/>
      <c r="D764" s="110"/>
      <c r="E764" s="110"/>
      <c r="F764" s="110"/>
    </row>
    <row r="765" s="1" customFormat="1" spans="1:6">
      <c r="A765" s="111"/>
      <c r="B765" s="105"/>
      <c r="C765" s="110"/>
      <c r="D765" s="110"/>
      <c r="E765" s="110"/>
      <c r="F765" s="110"/>
    </row>
    <row r="766" s="1" customFormat="1" spans="1:6">
      <c r="A766" s="111"/>
      <c r="B766" s="105"/>
      <c r="C766" s="110"/>
      <c r="D766" s="110"/>
      <c r="E766" s="110"/>
      <c r="F766" s="110"/>
    </row>
    <row r="767" s="1" customFormat="1" spans="1:6">
      <c r="A767" s="111"/>
      <c r="B767" s="105"/>
      <c r="C767" s="110"/>
      <c r="D767" s="110"/>
      <c r="E767" s="110"/>
      <c r="F767" s="110"/>
    </row>
    <row r="768" s="1" customFormat="1" spans="1:6">
      <c r="A768" s="111"/>
      <c r="B768" s="105"/>
      <c r="C768" s="110"/>
      <c r="D768" s="110"/>
      <c r="E768" s="110"/>
      <c r="F768" s="110"/>
    </row>
    <row r="769" s="1" customFormat="1" spans="1:6">
      <c r="A769" s="111"/>
      <c r="B769" s="105"/>
      <c r="C769" s="110"/>
      <c r="D769" s="110"/>
      <c r="E769" s="110"/>
      <c r="F769" s="110"/>
    </row>
    <row r="770" s="1" customFormat="1" spans="1:6">
      <c r="A770" s="111"/>
      <c r="B770" s="105"/>
      <c r="C770" s="110"/>
      <c r="D770" s="110"/>
      <c r="E770" s="110"/>
      <c r="F770" s="110"/>
    </row>
    <row r="771" s="1" customFormat="1" spans="1:6">
      <c r="A771" s="111"/>
      <c r="B771" s="105"/>
      <c r="C771" s="110"/>
      <c r="D771" s="110"/>
      <c r="E771" s="110"/>
      <c r="F771" s="110"/>
    </row>
    <row r="772" s="1" customFormat="1" spans="1:6">
      <c r="A772" s="111"/>
      <c r="B772" s="105"/>
      <c r="C772" s="110"/>
      <c r="D772" s="110"/>
      <c r="E772" s="110"/>
      <c r="F772" s="110"/>
    </row>
    <row r="773" s="1" customFormat="1" spans="1:6">
      <c r="A773" s="111"/>
      <c r="B773" s="105"/>
      <c r="C773" s="110"/>
      <c r="D773" s="110"/>
      <c r="E773" s="110"/>
      <c r="F773" s="110"/>
    </row>
    <row r="774" s="1" customFormat="1" spans="1:6">
      <c r="A774" s="111"/>
      <c r="B774" s="105"/>
      <c r="C774" s="110"/>
      <c r="D774" s="110"/>
      <c r="E774" s="110"/>
      <c r="F774" s="110"/>
    </row>
    <row r="775" s="1" customFormat="1" spans="1:6">
      <c r="A775" s="111"/>
      <c r="B775" s="105"/>
      <c r="C775" s="110"/>
      <c r="D775" s="110"/>
      <c r="E775" s="110"/>
      <c r="F775" s="110"/>
    </row>
    <row r="776" s="1" customFormat="1" spans="1:6">
      <c r="A776" s="111"/>
      <c r="B776" s="105"/>
      <c r="C776" s="110"/>
      <c r="D776" s="110"/>
      <c r="E776" s="110"/>
      <c r="F776" s="110"/>
    </row>
    <row r="777" s="1" customFormat="1" spans="1:6">
      <c r="A777" s="111"/>
      <c r="B777" s="105"/>
      <c r="C777" s="110"/>
      <c r="D777" s="110"/>
      <c r="E777" s="110"/>
      <c r="F777" s="110"/>
    </row>
    <row r="778" s="1" customFormat="1" spans="1:6">
      <c r="A778" s="111"/>
      <c r="B778" s="105"/>
      <c r="C778" s="110"/>
      <c r="D778" s="110"/>
      <c r="E778" s="110"/>
      <c r="F778" s="110"/>
    </row>
    <row r="779" s="1" customFormat="1" spans="1:6">
      <c r="A779" s="111"/>
      <c r="B779" s="105"/>
      <c r="C779" s="110"/>
      <c r="D779" s="110"/>
      <c r="E779" s="110"/>
      <c r="F779" s="110"/>
    </row>
    <row r="780" s="1" customFormat="1" spans="1:6">
      <c r="A780" s="111"/>
      <c r="B780" s="105"/>
      <c r="C780" s="110"/>
      <c r="D780" s="110"/>
      <c r="E780" s="110"/>
      <c r="F780" s="110"/>
    </row>
    <row r="781" s="1" customFormat="1" spans="1:6">
      <c r="A781" s="111"/>
      <c r="B781" s="105"/>
      <c r="C781" s="110"/>
      <c r="D781" s="110"/>
      <c r="E781" s="110"/>
      <c r="F781" s="110"/>
    </row>
    <row r="782" s="1" customFormat="1" spans="1:6">
      <c r="A782" s="111"/>
      <c r="B782" s="105"/>
      <c r="C782" s="110"/>
      <c r="D782" s="110"/>
      <c r="E782" s="110"/>
      <c r="F782" s="110"/>
    </row>
    <row r="783" s="1" customFormat="1" spans="1:6">
      <c r="A783" s="111"/>
      <c r="B783" s="105"/>
      <c r="C783" s="110"/>
      <c r="D783" s="110"/>
      <c r="E783" s="110"/>
      <c r="F783" s="110"/>
    </row>
    <row r="784" s="1" customFormat="1" spans="1:6">
      <c r="A784" s="111"/>
      <c r="B784" s="105"/>
      <c r="C784" s="110"/>
      <c r="D784" s="110"/>
      <c r="E784" s="110"/>
      <c r="F784" s="110"/>
    </row>
    <row r="785" s="1" customFormat="1" spans="1:6">
      <c r="A785" s="111"/>
      <c r="B785" s="105"/>
      <c r="C785" s="110"/>
      <c r="D785" s="110"/>
      <c r="E785" s="110"/>
      <c r="F785" s="110"/>
    </row>
    <row r="786" s="1" customFormat="1" spans="1:6">
      <c r="A786" s="111"/>
      <c r="B786" s="105"/>
      <c r="C786" s="110"/>
      <c r="D786" s="110"/>
      <c r="E786" s="110"/>
      <c r="F786" s="110"/>
    </row>
    <row r="787" s="1" customFormat="1" spans="1:6">
      <c r="A787" s="111"/>
      <c r="B787" s="105"/>
      <c r="C787" s="110"/>
      <c r="D787" s="110"/>
      <c r="E787" s="110"/>
      <c r="F787" s="110"/>
    </row>
    <row r="788" s="1" customFormat="1" spans="1:6">
      <c r="A788" s="111"/>
      <c r="B788" s="105"/>
      <c r="C788" s="110"/>
      <c r="D788" s="110"/>
      <c r="E788" s="110"/>
      <c r="F788" s="110"/>
    </row>
    <row r="789" s="1" customFormat="1" spans="1:6">
      <c r="A789" s="111"/>
      <c r="B789" s="105"/>
      <c r="C789" s="110"/>
      <c r="D789" s="110"/>
      <c r="E789" s="110"/>
      <c r="F789" s="110"/>
    </row>
    <row r="790" s="1" customFormat="1" spans="1:6">
      <c r="A790" s="111"/>
      <c r="B790" s="105"/>
      <c r="C790" s="110"/>
      <c r="D790" s="110"/>
      <c r="E790" s="110"/>
      <c r="F790" s="110"/>
    </row>
    <row r="791" s="1" customFormat="1" spans="1:6">
      <c r="A791" s="111"/>
      <c r="B791" s="105"/>
      <c r="C791" s="110"/>
      <c r="D791" s="110"/>
      <c r="E791" s="110"/>
      <c r="F791" s="110"/>
    </row>
    <row r="792" s="1" customFormat="1" spans="1:6">
      <c r="A792" s="111"/>
      <c r="B792" s="105"/>
      <c r="C792" s="110"/>
      <c r="D792" s="110"/>
      <c r="E792" s="110"/>
      <c r="F792" s="110"/>
    </row>
    <row r="793" s="1" customFormat="1" spans="1:6">
      <c r="A793" s="111"/>
      <c r="B793" s="105"/>
      <c r="C793" s="110"/>
      <c r="D793" s="110"/>
      <c r="E793" s="110"/>
      <c r="F793" s="110"/>
    </row>
    <row r="794" s="1" customFormat="1" spans="1:6">
      <c r="A794" s="111"/>
      <c r="B794" s="105"/>
      <c r="C794" s="110"/>
      <c r="D794" s="110"/>
      <c r="E794" s="110"/>
      <c r="F794" s="110"/>
    </row>
    <row r="795" s="1" customFormat="1" spans="1:6">
      <c r="A795" s="111"/>
      <c r="B795" s="105"/>
      <c r="C795" s="110"/>
      <c r="D795" s="110"/>
      <c r="E795" s="110"/>
      <c r="F795" s="110"/>
    </row>
    <row r="796" s="1" customFormat="1" spans="1:6">
      <c r="A796" s="111"/>
      <c r="B796" s="105"/>
      <c r="C796" s="110"/>
      <c r="D796" s="110"/>
      <c r="E796" s="110"/>
      <c r="F796" s="110"/>
    </row>
    <row r="797" s="1" customFormat="1" spans="1:6">
      <c r="A797" s="111"/>
      <c r="B797" s="105"/>
      <c r="C797" s="110"/>
      <c r="D797" s="110"/>
      <c r="E797" s="110"/>
      <c r="F797" s="110"/>
    </row>
    <row r="798" s="1" customFormat="1" spans="1:6">
      <c r="A798" s="111"/>
      <c r="B798" s="105"/>
      <c r="C798" s="110"/>
      <c r="D798" s="110"/>
      <c r="E798" s="110"/>
      <c r="F798" s="110"/>
    </row>
    <row r="799" s="1" customFormat="1" spans="1:6">
      <c r="A799" s="111"/>
      <c r="B799" s="105"/>
      <c r="C799" s="110"/>
      <c r="D799" s="110"/>
      <c r="E799" s="110"/>
      <c r="F799" s="110"/>
    </row>
    <row r="800" s="1" customFormat="1" spans="1:6">
      <c r="A800" s="111"/>
      <c r="B800" s="105"/>
      <c r="C800" s="110"/>
      <c r="D800" s="110"/>
      <c r="E800" s="110"/>
      <c r="F800" s="110"/>
    </row>
    <row r="801" s="1" customFormat="1" spans="1:6">
      <c r="A801" s="111"/>
      <c r="B801" s="105"/>
      <c r="C801" s="110"/>
      <c r="D801" s="110"/>
      <c r="E801" s="110"/>
      <c r="F801" s="110"/>
    </row>
    <row r="802" s="1" customFormat="1" spans="1:6">
      <c r="A802" s="111"/>
      <c r="B802" s="105"/>
      <c r="C802" s="110"/>
      <c r="D802" s="110"/>
      <c r="E802" s="110"/>
      <c r="F802" s="110"/>
    </row>
    <row r="803" s="1" customFormat="1" spans="1:6">
      <c r="A803" s="111"/>
      <c r="B803" s="105"/>
      <c r="C803" s="110"/>
      <c r="D803" s="110"/>
      <c r="E803" s="110"/>
      <c r="F803" s="110"/>
    </row>
    <row r="804" s="1" customFormat="1" spans="1:6">
      <c r="A804" s="111"/>
      <c r="B804" s="105"/>
      <c r="C804" s="110"/>
      <c r="D804" s="110"/>
      <c r="E804" s="110"/>
      <c r="F804" s="110"/>
    </row>
    <row r="805" s="1" customFormat="1" spans="1:6">
      <c r="A805" s="111"/>
      <c r="B805" s="105"/>
      <c r="C805" s="110"/>
      <c r="D805" s="110"/>
      <c r="E805" s="110"/>
      <c r="F805" s="110"/>
    </row>
    <row r="806" s="1" customFormat="1" spans="1:6">
      <c r="A806" s="111"/>
      <c r="B806" s="105"/>
      <c r="C806" s="110"/>
      <c r="D806" s="110"/>
      <c r="E806" s="110"/>
      <c r="F806" s="110"/>
    </row>
    <row r="807" s="1" customFormat="1" spans="1:6">
      <c r="A807" s="111"/>
      <c r="B807" s="105"/>
      <c r="C807" s="110"/>
      <c r="D807" s="110"/>
      <c r="E807" s="110"/>
      <c r="F807" s="110"/>
    </row>
    <row r="808" s="1" customFormat="1" spans="1:6">
      <c r="A808" s="111"/>
      <c r="B808" s="105"/>
      <c r="C808" s="110"/>
      <c r="D808" s="110"/>
      <c r="E808" s="110"/>
      <c r="F808" s="110"/>
    </row>
    <row r="809" s="1" customFormat="1" spans="1:6">
      <c r="A809" s="111"/>
      <c r="B809" s="105"/>
      <c r="C809" s="110"/>
      <c r="D809" s="110"/>
      <c r="E809" s="110"/>
      <c r="F809" s="110"/>
    </row>
    <row r="810" s="1" customFormat="1" spans="1:6">
      <c r="A810" s="111"/>
      <c r="B810" s="105"/>
      <c r="C810" s="110"/>
      <c r="D810" s="110"/>
      <c r="E810" s="110"/>
      <c r="F810" s="110"/>
    </row>
    <row r="811" s="1" customFormat="1" spans="1:6">
      <c r="A811" s="111"/>
      <c r="B811" s="105"/>
      <c r="C811" s="110"/>
      <c r="D811" s="110"/>
      <c r="E811" s="110"/>
      <c r="F811" s="110"/>
    </row>
    <row r="812" s="1" customFormat="1" spans="1:6">
      <c r="A812" s="111"/>
      <c r="B812" s="105"/>
      <c r="C812" s="110"/>
      <c r="D812" s="110"/>
      <c r="E812" s="110"/>
      <c r="F812" s="110"/>
    </row>
    <row r="813" s="1" customFormat="1" spans="1:6">
      <c r="A813" s="111"/>
      <c r="B813" s="105"/>
      <c r="C813" s="110"/>
      <c r="D813" s="110"/>
      <c r="E813" s="110"/>
      <c r="F813" s="110"/>
    </row>
    <row r="814" s="1" customFormat="1" spans="1:6">
      <c r="A814" s="111"/>
      <c r="B814" s="105"/>
      <c r="C814" s="110"/>
      <c r="D814" s="110"/>
      <c r="E814" s="110"/>
      <c r="F814" s="110"/>
    </row>
    <row r="815" s="1" customFormat="1" spans="1:6">
      <c r="A815" s="111"/>
      <c r="B815" s="105"/>
      <c r="C815" s="110"/>
      <c r="D815" s="110"/>
      <c r="E815" s="110"/>
      <c r="F815" s="110"/>
    </row>
    <row r="816" s="1" customFormat="1" spans="1:6">
      <c r="A816" s="111"/>
      <c r="B816" s="105"/>
      <c r="C816" s="110"/>
      <c r="D816" s="110"/>
      <c r="E816" s="110"/>
      <c r="F816" s="110"/>
    </row>
    <row r="817" s="1" customFormat="1" spans="1:6">
      <c r="A817" s="111"/>
      <c r="B817" s="105"/>
      <c r="C817" s="110"/>
      <c r="D817" s="110"/>
      <c r="E817" s="110"/>
      <c r="F817" s="110"/>
    </row>
    <row r="818" s="1" customFormat="1" spans="1:6">
      <c r="A818" s="111"/>
      <c r="B818" s="105"/>
      <c r="C818" s="110"/>
      <c r="D818" s="110"/>
      <c r="E818" s="110"/>
      <c r="F818" s="110"/>
    </row>
    <row r="819" s="1" customFormat="1" spans="1:6">
      <c r="A819" s="111"/>
      <c r="B819" s="105"/>
      <c r="C819" s="110"/>
      <c r="D819" s="110"/>
      <c r="E819" s="110"/>
      <c r="F819" s="110"/>
    </row>
    <row r="820" s="1" customFormat="1" spans="1:6">
      <c r="A820" s="111"/>
      <c r="B820" s="105"/>
      <c r="C820" s="110"/>
      <c r="D820" s="110"/>
      <c r="E820" s="110"/>
      <c r="F820" s="110"/>
    </row>
    <row r="821" s="1" customFormat="1" spans="1:6">
      <c r="A821" s="111"/>
      <c r="B821" s="105"/>
      <c r="C821" s="110"/>
      <c r="D821" s="110"/>
      <c r="E821" s="110"/>
      <c r="F821" s="110"/>
    </row>
    <row r="822" s="1" customFormat="1" spans="1:6">
      <c r="A822" s="111"/>
      <c r="B822" s="105"/>
      <c r="C822" s="110"/>
      <c r="D822" s="110"/>
      <c r="E822" s="110"/>
      <c r="F822" s="110"/>
    </row>
    <row r="823" s="1" customFormat="1" spans="1:6">
      <c r="A823" s="111"/>
      <c r="B823" s="105"/>
      <c r="C823" s="110"/>
      <c r="D823" s="110"/>
      <c r="E823" s="110"/>
      <c r="F823" s="110"/>
    </row>
    <row r="824" s="1" customFormat="1" spans="1:6">
      <c r="A824" s="111"/>
      <c r="B824" s="105"/>
      <c r="C824" s="110"/>
      <c r="D824" s="110"/>
      <c r="E824" s="110"/>
      <c r="F824" s="110"/>
    </row>
    <row r="825" s="1" customFormat="1" spans="1:6">
      <c r="A825" s="111"/>
      <c r="B825" s="105"/>
      <c r="C825" s="110"/>
      <c r="D825" s="110"/>
      <c r="E825" s="110"/>
      <c r="F825" s="110"/>
    </row>
    <row r="826" s="1" customFormat="1" spans="1:6">
      <c r="A826" s="111"/>
      <c r="B826" s="105"/>
      <c r="C826" s="110"/>
      <c r="D826" s="110"/>
      <c r="E826" s="110"/>
      <c r="F826" s="110"/>
    </row>
    <row r="827" s="1" customFormat="1" spans="1:6">
      <c r="A827" s="111"/>
      <c r="B827" s="105"/>
      <c r="C827" s="110"/>
      <c r="D827" s="110"/>
      <c r="E827" s="110"/>
      <c r="F827" s="110"/>
    </row>
    <row r="828" s="1" customFormat="1" spans="1:6">
      <c r="A828" s="111"/>
      <c r="B828" s="105"/>
      <c r="C828" s="110"/>
      <c r="D828" s="110"/>
      <c r="E828" s="110"/>
      <c r="F828" s="110"/>
    </row>
    <row r="829" s="1" customFormat="1" spans="1:6">
      <c r="A829" s="111"/>
      <c r="B829" s="105"/>
      <c r="C829" s="110"/>
      <c r="D829" s="110"/>
      <c r="E829" s="110"/>
      <c r="F829" s="110"/>
    </row>
    <row r="830" s="1" customFormat="1" spans="1:6">
      <c r="A830" s="111"/>
      <c r="B830" s="105"/>
      <c r="C830" s="110"/>
      <c r="D830" s="110"/>
      <c r="E830" s="110"/>
      <c r="F830" s="110"/>
    </row>
    <row r="831" s="1" customFormat="1" spans="1:6">
      <c r="A831" s="111"/>
      <c r="B831" s="105"/>
      <c r="C831" s="110"/>
      <c r="D831" s="110"/>
      <c r="E831" s="110"/>
      <c r="F831" s="110"/>
    </row>
    <row r="832" s="1" customFormat="1" spans="1:6">
      <c r="A832" s="111"/>
      <c r="B832" s="105"/>
      <c r="C832" s="110"/>
      <c r="D832" s="110"/>
      <c r="E832" s="110"/>
      <c r="F832" s="110"/>
    </row>
    <row r="833" s="1" customFormat="1" spans="1:6">
      <c r="A833" s="111"/>
      <c r="B833" s="105"/>
      <c r="C833" s="110"/>
      <c r="D833" s="110"/>
      <c r="E833" s="110"/>
      <c r="F833" s="110"/>
    </row>
    <row r="834" s="1" customFormat="1" spans="1:6">
      <c r="A834" s="111"/>
      <c r="B834" s="105"/>
      <c r="C834" s="110"/>
      <c r="D834" s="110"/>
      <c r="E834" s="110"/>
      <c r="F834" s="110"/>
    </row>
    <row r="835" s="1" customFormat="1" spans="1:6">
      <c r="A835" s="111"/>
      <c r="B835" s="105"/>
      <c r="C835" s="110"/>
      <c r="D835" s="110"/>
      <c r="E835" s="110"/>
      <c r="F835" s="110"/>
    </row>
    <row r="836" s="1" customFormat="1" spans="1:6">
      <c r="A836" s="111"/>
      <c r="B836" s="105"/>
      <c r="C836" s="110"/>
      <c r="D836" s="110"/>
      <c r="E836" s="110"/>
      <c r="F836" s="110"/>
    </row>
    <row r="837" s="1" customFormat="1" spans="1:6">
      <c r="A837" s="111"/>
      <c r="B837" s="105"/>
      <c r="C837" s="110"/>
      <c r="D837" s="110"/>
      <c r="E837" s="110"/>
      <c r="F837" s="110"/>
    </row>
    <row r="838" s="1" customFormat="1" spans="1:6">
      <c r="A838" s="111"/>
      <c r="B838" s="105"/>
      <c r="C838" s="110"/>
      <c r="D838" s="110"/>
      <c r="E838" s="110"/>
      <c r="F838" s="110"/>
    </row>
    <row r="839" s="1" customFormat="1" spans="1:6">
      <c r="A839" s="111"/>
      <c r="B839" s="105"/>
      <c r="C839" s="110"/>
      <c r="D839" s="110"/>
      <c r="E839" s="110"/>
      <c r="F839" s="110"/>
    </row>
    <row r="840" s="1" customFormat="1" spans="1:6">
      <c r="A840" s="111"/>
      <c r="B840" s="105"/>
      <c r="C840" s="110"/>
      <c r="D840" s="110"/>
      <c r="E840" s="110"/>
      <c r="F840" s="110"/>
    </row>
    <row r="841" s="1" customFormat="1" spans="1:6">
      <c r="A841" s="111"/>
      <c r="B841" s="105"/>
      <c r="C841" s="110"/>
      <c r="D841" s="110"/>
      <c r="E841" s="110"/>
      <c r="F841" s="110"/>
    </row>
    <row r="842" s="1" customFormat="1" spans="1:6">
      <c r="A842" s="111"/>
      <c r="B842" s="105"/>
      <c r="C842" s="110"/>
      <c r="D842" s="110"/>
      <c r="E842" s="110"/>
      <c r="F842" s="110"/>
    </row>
    <row r="843" s="1" customFormat="1" spans="1:6">
      <c r="A843" s="111"/>
      <c r="B843" s="105"/>
      <c r="C843" s="110"/>
      <c r="D843" s="110"/>
      <c r="E843" s="110"/>
      <c r="F843" s="110"/>
    </row>
    <row r="844" s="1" customFormat="1" spans="1:6">
      <c r="A844" s="111"/>
      <c r="B844" s="105"/>
      <c r="C844" s="110"/>
      <c r="D844" s="110"/>
      <c r="E844" s="110"/>
      <c r="F844" s="110"/>
    </row>
    <row r="845" s="1" customFormat="1" spans="1:6">
      <c r="A845" s="111"/>
      <c r="B845" s="105"/>
      <c r="C845" s="110"/>
      <c r="D845" s="110"/>
      <c r="E845" s="110"/>
      <c r="F845" s="110"/>
    </row>
    <row r="846" s="1" customFormat="1" spans="1:6">
      <c r="A846" s="111"/>
      <c r="B846" s="105"/>
      <c r="C846" s="110"/>
      <c r="D846" s="110"/>
      <c r="E846" s="110"/>
      <c r="F846" s="110"/>
    </row>
    <row r="847" s="1" customFormat="1" spans="1:6">
      <c r="A847" s="111"/>
      <c r="B847" s="105"/>
      <c r="C847" s="110"/>
      <c r="D847" s="110"/>
      <c r="E847" s="110"/>
      <c r="F847" s="110"/>
    </row>
    <row r="848" s="1" customFormat="1" spans="1:6">
      <c r="A848" s="111"/>
      <c r="B848" s="105"/>
      <c r="C848" s="110"/>
      <c r="D848" s="110"/>
      <c r="E848" s="110"/>
      <c r="F848" s="110"/>
    </row>
    <row r="849" s="1" customFormat="1" spans="1:6">
      <c r="A849" s="111"/>
      <c r="B849" s="105"/>
      <c r="C849" s="110"/>
      <c r="D849" s="110"/>
      <c r="E849" s="110"/>
      <c r="F849" s="110"/>
    </row>
    <row r="850" s="1" customFormat="1" spans="1:6">
      <c r="A850" s="111"/>
      <c r="B850" s="105"/>
      <c r="C850" s="110"/>
      <c r="D850" s="110"/>
      <c r="E850" s="110"/>
      <c r="F850" s="110"/>
    </row>
    <row r="851" s="1" customFormat="1" spans="1:6">
      <c r="A851" s="111"/>
      <c r="B851" s="105"/>
      <c r="C851" s="110"/>
      <c r="D851" s="110"/>
      <c r="E851" s="110"/>
      <c r="F851" s="110"/>
    </row>
    <row r="852" s="1" customFormat="1" spans="1:6">
      <c r="A852" s="111"/>
      <c r="B852" s="105"/>
      <c r="C852" s="110"/>
      <c r="D852" s="110"/>
      <c r="E852" s="110"/>
      <c r="F852" s="110"/>
    </row>
    <row r="853" s="1" customFormat="1" spans="1:6">
      <c r="A853" s="111"/>
      <c r="B853" s="105"/>
      <c r="C853" s="110"/>
      <c r="D853" s="110"/>
      <c r="E853" s="110"/>
      <c r="F853" s="110"/>
    </row>
    <row r="854" s="1" customFormat="1" spans="1:6">
      <c r="A854" s="111"/>
      <c r="B854" s="105"/>
      <c r="C854" s="110"/>
      <c r="D854" s="110"/>
      <c r="E854" s="110"/>
      <c r="F854" s="110"/>
    </row>
    <row r="855" s="1" customFormat="1" spans="1:6">
      <c r="A855" s="111"/>
      <c r="B855" s="105"/>
      <c r="C855" s="110"/>
      <c r="D855" s="110"/>
      <c r="E855" s="110"/>
      <c r="F855" s="110"/>
    </row>
    <row r="856" s="1" customFormat="1" spans="1:6">
      <c r="A856" s="111"/>
      <c r="B856" s="105"/>
      <c r="C856" s="110"/>
      <c r="D856" s="110"/>
      <c r="E856" s="110"/>
      <c r="F856" s="110"/>
    </row>
    <row r="857" s="1" customFormat="1" spans="1:6">
      <c r="A857" s="111"/>
      <c r="B857" s="105"/>
      <c r="C857" s="110"/>
      <c r="D857" s="110"/>
      <c r="E857" s="110"/>
      <c r="F857" s="110"/>
    </row>
    <row r="858" s="1" customFormat="1" spans="1:6">
      <c r="A858" s="111"/>
      <c r="B858" s="105"/>
      <c r="C858" s="110"/>
      <c r="D858" s="110"/>
      <c r="E858" s="110"/>
      <c r="F858" s="110"/>
    </row>
    <row r="859" s="1" customFormat="1" spans="1:6">
      <c r="A859" s="111"/>
      <c r="B859" s="105"/>
      <c r="C859" s="110"/>
      <c r="D859" s="110"/>
      <c r="E859" s="110"/>
      <c r="F859" s="110"/>
    </row>
    <row r="860" s="1" customFormat="1" spans="1:6">
      <c r="A860" s="111"/>
      <c r="B860" s="105"/>
      <c r="C860" s="110"/>
      <c r="D860" s="110"/>
      <c r="E860" s="110"/>
      <c r="F860" s="110"/>
    </row>
    <row r="861" s="1" customFormat="1" spans="1:6">
      <c r="A861" s="111"/>
      <c r="B861" s="105"/>
      <c r="C861" s="110"/>
      <c r="D861" s="110"/>
      <c r="E861" s="110"/>
      <c r="F861" s="110"/>
    </row>
    <row r="862" s="1" customFormat="1" spans="1:6">
      <c r="A862" s="111"/>
      <c r="B862" s="105"/>
      <c r="C862" s="110"/>
      <c r="D862" s="110"/>
      <c r="E862" s="110"/>
      <c r="F862" s="110"/>
    </row>
    <row r="863" s="1" customFormat="1" spans="1:6">
      <c r="A863" s="111"/>
      <c r="B863" s="105"/>
      <c r="C863" s="110"/>
      <c r="D863" s="110"/>
      <c r="E863" s="110"/>
      <c r="F863" s="110"/>
    </row>
    <row r="864" s="1" customFormat="1" spans="1:6">
      <c r="A864" s="111"/>
      <c r="B864" s="105"/>
      <c r="C864" s="110"/>
      <c r="D864" s="110"/>
      <c r="E864" s="110"/>
      <c r="F864" s="110"/>
    </row>
    <row r="865" s="1" customFormat="1" spans="1:6">
      <c r="A865" s="111"/>
      <c r="B865" s="105"/>
      <c r="C865" s="110"/>
      <c r="D865" s="110"/>
      <c r="E865" s="110"/>
      <c r="F865" s="110"/>
    </row>
    <row r="866" s="1" customFormat="1" spans="1:6">
      <c r="A866" s="111"/>
      <c r="B866" s="105"/>
      <c r="C866" s="110"/>
      <c r="D866" s="110"/>
      <c r="E866" s="110"/>
      <c r="F866" s="110"/>
    </row>
    <row r="867" s="1" customFormat="1" spans="1:6">
      <c r="A867" s="111"/>
      <c r="B867" s="105"/>
      <c r="C867" s="110"/>
      <c r="D867" s="110"/>
      <c r="E867" s="110"/>
      <c r="F867" s="110"/>
    </row>
    <row r="868" s="1" customFormat="1" spans="1:6">
      <c r="A868" s="111"/>
      <c r="B868" s="105"/>
      <c r="C868" s="110"/>
      <c r="D868" s="110"/>
      <c r="E868" s="110"/>
      <c r="F868" s="110"/>
    </row>
    <row r="869" s="1" customFormat="1" spans="1:6">
      <c r="A869" s="111"/>
      <c r="B869" s="105"/>
      <c r="C869" s="110"/>
      <c r="D869" s="110"/>
      <c r="E869" s="110"/>
      <c r="F869" s="110"/>
    </row>
    <row r="870" s="1" customFormat="1" spans="1:6">
      <c r="A870" s="111"/>
      <c r="B870" s="105"/>
      <c r="C870" s="110"/>
      <c r="D870" s="110"/>
      <c r="E870" s="110"/>
      <c r="F870" s="110"/>
    </row>
    <row r="871" s="1" customFormat="1" spans="1:6">
      <c r="A871" s="111"/>
      <c r="B871" s="105"/>
      <c r="C871" s="110"/>
      <c r="D871" s="110"/>
      <c r="E871" s="110"/>
      <c r="F871" s="110"/>
    </row>
    <row r="872" s="1" customFormat="1" spans="1:6">
      <c r="A872" s="111"/>
      <c r="B872" s="105"/>
      <c r="C872" s="110"/>
      <c r="D872" s="110"/>
      <c r="E872" s="110"/>
      <c r="F872" s="110"/>
    </row>
    <row r="873" s="1" customFormat="1" spans="1:6">
      <c r="A873" s="111"/>
      <c r="B873" s="105"/>
      <c r="C873" s="110"/>
      <c r="D873" s="110"/>
      <c r="E873" s="110"/>
      <c r="F873" s="110"/>
    </row>
    <row r="874" s="1" customFormat="1" spans="1:6">
      <c r="A874" s="111"/>
      <c r="B874" s="105"/>
      <c r="C874" s="110"/>
      <c r="D874" s="110"/>
      <c r="E874" s="110"/>
      <c r="F874" s="110"/>
    </row>
    <row r="875" s="1" customFormat="1" spans="1:6">
      <c r="A875" s="111"/>
      <c r="B875" s="105"/>
      <c r="C875" s="110"/>
      <c r="D875" s="110"/>
      <c r="E875" s="110"/>
      <c r="F875" s="110"/>
    </row>
    <row r="876" s="1" customFormat="1" spans="1:6">
      <c r="A876" s="111"/>
      <c r="B876" s="105"/>
      <c r="C876" s="110"/>
      <c r="D876" s="110"/>
      <c r="E876" s="110"/>
      <c r="F876" s="110"/>
    </row>
    <row r="877" s="1" customFormat="1" spans="1:6">
      <c r="A877" s="111"/>
      <c r="B877" s="105"/>
      <c r="C877" s="110"/>
      <c r="D877" s="110"/>
      <c r="E877" s="110"/>
      <c r="F877" s="110"/>
    </row>
    <row r="878" s="1" customFormat="1" spans="1:6">
      <c r="A878" s="111"/>
      <c r="B878" s="105"/>
      <c r="C878" s="110"/>
      <c r="D878" s="110"/>
      <c r="E878" s="110"/>
      <c r="F878" s="110"/>
    </row>
    <row r="879" s="1" customFormat="1" spans="1:6">
      <c r="A879" s="111"/>
      <c r="B879" s="105"/>
      <c r="C879" s="110"/>
      <c r="D879" s="110"/>
      <c r="E879" s="110"/>
      <c r="F879" s="110"/>
    </row>
    <row r="880" s="1" customFormat="1" spans="1:6">
      <c r="A880" s="111"/>
      <c r="B880" s="105"/>
      <c r="C880" s="110"/>
      <c r="D880" s="110"/>
      <c r="E880" s="110"/>
      <c r="F880" s="110"/>
    </row>
    <row r="881" s="1" customFormat="1" spans="1:6">
      <c r="A881" s="111"/>
      <c r="B881" s="105"/>
      <c r="C881" s="110"/>
      <c r="D881" s="110"/>
      <c r="E881" s="110"/>
      <c r="F881" s="110"/>
    </row>
    <row r="882" s="1" customFormat="1" spans="1:6">
      <c r="A882" s="111"/>
      <c r="B882" s="105"/>
      <c r="C882" s="110"/>
      <c r="D882" s="110"/>
      <c r="E882" s="110"/>
      <c r="F882" s="110"/>
    </row>
    <row r="883" s="1" customFormat="1" spans="1:6">
      <c r="A883" s="111"/>
      <c r="B883" s="105"/>
      <c r="C883" s="110"/>
      <c r="D883" s="110"/>
      <c r="E883" s="110"/>
      <c r="F883" s="110"/>
    </row>
    <row r="884" s="1" customFormat="1" spans="1:6">
      <c r="A884" s="111"/>
      <c r="B884" s="105"/>
      <c r="C884" s="110"/>
      <c r="D884" s="110"/>
      <c r="E884" s="110"/>
      <c r="F884" s="110"/>
    </row>
    <row r="885" s="1" customFormat="1" spans="1:6">
      <c r="A885" s="111"/>
      <c r="B885" s="105"/>
      <c r="C885" s="110"/>
      <c r="D885" s="110"/>
      <c r="E885" s="110"/>
      <c r="F885" s="110"/>
    </row>
    <row r="886" s="1" customFormat="1" spans="1:6">
      <c r="A886" s="111"/>
      <c r="B886" s="105"/>
      <c r="C886" s="110"/>
      <c r="D886" s="110"/>
      <c r="E886" s="110"/>
      <c r="F886" s="110"/>
    </row>
    <row r="887" s="1" customFormat="1" spans="1:6">
      <c r="A887" s="111"/>
      <c r="B887" s="105"/>
      <c r="C887" s="110"/>
      <c r="D887" s="110"/>
      <c r="E887" s="110"/>
      <c r="F887" s="110"/>
    </row>
    <row r="888" s="1" customFormat="1" spans="1:6">
      <c r="A888" s="111"/>
      <c r="B888" s="105"/>
      <c r="C888" s="110"/>
      <c r="D888" s="110"/>
      <c r="E888" s="110"/>
      <c r="F888" s="110"/>
    </row>
    <row r="889" s="1" customFormat="1" spans="1:6">
      <c r="A889" s="111"/>
      <c r="B889" s="105"/>
      <c r="C889" s="110"/>
      <c r="D889" s="110"/>
      <c r="E889" s="110"/>
      <c r="F889" s="110"/>
    </row>
    <row r="890" s="1" customFormat="1" spans="1:2">
      <c r="A890" s="89"/>
      <c r="B890" s="105"/>
    </row>
    <row r="891" spans="1:2">
      <c r="A891" s="111"/>
      <c r="B891" s="105"/>
    </row>
    <row r="892" spans="1:2">
      <c r="A892" s="111"/>
      <c r="B892" s="105"/>
    </row>
    <row r="893" spans="2:2">
      <c r="B893" s="105"/>
    </row>
    <row r="894" spans="2:2">
      <c r="B894" s="105"/>
    </row>
    <row r="895" spans="2:2">
      <c r="B895" s="105"/>
    </row>
    <row r="896" spans="2:2">
      <c r="B896" s="105"/>
    </row>
    <row r="897" spans="2:2">
      <c r="B897" s="105"/>
    </row>
    <row r="898" spans="2:2">
      <c r="B898" s="105"/>
    </row>
    <row r="899" spans="2:2">
      <c r="B899" s="105"/>
    </row>
    <row r="900" spans="2:2">
      <c r="B900" s="105"/>
    </row>
    <row r="901" spans="2:2">
      <c r="B901" s="105"/>
    </row>
    <row r="902" spans="2:2">
      <c r="B902" s="105"/>
    </row>
    <row r="903" spans="2:2">
      <c r="B903" s="105"/>
    </row>
    <row r="904" spans="2:2">
      <c r="B904" s="105"/>
    </row>
    <row r="905" spans="2:2">
      <c r="B905" s="105"/>
    </row>
    <row r="906" spans="2:2">
      <c r="B906" s="105"/>
    </row>
    <row r="907" spans="2:2">
      <c r="B907" s="105"/>
    </row>
    <row r="908" spans="2:2">
      <c r="B908" s="105"/>
    </row>
    <row r="909" spans="2:2">
      <c r="B909" s="105"/>
    </row>
    <row r="910" spans="2:2">
      <c r="B910" s="105"/>
    </row>
    <row r="911" spans="2:2">
      <c r="B911" s="105"/>
    </row>
    <row r="912" spans="2:2">
      <c r="B912" s="105"/>
    </row>
    <row r="913" spans="2:2">
      <c r="B913" s="105"/>
    </row>
    <row r="914" spans="2:2">
      <c r="B914" s="105"/>
    </row>
    <row r="915" spans="2:2">
      <c r="B915" s="105"/>
    </row>
    <row r="916" spans="2:2">
      <c r="B916" s="105"/>
    </row>
    <row r="917" spans="2:2">
      <c r="B917" s="105"/>
    </row>
    <row r="918" spans="2:2">
      <c r="B918" s="105"/>
    </row>
    <row r="919" spans="2:2">
      <c r="B919" s="105"/>
    </row>
    <row r="920" spans="2:2">
      <c r="B920" s="105"/>
    </row>
    <row r="921" spans="2:2">
      <c r="B921" s="105"/>
    </row>
    <row r="922" spans="2:2">
      <c r="B922" s="105"/>
    </row>
    <row r="923" spans="2:2">
      <c r="B923" s="105"/>
    </row>
    <row r="924" spans="2:2">
      <c r="B924" s="105"/>
    </row>
    <row r="925" spans="2:2">
      <c r="B925" s="105"/>
    </row>
    <row r="926" spans="2:2">
      <c r="B926" s="105"/>
    </row>
    <row r="927" spans="2:2">
      <c r="B927" s="105"/>
    </row>
    <row r="928" spans="2:2">
      <c r="B928" s="105"/>
    </row>
    <row r="929" spans="2:2">
      <c r="B929" s="105"/>
    </row>
    <row r="930" spans="2:2">
      <c r="B930" s="105"/>
    </row>
    <row r="931" spans="2:2">
      <c r="B931" s="105"/>
    </row>
    <row r="932" spans="2:2">
      <c r="B932" s="105"/>
    </row>
    <row r="933" spans="2:2">
      <c r="B933" s="105"/>
    </row>
    <row r="934" spans="2:2">
      <c r="B934" s="105"/>
    </row>
    <row r="935" spans="2:2">
      <c r="B935" s="105"/>
    </row>
    <row r="936" spans="2:2">
      <c r="B936" s="105"/>
    </row>
    <row r="937" spans="2:2">
      <c r="B937" s="105"/>
    </row>
    <row r="938" spans="2:2">
      <c r="B938" s="105"/>
    </row>
    <row r="939" spans="2:2">
      <c r="B939" s="105"/>
    </row>
    <row r="940" spans="2:2">
      <c r="B940" s="105"/>
    </row>
    <row r="941" spans="2:2">
      <c r="B941" s="105"/>
    </row>
    <row r="942" spans="2:2">
      <c r="B942" s="105"/>
    </row>
    <row r="943" spans="2:2">
      <c r="B943" s="105"/>
    </row>
    <row r="944" spans="2:2">
      <c r="B944" s="105"/>
    </row>
    <row r="945" spans="2:2">
      <c r="B945" s="105"/>
    </row>
    <row r="946" spans="2:2">
      <c r="B946" s="105"/>
    </row>
    <row r="947" spans="2:2">
      <c r="B947" s="105"/>
    </row>
    <row r="948" spans="2:2">
      <c r="B948" s="105"/>
    </row>
    <row r="949" spans="2:2">
      <c r="B949" s="105"/>
    </row>
    <row r="950" spans="2:2">
      <c r="B950" s="105"/>
    </row>
    <row r="951" spans="2:2">
      <c r="B951" s="105"/>
    </row>
    <row r="952" spans="2:2">
      <c r="B952" s="105"/>
    </row>
    <row r="953" spans="2:2">
      <c r="B953" s="105"/>
    </row>
    <row r="954" spans="2:2">
      <c r="B954" s="105"/>
    </row>
    <row r="955" spans="2:2">
      <c r="B955" s="105"/>
    </row>
    <row r="956" spans="2:2">
      <c r="B956" s="105"/>
    </row>
    <row r="957" spans="2:2">
      <c r="B957" s="105"/>
    </row>
    <row r="958" spans="2:2">
      <c r="B958" s="105"/>
    </row>
    <row r="959" spans="2:2">
      <c r="B959" s="105"/>
    </row>
    <row r="960" spans="2:2">
      <c r="B960" s="105"/>
    </row>
    <row r="961" spans="2:2">
      <c r="B961" s="105"/>
    </row>
    <row r="962" spans="2:2">
      <c r="B962" s="105"/>
    </row>
    <row r="963" spans="2:2">
      <c r="B963" s="105"/>
    </row>
    <row r="964" spans="2:2">
      <c r="B964" s="105"/>
    </row>
    <row r="965" spans="2:2">
      <c r="B965" s="105"/>
    </row>
    <row r="966" spans="2:2">
      <c r="B966" s="105"/>
    </row>
    <row r="967" spans="2:2">
      <c r="B967" s="105"/>
    </row>
    <row r="968" spans="2:2">
      <c r="B968" s="105"/>
    </row>
    <row r="969" spans="2:2">
      <c r="B969" s="105"/>
    </row>
    <row r="970" spans="2:2">
      <c r="B970" s="105"/>
    </row>
    <row r="971" spans="2:2">
      <c r="B971" s="105"/>
    </row>
    <row r="972" spans="2:2">
      <c r="B972" s="105"/>
    </row>
    <row r="973" spans="2:2">
      <c r="B973" s="105"/>
    </row>
    <row r="974" spans="2:2">
      <c r="B974" s="105"/>
    </row>
    <row r="975" spans="2:2">
      <c r="B975" s="105"/>
    </row>
    <row r="976" spans="2:2">
      <c r="B976" s="105"/>
    </row>
    <row r="977" spans="2:2">
      <c r="B977" s="105"/>
    </row>
    <row r="978" spans="2:2">
      <c r="B978" s="105"/>
    </row>
    <row r="979" spans="2:2">
      <c r="B979" s="105"/>
    </row>
    <row r="980" spans="2:2">
      <c r="B980" s="105"/>
    </row>
    <row r="981" spans="2:2">
      <c r="B981" s="105"/>
    </row>
    <row r="982" spans="2:2">
      <c r="B982" s="105"/>
    </row>
    <row r="983" spans="2:2">
      <c r="B983" s="105"/>
    </row>
    <row r="984" spans="2:2">
      <c r="B984" s="105"/>
    </row>
    <row r="985" spans="2:2">
      <c r="B985" s="105"/>
    </row>
    <row r="986" spans="2:2">
      <c r="B986" s="105"/>
    </row>
    <row r="987" spans="2:2">
      <c r="B987" s="105"/>
    </row>
    <row r="988" spans="2:2">
      <c r="B988" s="105"/>
    </row>
    <row r="989" spans="2:2">
      <c r="B989" s="105"/>
    </row>
    <row r="990" spans="2:2">
      <c r="B990" s="105"/>
    </row>
    <row r="991" spans="2:2">
      <c r="B991" s="105"/>
    </row>
    <row r="992" spans="2:2">
      <c r="B992" s="105"/>
    </row>
    <row r="993" spans="2:2">
      <c r="B993" s="105"/>
    </row>
    <row r="994" spans="2:2">
      <c r="B994" s="105"/>
    </row>
    <row r="995" spans="2:2">
      <c r="B995" s="105"/>
    </row>
    <row r="996" spans="2:2">
      <c r="B996" s="105"/>
    </row>
    <row r="997" spans="2:2">
      <c r="B997" s="105"/>
    </row>
    <row r="998" spans="2:2">
      <c r="B998" s="105"/>
    </row>
    <row r="999" spans="2:2">
      <c r="B999" s="105"/>
    </row>
    <row r="1000" spans="2:2">
      <c r="B1000" s="105"/>
    </row>
    <row r="1001" spans="2:2">
      <c r="B1001" s="105"/>
    </row>
    <row r="1002" spans="2:2">
      <c r="B1002" s="105"/>
    </row>
    <row r="1003" spans="2:2">
      <c r="B1003" s="105"/>
    </row>
    <row r="1004" spans="2:2">
      <c r="B1004" s="105"/>
    </row>
    <row r="1005" spans="2:2">
      <c r="B1005" s="105"/>
    </row>
    <row r="1006" spans="2:2">
      <c r="B1006" s="105"/>
    </row>
    <row r="1007" spans="2:2">
      <c r="B1007" s="105"/>
    </row>
    <row r="1008" spans="2:2">
      <c r="B1008" s="105"/>
    </row>
    <row r="1009" spans="2:2">
      <c r="B1009" s="105"/>
    </row>
    <row r="1010" spans="2:2">
      <c r="B1010" s="105"/>
    </row>
    <row r="1011" spans="2:2">
      <c r="B1011" s="105"/>
    </row>
    <row r="1012" spans="2:2">
      <c r="B1012" s="105"/>
    </row>
    <row r="1013" spans="2:2">
      <c r="B1013" s="105"/>
    </row>
    <row r="1014" spans="2:2">
      <c r="B1014" s="105"/>
    </row>
    <row r="1015" spans="2:2">
      <c r="B1015" s="105"/>
    </row>
    <row r="1016" spans="2:2">
      <c r="B1016" s="105"/>
    </row>
    <row r="1017" spans="2:2">
      <c r="B1017" s="105"/>
    </row>
    <row r="1018" spans="2:2">
      <c r="B1018" s="105"/>
    </row>
    <row r="1019" spans="2:2">
      <c r="B1019" s="105"/>
    </row>
    <row r="1020" spans="2:2">
      <c r="B1020" s="105"/>
    </row>
    <row r="1021" spans="2:2">
      <c r="B1021" s="105"/>
    </row>
    <row r="1022" spans="2:2">
      <c r="B1022" s="105"/>
    </row>
    <row r="1023" spans="2:2">
      <c r="B1023" s="105"/>
    </row>
    <row r="1024" spans="2:2">
      <c r="B1024" s="105"/>
    </row>
    <row r="1025" spans="2:2">
      <c r="B1025" s="105"/>
    </row>
    <row r="1026" spans="2:2">
      <c r="B1026" s="105"/>
    </row>
    <row r="1027" spans="2:2">
      <c r="B1027" s="105"/>
    </row>
    <row r="1028" spans="2:2">
      <c r="B1028" s="105"/>
    </row>
    <row r="1029" spans="2:2">
      <c r="B1029" s="105"/>
    </row>
    <row r="1030" spans="2:2">
      <c r="B1030" s="105"/>
    </row>
    <row r="1031" spans="2:2">
      <c r="B1031" s="105"/>
    </row>
    <row r="1032" spans="2:2">
      <c r="B1032" s="105"/>
    </row>
    <row r="1033" spans="2:2">
      <c r="B1033" s="105"/>
    </row>
    <row r="1034" spans="2:2">
      <c r="B1034" s="105"/>
    </row>
    <row r="1035" spans="2:2">
      <c r="B1035" s="105"/>
    </row>
    <row r="1036" spans="2:2">
      <c r="B1036" s="105"/>
    </row>
    <row r="1037" spans="2:2">
      <c r="B1037" s="105"/>
    </row>
    <row r="1038" spans="2:2">
      <c r="B1038" s="105"/>
    </row>
    <row r="1039" spans="2:2">
      <c r="B1039" s="105"/>
    </row>
    <row r="1040" spans="2:2">
      <c r="B1040" s="105"/>
    </row>
    <row r="1041" spans="2:2">
      <c r="B1041" s="105"/>
    </row>
    <row r="1042" spans="2:2">
      <c r="B1042" s="105"/>
    </row>
    <row r="1043" spans="2:2">
      <c r="B1043" s="105"/>
    </row>
    <row r="1044" spans="2:2">
      <c r="B1044" s="105"/>
    </row>
    <row r="1045" spans="2:2">
      <c r="B1045" s="105"/>
    </row>
    <row r="1046" spans="2:2">
      <c r="B1046" s="105"/>
    </row>
    <row r="1047" spans="2:2">
      <c r="B1047" s="105"/>
    </row>
    <row r="1048" spans="2:2">
      <c r="B1048" s="105"/>
    </row>
    <row r="1049" spans="2:2">
      <c r="B1049" s="105"/>
    </row>
    <row r="1050" spans="2:2">
      <c r="B1050" s="105"/>
    </row>
    <row r="1051" spans="2:2">
      <c r="B1051" s="105"/>
    </row>
    <row r="1052" spans="2:2">
      <c r="B1052" s="105"/>
    </row>
    <row r="1053" spans="2:2">
      <c r="B1053" s="105"/>
    </row>
    <row r="1054" spans="2:2">
      <c r="B1054" s="105"/>
    </row>
    <row r="1055" spans="2:2">
      <c r="B1055" s="105"/>
    </row>
    <row r="1056" spans="2:2">
      <c r="B1056" s="105"/>
    </row>
    <row r="1057" spans="2:2">
      <c r="B1057" s="105"/>
    </row>
    <row r="1058" spans="2:2">
      <c r="B1058" s="105"/>
    </row>
    <row r="1059" spans="2:2">
      <c r="B1059" s="105"/>
    </row>
    <row r="1060" spans="2:2">
      <c r="B1060" s="105"/>
    </row>
    <row r="1061" spans="2:2">
      <c r="B1061" s="105"/>
    </row>
    <row r="1062" spans="2:2">
      <c r="B1062" s="105"/>
    </row>
    <row r="1063" spans="2:2">
      <c r="B1063" s="105"/>
    </row>
    <row r="1064" spans="2:2">
      <c r="B1064" s="105"/>
    </row>
    <row r="1065" spans="2:2">
      <c r="B1065" s="105"/>
    </row>
    <row r="1066" spans="2:2">
      <c r="B1066" s="105"/>
    </row>
    <row r="1067" spans="2:2">
      <c r="B1067" s="105"/>
    </row>
    <row r="1068" spans="2:2">
      <c r="B1068" s="105"/>
    </row>
    <row r="1069" spans="2:2">
      <c r="B1069" s="105"/>
    </row>
    <row r="1070" spans="2:2">
      <c r="B1070" s="105"/>
    </row>
    <row r="1071" spans="2:2">
      <c r="B1071" s="105"/>
    </row>
    <row r="1072" spans="2:2">
      <c r="B1072" s="105"/>
    </row>
    <row r="1073" spans="2:2">
      <c r="B1073" s="105"/>
    </row>
    <row r="1074" spans="2:2">
      <c r="B1074" s="105"/>
    </row>
    <row r="1075" spans="2:2">
      <c r="B1075" s="105"/>
    </row>
    <row r="1076" spans="2:2">
      <c r="B1076" s="105"/>
    </row>
    <row r="1077" spans="2:2">
      <c r="B1077" s="105"/>
    </row>
    <row r="1078" spans="2:2">
      <c r="B1078" s="105"/>
    </row>
    <row r="1079" spans="2:2">
      <c r="B1079" s="105"/>
    </row>
    <row r="1080" spans="2:2">
      <c r="B1080" s="105"/>
    </row>
    <row r="1081" spans="2:2">
      <c r="B1081" s="105"/>
    </row>
    <row r="1082" spans="2:2">
      <c r="B1082" s="105"/>
    </row>
    <row r="1083" spans="2:2">
      <c r="B1083" s="105"/>
    </row>
    <row r="1084" spans="2:2">
      <c r="B1084" s="105"/>
    </row>
    <row r="1085" spans="2:2">
      <c r="B1085" s="105"/>
    </row>
    <row r="1086" spans="2:2">
      <c r="B1086" s="105"/>
    </row>
    <row r="1087" spans="2:2">
      <c r="B1087" s="105"/>
    </row>
    <row r="1088" spans="2:2">
      <c r="B1088" s="105"/>
    </row>
    <row r="1089" spans="2:2">
      <c r="B1089" s="105"/>
    </row>
    <row r="1090" spans="2:2">
      <c r="B1090" s="105"/>
    </row>
    <row r="1091" spans="2:2">
      <c r="B1091" s="105"/>
    </row>
    <row r="1092" spans="2:2">
      <c r="B1092" s="105"/>
    </row>
    <row r="1093" spans="2:2">
      <c r="B1093" s="105"/>
    </row>
    <row r="1094" spans="2:2">
      <c r="B1094" s="105"/>
    </row>
    <row r="1095" spans="2:2">
      <c r="B1095" s="105"/>
    </row>
    <row r="1096" spans="2:2">
      <c r="B1096" s="105"/>
    </row>
    <row r="1097" spans="2:2">
      <c r="B1097" s="105"/>
    </row>
    <row r="1098" spans="2:2">
      <c r="B1098" s="105"/>
    </row>
    <row r="1099" spans="2:2">
      <c r="B1099" s="105"/>
    </row>
    <row r="1100" spans="2:2">
      <c r="B1100" s="105"/>
    </row>
    <row r="1101" spans="2:2">
      <c r="B1101" s="105"/>
    </row>
    <row r="1102" spans="2:2">
      <c r="B1102" s="105"/>
    </row>
    <row r="1103" spans="2:2">
      <c r="B1103" s="105"/>
    </row>
    <row r="1104" spans="2:2">
      <c r="B1104" s="105"/>
    </row>
    <row r="1105" spans="2:2">
      <c r="B1105" s="105"/>
    </row>
    <row r="1106" spans="2:2">
      <c r="B1106" s="105"/>
    </row>
    <row r="1107" spans="2:2">
      <c r="B1107" s="105"/>
    </row>
    <row r="1108" spans="2:2">
      <c r="B1108" s="105"/>
    </row>
    <row r="1109" spans="2:2">
      <c r="B1109" s="105"/>
    </row>
    <row r="1110" spans="2:2">
      <c r="B1110" s="105"/>
    </row>
    <row r="1111" spans="2:2">
      <c r="B1111" s="105"/>
    </row>
    <row r="1112" spans="2:2">
      <c r="B1112" s="105"/>
    </row>
    <row r="1113" spans="2:2">
      <c r="B1113" s="105"/>
    </row>
    <row r="1114" spans="2:2">
      <c r="B1114" s="105"/>
    </row>
    <row r="1115" spans="2:2">
      <c r="B1115" s="105"/>
    </row>
    <row r="1116" spans="2:2">
      <c r="B1116" s="105"/>
    </row>
    <row r="1117" spans="2:2">
      <c r="B1117" s="105"/>
    </row>
    <row r="1118" spans="2:2">
      <c r="B1118" s="105"/>
    </row>
    <row r="1119" spans="2:2">
      <c r="B1119" s="105"/>
    </row>
    <row r="1120" spans="2:2">
      <c r="B1120" s="105"/>
    </row>
    <row r="1121" spans="2:2">
      <c r="B1121" s="105"/>
    </row>
    <row r="1122" spans="2:2">
      <c r="B1122" s="105"/>
    </row>
    <row r="1123" spans="2:2">
      <c r="B1123" s="105"/>
    </row>
    <row r="1124" spans="2:2">
      <c r="B1124" s="105"/>
    </row>
    <row r="1125" spans="2:2">
      <c r="B1125" s="105"/>
    </row>
    <row r="1126" spans="2:2">
      <c r="B1126" s="105"/>
    </row>
    <row r="1127" spans="2:2">
      <c r="B1127" s="105"/>
    </row>
    <row r="1128" spans="2:2">
      <c r="B1128" s="105"/>
    </row>
    <row r="1129" spans="2:2">
      <c r="B1129" s="105"/>
    </row>
    <row r="1130" spans="2:2">
      <c r="B1130" s="105"/>
    </row>
    <row r="1131" spans="2:2">
      <c r="B1131" s="105"/>
    </row>
    <row r="1132" spans="2:2">
      <c r="B1132" s="105"/>
    </row>
    <row r="1133" spans="2:2">
      <c r="B1133" s="105"/>
    </row>
    <row r="1134" spans="2:2">
      <c r="B1134" s="105"/>
    </row>
    <row r="1135" spans="2:2">
      <c r="B1135" s="105"/>
    </row>
    <row r="1136" spans="2:2">
      <c r="B1136" s="105"/>
    </row>
    <row r="1137" spans="2:2">
      <c r="B1137" s="105"/>
    </row>
    <row r="1138" spans="2:2">
      <c r="B1138" s="105"/>
    </row>
    <row r="1139" spans="2:2">
      <c r="B1139" s="105"/>
    </row>
    <row r="1140" spans="2:2">
      <c r="B1140" s="105"/>
    </row>
    <row r="1141" spans="2:2">
      <c r="B1141" s="105"/>
    </row>
    <row r="1142" spans="2:2">
      <c r="B1142" s="105"/>
    </row>
    <row r="1143" spans="2:2">
      <c r="B1143" s="105"/>
    </row>
    <row r="1144" spans="2:2">
      <c r="B1144" s="105"/>
    </row>
    <row r="1145" spans="2:2">
      <c r="B1145" s="105"/>
    </row>
    <row r="1146" spans="2:2">
      <c r="B1146" s="105"/>
    </row>
    <row r="1147" spans="2:2">
      <c r="B1147" s="105"/>
    </row>
    <row r="1148" spans="2:2">
      <c r="B1148" s="105"/>
    </row>
    <row r="1149" spans="2:2">
      <c r="B1149" s="105"/>
    </row>
    <row r="1150" spans="2:2">
      <c r="B1150" s="105"/>
    </row>
    <row r="1151" spans="2:2">
      <c r="B1151" s="105"/>
    </row>
    <row r="1152" spans="2:2">
      <c r="B1152" s="105"/>
    </row>
    <row r="1153" spans="2:2">
      <c r="B1153" s="105"/>
    </row>
    <row r="1154" spans="2:2">
      <c r="B1154" s="105"/>
    </row>
    <row r="1155" spans="2:2">
      <c r="B1155" s="105"/>
    </row>
    <row r="1156" spans="2:2">
      <c r="B1156" s="105"/>
    </row>
    <row r="1157" spans="2:2">
      <c r="B1157" s="105"/>
    </row>
    <row r="1158" spans="2:2">
      <c r="B1158" s="105"/>
    </row>
    <row r="1159" spans="2:2">
      <c r="B1159" s="105"/>
    </row>
    <row r="1160" spans="2:2">
      <c r="B1160" s="105"/>
    </row>
    <row r="1161" spans="2:2">
      <c r="B1161" s="105"/>
    </row>
    <row r="1162" spans="2:2">
      <c r="B1162" s="105"/>
    </row>
    <row r="1163" spans="2:2">
      <c r="B1163" s="105"/>
    </row>
    <row r="1164" spans="2:2">
      <c r="B1164" s="105"/>
    </row>
    <row r="1165" spans="2:2">
      <c r="B1165" s="105"/>
    </row>
    <row r="1166" spans="2:2">
      <c r="B1166" s="105"/>
    </row>
    <row r="1167" spans="2:2">
      <c r="B1167" s="105"/>
    </row>
    <row r="1168" spans="2:2">
      <c r="B1168" s="105"/>
    </row>
    <row r="1169" spans="2:2">
      <c r="B1169" s="105"/>
    </row>
    <row r="1170" spans="2:2">
      <c r="B1170" s="105"/>
    </row>
    <row r="1171" spans="2:2">
      <c r="B1171" s="105"/>
    </row>
    <row r="1172" spans="2:2">
      <c r="B1172" s="105"/>
    </row>
    <row r="1173" spans="2:2">
      <c r="B1173" s="105"/>
    </row>
    <row r="1174" spans="2:2">
      <c r="B1174" s="105"/>
    </row>
    <row r="1175" spans="2:2">
      <c r="B1175" s="105"/>
    </row>
    <row r="1176" spans="2:2">
      <c r="B1176" s="105"/>
    </row>
    <row r="1177" spans="2:2">
      <c r="B1177" s="105"/>
    </row>
    <row r="1178" spans="2:2">
      <c r="B1178" s="105"/>
    </row>
    <row r="1179" spans="2:2">
      <c r="B1179" s="105"/>
    </row>
    <row r="1180" spans="2:2">
      <c r="B1180" s="105"/>
    </row>
    <row r="1181" spans="2:2">
      <c r="B1181" s="105"/>
    </row>
    <row r="1182" spans="2:2">
      <c r="B1182" s="105"/>
    </row>
    <row r="1183" spans="2:2">
      <c r="B1183" s="105"/>
    </row>
    <row r="1184" spans="2:2">
      <c r="B1184" s="105"/>
    </row>
    <row r="1185" spans="2:2">
      <c r="B1185" s="105"/>
    </row>
    <row r="1186" spans="2:2">
      <c r="B1186" s="105"/>
    </row>
    <row r="1187" spans="2:2">
      <c r="B1187" s="105"/>
    </row>
    <row r="1188" spans="2:2">
      <c r="B1188" s="105"/>
    </row>
    <row r="1189" spans="2:2">
      <c r="B1189" s="105"/>
    </row>
    <row r="1190" spans="2:2">
      <c r="B1190" s="105"/>
    </row>
    <row r="1191" spans="2:2">
      <c r="B1191" s="105"/>
    </row>
    <row r="1192" spans="2:2">
      <c r="B1192" s="105"/>
    </row>
    <row r="1193" spans="2:2">
      <c r="B1193" s="105"/>
    </row>
    <row r="1194" spans="2:2">
      <c r="B1194" s="105"/>
    </row>
    <row r="1195" spans="2:2">
      <c r="B1195" s="105"/>
    </row>
    <row r="1196" spans="2:2">
      <c r="B1196" s="106"/>
    </row>
    <row r="1197" spans="2:2">
      <c r="B1197" s="107"/>
    </row>
    <row r="1198" spans="2:2">
      <c r="B1198" s="107"/>
    </row>
    <row r="1199" spans="2:2">
      <c r="B1199" s="107"/>
    </row>
    <row r="1200" spans="2:2">
      <c r="B1200" s="107"/>
    </row>
    <row r="1201" spans="2:2">
      <c r="B1201" s="107"/>
    </row>
    <row r="1202" spans="2:2">
      <c r="B1202" s="107"/>
    </row>
    <row r="1203" spans="2:2">
      <c r="B1203" s="107"/>
    </row>
    <row r="1204" spans="2:2">
      <c r="B1204" s="107"/>
    </row>
    <row r="1205" spans="2:2">
      <c r="B1205" s="107"/>
    </row>
    <row r="1206" spans="2:2">
      <c r="B1206" s="107"/>
    </row>
    <row r="1207" spans="2:2">
      <c r="B1207" s="107"/>
    </row>
    <row r="1208" spans="2:2">
      <c r="B1208" s="107"/>
    </row>
  </sheetData>
  <autoFilter ref="A1:F890">
    <extLst/>
  </autoFilter>
  <dataValidations count="1">
    <dataValidation type="date" operator="between" allowBlank="1" showInputMessage="1" showErrorMessage="1" sqref="B1">
      <formula1>43101</formula1>
      <formula2>43800</formula2>
    </dataValidation>
  </dataValidation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G319"/>
  <sheetViews>
    <sheetView workbookViewId="0">
      <pane xSplit="2" ySplit="1" topLeftCell="C849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 outlineLevelCol="6"/>
  <cols>
    <col min="1" max="1" width="28.75" style="1" customWidth="1"/>
    <col min="2" max="2" width="16.1333333333333" style="103" customWidth="1"/>
    <col min="3" max="3" width="10.6666666666667" style="1"/>
    <col min="4" max="5" width="7" style="1" customWidth="1"/>
    <col min="6" max="6" width="10.8833333333333" style="1" customWidth="1"/>
    <col min="7" max="7" width="12.8833333333333" style="1" customWidth="1"/>
    <col min="8" max="16384" width="9" style="1"/>
  </cols>
  <sheetData>
    <row r="1" s="1" customFormat="1" spans="1:7">
      <c r="A1" s="1" t="s">
        <v>2</v>
      </c>
      <c r="B1" s="104" t="s">
        <v>3</v>
      </c>
      <c r="C1" s="1" t="s">
        <v>16</v>
      </c>
      <c r="D1" s="1" t="s">
        <v>17</v>
      </c>
      <c r="E1" s="1" t="s">
        <v>19</v>
      </c>
      <c r="F1" s="1" t="s">
        <v>24</v>
      </c>
      <c r="G1" s="1" t="s">
        <v>20</v>
      </c>
    </row>
    <row r="2" spans="2:2">
      <c r="B2" s="105"/>
    </row>
    <row r="3" spans="2:2">
      <c r="B3" s="105"/>
    </row>
    <row r="4" spans="2:2">
      <c r="B4" s="105"/>
    </row>
    <row r="5" spans="2:2">
      <c r="B5" s="105"/>
    </row>
    <row r="6" spans="2:2">
      <c r="B6" s="105"/>
    </row>
    <row r="7" spans="2:2">
      <c r="B7" s="105"/>
    </row>
    <row r="8" spans="2:2">
      <c r="B8" s="105"/>
    </row>
    <row r="9" spans="2:2">
      <c r="B9" s="105"/>
    </row>
    <row r="10" spans="2:2">
      <c r="B10" s="105"/>
    </row>
    <row r="11" spans="2:2">
      <c r="B11" s="105"/>
    </row>
    <row r="12" spans="2:2">
      <c r="B12" s="105"/>
    </row>
    <row r="13" spans="2:2">
      <c r="B13" s="105"/>
    </row>
    <row r="14" spans="2:2">
      <c r="B14" s="105"/>
    </row>
    <row r="15" spans="2:2">
      <c r="B15" s="105"/>
    </row>
    <row r="16" spans="2:2">
      <c r="B16" s="105"/>
    </row>
    <row r="17" spans="2:2">
      <c r="B17" s="105"/>
    </row>
    <row r="18" spans="2:2">
      <c r="B18" s="105"/>
    </row>
    <row r="19" spans="2:2">
      <c r="B19" s="105"/>
    </row>
    <row r="20" spans="2:2">
      <c r="B20" s="105"/>
    </row>
    <row r="21" spans="2:2">
      <c r="B21" s="105"/>
    </row>
    <row r="22" spans="2:2">
      <c r="B22" s="105"/>
    </row>
    <row r="23" spans="2:2">
      <c r="B23" s="105"/>
    </row>
    <row r="24" spans="2:2">
      <c r="B24" s="105"/>
    </row>
    <row r="25" spans="2:2">
      <c r="B25" s="105"/>
    </row>
    <row r="26" spans="2:2">
      <c r="B26" s="105"/>
    </row>
    <row r="27" spans="2:2">
      <c r="B27" s="105"/>
    </row>
    <row r="28" spans="2:2">
      <c r="B28" s="105"/>
    </row>
    <row r="29" spans="2:2">
      <c r="B29" s="105"/>
    </row>
    <row r="30" spans="2:2">
      <c r="B30" s="105"/>
    </row>
    <row r="31" spans="2:2">
      <c r="B31" s="105"/>
    </row>
    <row r="32" spans="2:2">
      <c r="B32" s="105"/>
    </row>
    <row r="33" spans="2:2">
      <c r="B33" s="105"/>
    </row>
    <row r="34" spans="2:2">
      <c r="B34" s="105"/>
    </row>
    <row r="35" spans="2:2">
      <c r="B35" s="105"/>
    </row>
    <row r="36" spans="2:2">
      <c r="B36" s="105"/>
    </row>
    <row r="37" spans="2:2">
      <c r="B37" s="105"/>
    </row>
    <row r="38" spans="2:2">
      <c r="B38" s="105"/>
    </row>
    <row r="39" spans="2:2">
      <c r="B39" s="105"/>
    </row>
    <row r="40" spans="2:2">
      <c r="B40" s="105"/>
    </row>
    <row r="41" spans="2:2">
      <c r="B41" s="105"/>
    </row>
    <row r="42" spans="2:2">
      <c r="B42" s="105"/>
    </row>
    <row r="43" spans="2:2">
      <c r="B43" s="105"/>
    </row>
    <row r="44" spans="2:2">
      <c r="B44" s="105"/>
    </row>
    <row r="45" spans="2:2">
      <c r="B45" s="105"/>
    </row>
    <row r="46" spans="2:2">
      <c r="B46" s="105"/>
    </row>
    <row r="47" spans="2:2">
      <c r="B47" s="105"/>
    </row>
    <row r="48" spans="2:2">
      <c r="B48" s="105"/>
    </row>
    <row r="49" spans="2:2">
      <c r="B49" s="105"/>
    </row>
    <row r="50" spans="2:2">
      <c r="B50" s="105"/>
    </row>
    <row r="51" spans="2:2">
      <c r="B51" s="105"/>
    </row>
    <row r="52" spans="2:2">
      <c r="B52" s="105"/>
    </row>
    <row r="53" spans="2:2">
      <c r="B53" s="105"/>
    </row>
    <row r="54" spans="2:2">
      <c r="B54" s="105"/>
    </row>
    <row r="55" spans="2:2">
      <c r="B55" s="105"/>
    </row>
    <row r="56" spans="2:2">
      <c r="B56" s="105"/>
    </row>
    <row r="57" spans="2:2">
      <c r="B57" s="105"/>
    </row>
    <row r="58" spans="2:2">
      <c r="B58" s="105"/>
    </row>
    <row r="59" spans="2:2">
      <c r="B59" s="105"/>
    </row>
    <row r="60" spans="2:2">
      <c r="B60" s="105"/>
    </row>
    <row r="61" spans="2:2">
      <c r="B61" s="105"/>
    </row>
    <row r="62" spans="2:2">
      <c r="B62" s="105"/>
    </row>
    <row r="63" spans="2:2">
      <c r="B63" s="105"/>
    </row>
    <row r="64" spans="2:2">
      <c r="B64" s="105"/>
    </row>
    <row r="65" spans="2:2">
      <c r="B65" s="105"/>
    </row>
    <row r="66" spans="2:2">
      <c r="B66" s="105"/>
    </row>
    <row r="67" spans="2:2">
      <c r="B67" s="105"/>
    </row>
    <row r="68" spans="2:2">
      <c r="B68" s="105"/>
    </row>
    <row r="69" spans="2:2">
      <c r="B69" s="105"/>
    </row>
    <row r="70" spans="2:2">
      <c r="B70" s="105"/>
    </row>
    <row r="71" spans="2:2">
      <c r="B71" s="105"/>
    </row>
    <row r="72" spans="2:2">
      <c r="B72" s="105"/>
    </row>
    <row r="73" spans="2:2">
      <c r="B73" s="105"/>
    </row>
    <row r="74" spans="2:2">
      <c r="B74" s="105"/>
    </row>
    <row r="75" spans="2:2">
      <c r="B75" s="105"/>
    </row>
    <row r="76" spans="2:2">
      <c r="B76" s="105"/>
    </row>
    <row r="77" spans="2:2">
      <c r="B77" s="105"/>
    </row>
    <row r="78" spans="2:2">
      <c r="B78" s="105"/>
    </row>
    <row r="79" spans="2:2">
      <c r="B79" s="105"/>
    </row>
    <row r="80" spans="2:2">
      <c r="B80" s="105"/>
    </row>
    <row r="81" spans="2:2">
      <c r="B81" s="105"/>
    </row>
    <row r="82" spans="2:2">
      <c r="B82" s="105"/>
    </row>
    <row r="83" spans="2:2">
      <c r="B83" s="105"/>
    </row>
    <row r="84" spans="2:2">
      <c r="B84" s="105"/>
    </row>
    <row r="85" spans="2:2">
      <c r="B85" s="105"/>
    </row>
    <row r="86" spans="2:2">
      <c r="B86" s="105"/>
    </row>
    <row r="87" spans="2:2">
      <c r="B87" s="105"/>
    </row>
    <row r="88" spans="2:2">
      <c r="B88" s="105"/>
    </row>
    <row r="89" spans="2:2">
      <c r="B89" s="105"/>
    </row>
    <row r="90" spans="2:2">
      <c r="B90" s="105"/>
    </row>
    <row r="91" spans="2:2">
      <c r="B91" s="105"/>
    </row>
    <row r="92" spans="2:2">
      <c r="B92" s="105"/>
    </row>
    <row r="93" spans="2:2">
      <c r="B93" s="105"/>
    </row>
    <row r="94" spans="2:2">
      <c r="B94" s="105"/>
    </row>
    <row r="95" spans="2:2">
      <c r="B95" s="105"/>
    </row>
    <row r="96" spans="2:2">
      <c r="B96" s="105"/>
    </row>
    <row r="97" spans="2:2">
      <c r="B97" s="105"/>
    </row>
    <row r="98" spans="2:2">
      <c r="B98" s="105"/>
    </row>
    <row r="99" spans="2:2">
      <c r="B99" s="105"/>
    </row>
    <row r="100" spans="2:2">
      <c r="B100" s="105"/>
    </row>
    <row r="101" spans="2:2">
      <c r="B101" s="105"/>
    </row>
    <row r="102" spans="2:2">
      <c r="B102" s="105"/>
    </row>
    <row r="103" spans="2:2">
      <c r="B103" s="105"/>
    </row>
    <row r="104" spans="2:2">
      <c r="B104" s="105"/>
    </row>
    <row r="105" spans="2:2">
      <c r="B105" s="105"/>
    </row>
    <row r="106" spans="2:2">
      <c r="B106" s="105"/>
    </row>
    <row r="107" spans="2:2">
      <c r="B107" s="105"/>
    </row>
    <row r="108" spans="2:2">
      <c r="B108" s="105"/>
    </row>
    <row r="109" spans="2:2">
      <c r="B109" s="105"/>
    </row>
    <row r="110" spans="2:2">
      <c r="B110" s="105"/>
    </row>
    <row r="111" spans="2:2">
      <c r="B111" s="105"/>
    </row>
    <row r="112" spans="2:2">
      <c r="B112" s="105"/>
    </row>
    <row r="113" spans="2:2">
      <c r="B113" s="105"/>
    </row>
    <row r="114" spans="2:2">
      <c r="B114" s="105"/>
    </row>
    <row r="115" spans="2:2">
      <c r="B115" s="105"/>
    </row>
    <row r="116" spans="2:2">
      <c r="B116" s="105"/>
    </row>
    <row r="117" spans="2:2">
      <c r="B117" s="105"/>
    </row>
    <row r="118" spans="2:2">
      <c r="B118" s="105"/>
    </row>
    <row r="119" spans="2:2">
      <c r="B119" s="105"/>
    </row>
    <row r="120" spans="2:2">
      <c r="B120" s="105"/>
    </row>
    <row r="121" spans="2:2">
      <c r="B121" s="105"/>
    </row>
    <row r="122" spans="2:2">
      <c r="B122" s="105"/>
    </row>
    <row r="123" spans="2:2">
      <c r="B123" s="105"/>
    </row>
    <row r="124" spans="2:2">
      <c r="B124" s="105"/>
    </row>
    <row r="125" spans="2:2">
      <c r="B125" s="105"/>
    </row>
    <row r="126" spans="2:2">
      <c r="B126" s="105"/>
    </row>
    <row r="127" spans="2:2">
      <c r="B127" s="105"/>
    </row>
    <row r="128" spans="2:2">
      <c r="B128" s="105"/>
    </row>
    <row r="129" spans="2:2">
      <c r="B129" s="105"/>
    </row>
    <row r="130" spans="2:2">
      <c r="B130" s="105"/>
    </row>
    <row r="131" spans="2:2">
      <c r="B131" s="105"/>
    </row>
    <row r="132" spans="2:2">
      <c r="B132" s="105"/>
    </row>
    <row r="133" spans="2:2">
      <c r="B133" s="105"/>
    </row>
    <row r="134" spans="2:2">
      <c r="B134" s="105"/>
    </row>
    <row r="135" spans="2:2">
      <c r="B135" s="105"/>
    </row>
    <row r="136" spans="2:2">
      <c r="B136" s="105"/>
    </row>
    <row r="137" spans="2:2">
      <c r="B137" s="105"/>
    </row>
    <row r="138" spans="2:2">
      <c r="B138" s="105"/>
    </row>
    <row r="139" spans="2:2">
      <c r="B139" s="105"/>
    </row>
    <row r="140" spans="2:2">
      <c r="B140" s="105"/>
    </row>
    <row r="141" spans="2:2">
      <c r="B141" s="105"/>
    </row>
    <row r="142" spans="2:2">
      <c r="B142" s="105"/>
    </row>
    <row r="143" spans="2:2">
      <c r="B143" s="105"/>
    </row>
    <row r="144" spans="2:2">
      <c r="B144" s="105"/>
    </row>
    <row r="145" spans="2:2">
      <c r="B145" s="105"/>
    </row>
    <row r="146" spans="2:2">
      <c r="B146" s="105"/>
    </row>
    <row r="147" spans="2:2">
      <c r="B147" s="105"/>
    </row>
    <row r="148" spans="2:2">
      <c r="B148" s="105"/>
    </row>
    <row r="149" spans="2:2">
      <c r="B149" s="105"/>
    </row>
    <row r="150" spans="2:2">
      <c r="B150" s="105"/>
    </row>
    <row r="151" spans="2:2">
      <c r="B151" s="105"/>
    </row>
    <row r="152" spans="2:2">
      <c r="B152" s="105"/>
    </row>
    <row r="153" spans="2:2">
      <c r="B153" s="105"/>
    </row>
    <row r="154" spans="2:2">
      <c r="B154" s="105"/>
    </row>
    <row r="155" spans="2:2">
      <c r="B155" s="105"/>
    </row>
    <row r="156" spans="2:2">
      <c r="B156" s="105"/>
    </row>
    <row r="157" spans="2:2">
      <c r="B157" s="105"/>
    </row>
    <row r="158" spans="2:2">
      <c r="B158" s="105"/>
    </row>
    <row r="159" spans="2:2">
      <c r="B159" s="105"/>
    </row>
    <row r="160" spans="2:2">
      <c r="B160" s="105"/>
    </row>
    <row r="161" spans="2:2">
      <c r="B161" s="105"/>
    </row>
    <row r="162" spans="2:2">
      <c r="B162" s="105"/>
    </row>
    <row r="163" spans="2:2">
      <c r="B163" s="105"/>
    </row>
    <row r="164" spans="2:2">
      <c r="B164" s="105"/>
    </row>
    <row r="165" spans="2:2">
      <c r="B165" s="105"/>
    </row>
    <row r="166" spans="2:2">
      <c r="B166" s="105"/>
    </row>
    <row r="167" spans="2:2">
      <c r="B167" s="105"/>
    </row>
    <row r="168" spans="2:2">
      <c r="B168" s="105"/>
    </row>
    <row r="169" spans="2:2">
      <c r="B169" s="105"/>
    </row>
    <row r="170" spans="2:2">
      <c r="B170" s="105"/>
    </row>
    <row r="171" spans="2:2">
      <c r="B171" s="105"/>
    </row>
    <row r="172" spans="2:2">
      <c r="B172" s="105"/>
    </row>
    <row r="173" spans="2:2">
      <c r="B173" s="105"/>
    </row>
    <row r="174" spans="2:2">
      <c r="B174" s="105"/>
    </row>
    <row r="175" spans="2:2">
      <c r="B175" s="105"/>
    </row>
    <row r="176" spans="2:2">
      <c r="B176" s="105"/>
    </row>
    <row r="177" spans="2:2">
      <c r="B177" s="105"/>
    </row>
    <row r="178" spans="2:2">
      <c r="B178" s="105"/>
    </row>
    <row r="179" spans="2:2">
      <c r="B179" s="105"/>
    </row>
    <row r="180" spans="2:2">
      <c r="B180" s="105"/>
    </row>
    <row r="181" spans="2:2">
      <c r="B181" s="105"/>
    </row>
    <row r="182" spans="2:2">
      <c r="B182" s="105"/>
    </row>
    <row r="183" spans="2:2">
      <c r="B183" s="105"/>
    </row>
    <row r="184" spans="2:2">
      <c r="B184" s="105"/>
    </row>
    <row r="185" spans="2:2">
      <c r="B185" s="105"/>
    </row>
    <row r="186" spans="2:2">
      <c r="B186" s="105"/>
    </row>
    <row r="187" spans="2:2">
      <c r="B187" s="105"/>
    </row>
    <row r="188" spans="2:2">
      <c r="B188" s="105"/>
    </row>
    <row r="189" spans="2:2">
      <c r="B189" s="105"/>
    </row>
    <row r="190" spans="2:2">
      <c r="B190" s="105"/>
    </row>
    <row r="191" spans="2:2">
      <c r="B191" s="105"/>
    </row>
    <row r="192" spans="2:2">
      <c r="B192" s="105"/>
    </row>
    <row r="193" spans="2:2">
      <c r="B193" s="105"/>
    </row>
    <row r="194" spans="2:2">
      <c r="B194" s="105"/>
    </row>
    <row r="195" spans="2:2">
      <c r="B195" s="105"/>
    </row>
    <row r="196" spans="2:2">
      <c r="B196" s="105"/>
    </row>
    <row r="197" spans="2:2">
      <c r="B197" s="105"/>
    </row>
    <row r="198" spans="2:2">
      <c r="B198" s="105"/>
    </row>
    <row r="199" spans="2:2">
      <c r="B199" s="105"/>
    </row>
    <row r="200" spans="2:2">
      <c r="B200" s="105"/>
    </row>
    <row r="201" spans="2:2">
      <c r="B201" s="105"/>
    </row>
    <row r="202" spans="2:2">
      <c r="B202" s="105"/>
    </row>
    <row r="203" spans="2:2">
      <c r="B203" s="105"/>
    </row>
    <row r="204" spans="2:2">
      <c r="B204" s="105"/>
    </row>
    <row r="205" spans="2:2">
      <c r="B205" s="105"/>
    </row>
    <row r="206" spans="2:2">
      <c r="B206" s="105"/>
    </row>
    <row r="207" spans="2:2">
      <c r="B207" s="105"/>
    </row>
    <row r="208" spans="2:2">
      <c r="B208" s="105"/>
    </row>
    <row r="209" spans="2:2">
      <c r="B209" s="105"/>
    </row>
    <row r="210" spans="2:2">
      <c r="B210" s="105"/>
    </row>
    <row r="211" spans="2:2">
      <c r="B211" s="105"/>
    </row>
    <row r="212" spans="2:2">
      <c r="B212" s="105"/>
    </row>
    <row r="213" spans="2:2">
      <c r="B213" s="105"/>
    </row>
    <row r="214" spans="2:2">
      <c r="B214" s="105"/>
    </row>
    <row r="215" spans="2:2">
      <c r="B215" s="105"/>
    </row>
    <row r="216" spans="2:2">
      <c r="B216" s="105"/>
    </row>
    <row r="217" spans="2:2">
      <c r="B217" s="105"/>
    </row>
    <row r="218" spans="2:2">
      <c r="B218" s="105"/>
    </row>
    <row r="219" spans="2:2">
      <c r="B219" s="105"/>
    </row>
    <row r="220" spans="2:2">
      <c r="B220" s="105"/>
    </row>
    <row r="221" spans="2:2">
      <c r="B221" s="105"/>
    </row>
    <row r="222" spans="2:2">
      <c r="B222" s="105"/>
    </row>
    <row r="223" spans="2:2">
      <c r="B223" s="105"/>
    </row>
    <row r="224" spans="2:2">
      <c r="B224" s="105"/>
    </row>
    <row r="225" spans="2:2">
      <c r="B225" s="105"/>
    </row>
    <row r="226" spans="2:2">
      <c r="B226" s="105"/>
    </row>
    <row r="227" spans="2:2">
      <c r="B227" s="105"/>
    </row>
    <row r="228" spans="2:2">
      <c r="B228" s="105"/>
    </row>
    <row r="229" spans="2:2">
      <c r="B229" s="105"/>
    </row>
    <row r="230" spans="2:2">
      <c r="B230" s="105"/>
    </row>
    <row r="231" spans="2:2">
      <c r="B231" s="105"/>
    </row>
    <row r="232" spans="2:2">
      <c r="B232" s="105"/>
    </row>
    <row r="233" spans="2:2">
      <c r="B233" s="105"/>
    </row>
    <row r="234" spans="2:2">
      <c r="B234" s="105"/>
    </row>
    <row r="235" spans="2:2">
      <c r="B235" s="105"/>
    </row>
    <row r="236" spans="2:2">
      <c r="B236" s="105"/>
    </row>
    <row r="237" spans="2:2">
      <c r="B237" s="105"/>
    </row>
    <row r="238" spans="2:2">
      <c r="B238" s="105"/>
    </row>
    <row r="239" spans="2:2">
      <c r="B239" s="105"/>
    </row>
    <row r="240" spans="2:2">
      <c r="B240" s="105"/>
    </row>
    <row r="241" spans="2:2">
      <c r="B241" s="105"/>
    </row>
    <row r="242" spans="2:2">
      <c r="B242" s="105"/>
    </row>
    <row r="243" spans="2:2">
      <c r="B243" s="105"/>
    </row>
    <row r="244" spans="2:2">
      <c r="B244" s="105"/>
    </row>
    <row r="245" spans="2:2">
      <c r="B245" s="105"/>
    </row>
    <row r="246" spans="2:2">
      <c r="B246" s="105"/>
    </row>
    <row r="247" spans="2:2">
      <c r="B247" s="105"/>
    </row>
    <row r="248" spans="2:2">
      <c r="B248" s="105"/>
    </row>
    <row r="249" spans="2:2">
      <c r="B249" s="105"/>
    </row>
    <row r="250" spans="2:2">
      <c r="B250" s="105"/>
    </row>
    <row r="251" spans="2:2">
      <c r="B251" s="105"/>
    </row>
    <row r="252" spans="2:2">
      <c r="B252" s="105"/>
    </row>
    <row r="253" spans="2:2">
      <c r="B253" s="105"/>
    </row>
    <row r="254" spans="2:2">
      <c r="B254" s="105"/>
    </row>
    <row r="255" spans="2:2">
      <c r="B255" s="105"/>
    </row>
    <row r="256" spans="2:2">
      <c r="B256" s="105"/>
    </row>
    <row r="257" spans="2:2">
      <c r="B257" s="105"/>
    </row>
    <row r="258" spans="2:2">
      <c r="B258" s="105"/>
    </row>
    <row r="259" spans="2:2">
      <c r="B259" s="105"/>
    </row>
    <row r="260" spans="2:2">
      <c r="B260" s="105"/>
    </row>
    <row r="261" spans="2:2">
      <c r="B261" s="105"/>
    </row>
    <row r="262" spans="2:2">
      <c r="B262" s="105"/>
    </row>
    <row r="263" spans="2:2">
      <c r="B263" s="105"/>
    </row>
    <row r="264" spans="2:2">
      <c r="B264" s="105"/>
    </row>
    <row r="265" spans="2:2">
      <c r="B265" s="105"/>
    </row>
    <row r="266" spans="2:2">
      <c r="B266" s="105"/>
    </row>
    <row r="267" spans="2:2">
      <c r="B267" s="105"/>
    </row>
    <row r="268" spans="2:2">
      <c r="B268" s="105"/>
    </row>
    <row r="269" spans="2:2">
      <c r="B269" s="105"/>
    </row>
    <row r="270" spans="2:2">
      <c r="B270" s="105"/>
    </row>
    <row r="271" spans="2:2">
      <c r="B271" s="105"/>
    </row>
    <row r="272" spans="2:2">
      <c r="B272" s="105"/>
    </row>
    <row r="273" spans="2:2">
      <c r="B273" s="105"/>
    </row>
    <row r="274" spans="2:2">
      <c r="B274" s="105"/>
    </row>
    <row r="275" spans="2:2">
      <c r="B275" s="105"/>
    </row>
    <row r="276" spans="2:2">
      <c r="B276" s="105"/>
    </row>
    <row r="277" spans="2:2">
      <c r="B277" s="105"/>
    </row>
    <row r="278" spans="2:2">
      <c r="B278" s="105"/>
    </row>
    <row r="279" spans="2:2">
      <c r="B279" s="105"/>
    </row>
    <row r="280" spans="2:2">
      <c r="B280" s="105"/>
    </row>
    <row r="281" spans="2:2">
      <c r="B281" s="105"/>
    </row>
    <row r="282" spans="2:2">
      <c r="B282" s="105"/>
    </row>
    <row r="283" spans="2:2">
      <c r="B283" s="105"/>
    </row>
    <row r="284" spans="2:2">
      <c r="B284" s="105"/>
    </row>
    <row r="285" spans="2:2">
      <c r="B285" s="105"/>
    </row>
    <row r="286" spans="2:2">
      <c r="B286" s="105"/>
    </row>
    <row r="287" spans="2:2">
      <c r="B287" s="105"/>
    </row>
    <row r="288" spans="2:2">
      <c r="B288" s="105"/>
    </row>
    <row r="289" spans="2:2">
      <c r="B289" s="105"/>
    </row>
    <row r="290" spans="2:2">
      <c r="B290" s="105"/>
    </row>
    <row r="291" spans="2:2">
      <c r="B291" s="105"/>
    </row>
    <row r="292" spans="2:2">
      <c r="B292" s="105"/>
    </row>
    <row r="293" spans="2:2">
      <c r="B293" s="105"/>
    </row>
    <row r="294" spans="2:2">
      <c r="B294" s="105"/>
    </row>
    <row r="295" spans="2:2">
      <c r="B295" s="105"/>
    </row>
    <row r="296" spans="2:2">
      <c r="B296" s="105"/>
    </row>
    <row r="297" spans="2:2">
      <c r="B297" s="105"/>
    </row>
    <row r="298" spans="2:2">
      <c r="B298" s="105"/>
    </row>
    <row r="299" spans="2:2">
      <c r="B299" s="105"/>
    </row>
    <row r="300" spans="2:2">
      <c r="B300" s="105"/>
    </row>
    <row r="301" spans="2:2">
      <c r="B301" s="105"/>
    </row>
    <row r="302" spans="2:2">
      <c r="B302" s="105"/>
    </row>
    <row r="303" spans="2:2">
      <c r="B303" s="105"/>
    </row>
    <row r="304" spans="2:2">
      <c r="B304" s="105"/>
    </row>
    <row r="305" spans="2:2">
      <c r="B305" s="105"/>
    </row>
    <row r="306" spans="2:2">
      <c r="B306" s="105"/>
    </row>
    <row r="307" spans="2:2">
      <c r="B307" s="106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107"/>
    </row>
    <row r="313" spans="2:2">
      <c r="B313" s="107"/>
    </row>
    <row r="314" spans="2:2">
      <c r="B314" s="107"/>
    </row>
    <row r="315" spans="2:2">
      <c r="B315" s="107"/>
    </row>
    <row r="316" spans="2:2">
      <c r="B316" s="107"/>
    </row>
    <row r="317" spans="2:2">
      <c r="B317" s="107"/>
    </row>
    <row r="318" spans="2:2">
      <c r="B318" s="107"/>
    </row>
    <row r="319" spans="2:2">
      <c r="B319" s="107"/>
    </row>
  </sheetData>
  <autoFilter ref="A1:G1">
    <extLst/>
  </autoFilter>
  <dataValidations count="1">
    <dataValidation type="date" operator="between" allowBlank="1" showInputMessage="1" showErrorMessage="1" sqref="B1">
      <formula1>43101</formula1>
      <formula2>43800</formula2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BB899"/>
  <sheetViews>
    <sheetView workbookViewId="0">
      <pane xSplit="3" ySplit="1" topLeftCell="D4" activePane="bottomRight" state="frozen"/>
      <selection/>
      <selection pane="topRight"/>
      <selection pane="bottomLeft"/>
      <selection pane="bottomRight" activeCell="C13" sqref="C13"/>
    </sheetView>
  </sheetViews>
  <sheetFormatPr defaultColWidth="11.75" defaultRowHeight="25" customHeight="1"/>
  <cols>
    <col min="1" max="1" width="27" style="79" customWidth="1"/>
    <col min="2" max="2" width="8.5" style="79" customWidth="1"/>
    <col min="3" max="3" width="8.88333333333333" style="80" customWidth="1"/>
    <col min="4" max="4" width="13" style="81" customWidth="1"/>
    <col min="5" max="12" width="11.75" style="81" customWidth="1"/>
    <col min="13" max="13" width="11.75" style="82" customWidth="1"/>
    <col min="14" max="14" width="11.75" style="81" customWidth="1"/>
    <col min="15" max="15" width="13.75" style="83" customWidth="1"/>
    <col min="16" max="16" width="11.75" style="84" customWidth="1"/>
    <col min="17" max="17" width="15.125" style="85" customWidth="1"/>
    <col min="18" max="256" width="11.75" style="78" customWidth="1"/>
    <col min="257" max="16383" width="11.75" style="86" customWidth="1"/>
    <col min="16384" max="16384" width="11.75" style="86"/>
  </cols>
  <sheetData>
    <row r="1" customHeight="1" spans="1:17">
      <c r="A1" s="87" t="s">
        <v>2</v>
      </c>
      <c r="B1" s="88" t="s">
        <v>3</v>
      </c>
      <c r="C1" s="89" t="s">
        <v>25</v>
      </c>
      <c r="D1" s="90" t="s">
        <v>26</v>
      </c>
      <c r="E1" s="90" t="s">
        <v>27</v>
      </c>
      <c r="F1" s="90" t="s">
        <v>28</v>
      </c>
      <c r="G1" s="90" t="s">
        <v>29</v>
      </c>
      <c r="H1" s="90" t="s">
        <v>30</v>
      </c>
      <c r="I1" s="90" t="s">
        <v>31</v>
      </c>
      <c r="J1" s="90" t="s">
        <v>32</v>
      </c>
      <c r="K1" s="90" t="s">
        <v>33</v>
      </c>
      <c r="L1" s="90" t="s">
        <v>34</v>
      </c>
      <c r="M1" s="92" t="s">
        <v>35</v>
      </c>
      <c r="N1" s="90" t="s">
        <v>36</v>
      </c>
      <c r="O1" s="93" t="s">
        <v>37</v>
      </c>
      <c r="P1" s="94" t="s">
        <v>38</v>
      </c>
      <c r="Q1" s="95" t="s">
        <v>39</v>
      </c>
    </row>
    <row r="2" s="77" customFormat="1" customHeight="1" spans="1:17">
      <c r="A2" s="91" t="s">
        <v>40</v>
      </c>
      <c r="B2" s="41">
        <v>44197</v>
      </c>
      <c r="C2" s="91"/>
      <c r="D2" s="91">
        <v>243.71</v>
      </c>
      <c r="E2" s="91">
        <v>626.32</v>
      </c>
      <c r="F2" s="91">
        <v>268.42</v>
      </c>
      <c r="G2" s="91">
        <v>35.79</v>
      </c>
      <c r="H2" s="91">
        <v>36.9</v>
      </c>
      <c r="I2" s="91">
        <v>44.74</v>
      </c>
      <c r="J2" s="91">
        <v>20.64</v>
      </c>
      <c r="K2" s="91"/>
      <c r="L2" s="91"/>
      <c r="M2" s="91">
        <v>124.29</v>
      </c>
      <c r="N2" s="91"/>
      <c r="O2" s="91">
        <v>306</v>
      </c>
      <c r="P2" s="91"/>
      <c r="Q2" s="91">
        <v>1706.81</v>
      </c>
    </row>
    <row r="3" customHeight="1" spans="1:17">
      <c r="A3" s="91" t="s">
        <v>41</v>
      </c>
      <c r="B3" s="41">
        <v>44197</v>
      </c>
      <c r="C3" s="91"/>
      <c r="D3" s="91">
        <v>235.2</v>
      </c>
      <c r="E3" s="91">
        <v>417.55</v>
      </c>
      <c r="F3" s="91">
        <v>178.95</v>
      </c>
      <c r="G3" s="91">
        <v>23.86</v>
      </c>
      <c r="H3" s="91">
        <v>24.6</v>
      </c>
      <c r="I3" s="91">
        <v>29.83</v>
      </c>
      <c r="J3" s="91">
        <v>13.76</v>
      </c>
      <c r="K3" s="91"/>
      <c r="L3" s="91"/>
      <c r="M3" s="91">
        <v>83.69</v>
      </c>
      <c r="N3" s="91"/>
      <c r="O3" s="91">
        <v>204</v>
      </c>
      <c r="P3" s="91"/>
      <c r="Q3" s="91">
        <v>1211.44</v>
      </c>
    </row>
    <row r="4" customHeight="1" spans="1:17">
      <c r="A4" s="91" t="s">
        <v>42</v>
      </c>
      <c r="B4" s="41">
        <v>44197</v>
      </c>
      <c r="C4" s="91"/>
      <c r="D4" s="91">
        <v>25.69</v>
      </c>
      <c r="E4" s="91">
        <v>208.77</v>
      </c>
      <c r="F4" s="91">
        <v>89.47</v>
      </c>
      <c r="G4" s="91">
        <v>11.93</v>
      </c>
      <c r="H4" s="91">
        <v>12.3</v>
      </c>
      <c r="I4" s="91">
        <v>14.91</v>
      </c>
      <c r="J4" s="91">
        <v>6.88</v>
      </c>
      <c r="K4" s="91"/>
      <c r="L4" s="91"/>
      <c r="M4" s="91">
        <v>13.1</v>
      </c>
      <c r="N4" s="91"/>
      <c r="O4" s="91">
        <v>102</v>
      </c>
      <c r="P4" s="91"/>
      <c r="Q4" s="91">
        <v>485.05</v>
      </c>
    </row>
    <row r="5" customHeight="1" spans="1:17">
      <c r="A5" s="91" t="s">
        <v>43</v>
      </c>
      <c r="B5" s="41">
        <v>44197</v>
      </c>
      <c r="C5" s="91"/>
      <c r="D5" s="91">
        <v>249.22</v>
      </c>
      <c r="E5" s="91">
        <v>626.32</v>
      </c>
      <c r="F5" s="91">
        <v>268.42</v>
      </c>
      <c r="G5" s="91">
        <v>35.79</v>
      </c>
      <c r="H5" s="91">
        <v>36.9</v>
      </c>
      <c r="I5" s="91">
        <v>44.74</v>
      </c>
      <c r="J5" s="91">
        <v>20.64</v>
      </c>
      <c r="K5" s="91"/>
      <c r="L5" s="91"/>
      <c r="M5" s="91">
        <v>127.11</v>
      </c>
      <c r="N5" s="91"/>
      <c r="O5" s="91">
        <v>306</v>
      </c>
      <c r="P5" s="91"/>
      <c r="Q5" s="91">
        <v>1715.14</v>
      </c>
    </row>
    <row r="6" customHeight="1" spans="1:17">
      <c r="A6" s="91" t="s">
        <v>44</v>
      </c>
      <c r="B6" s="41">
        <v>44197</v>
      </c>
      <c r="C6" s="91"/>
      <c r="D6" s="91">
        <v>4897.13</v>
      </c>
      <c r="E6" s="91">
        <v>409.36</v>
      </c>
      <c r="F6" s="91">
        <v>174.36</v>
      </c>
      <c r="G6" s="91">
        <v>23.25</v>
      </c>
      <c r="H6" s="91">
        <v>6.84</v>
      </c>
      <c r="I6" s="91">
        <v>29.06</v>
      </c>
      <c r="J6" s="91">
        <v>13.49</v>
      </c>
      <c r="K6" s="91"/>
      <c r="L6" s="91"/>
      <c r="M6" s="91"/>
      <c r="N6" s="91"/>
      <c r="O6" s="91">
        <v>200</v>
      </c>
      <c r="P6" s="91"/>
      <c r="Q6" s="91">
        <v>5753.49</v>
      </c>
    </row>
    <row r="7" customHeight="1" spans="1:17">
      <c r="A7" s="91" t="s">
        <v>45</v>
      </c>
      <c r="B7" s="41">
        <v>44197</v>
      </c>
      <c r="C7" s="91"/>
      <c r="D7" s="91">
        <v>11092.03</v>
      </c>
      <c r="E7" s="91">
        <v>818.72</v>
      </c>
      <c r="F7" s="91">
        <v>348.72</v>
      </c>
      <c r="G7" s="91">
        <v>46.5</v>
      </c>
      <c r="H7" s="91">
        <v>14.24</v>
      </c>
      <c r="I7" s="91">
        <v>58.12</v>
      </c>
      <c r="J7" s="91">
        <v>26.98</v>
      </c>
      <c r="K7" s="91"/>
      <c r="L7" s="91"/>
      <c r="M7" s="91"/>
      <c r="N7" s="91"/>
      <c r="O7" s="91">
        <v>400</v>
      </c>
      <c r="P7" s="91"/>
      <c r="Q7" s="91">
        <v>12805.31</v>
      </c>
    </row>
    <row r="8" customHeight="1" spans="1:17">
      <c r="A8" s="91" t="s">
        <v>46</v>
      </c>
      <c r="B8" s="41">
        <v>44197</v>
      </c>
      <c r="C8" s="91"/>
      <c r="D8" s="91">
        <v>13128.72</v>
      </c>
      <c r="E8" s="91">
        <v>818.72</v>
      </c>
      <c r="F8" s="91">
        <v>348.72</v>
      </c>
      <c r="G8" s="91">
        <v>46.5</v>
      </c>
      <c r="H8" s="91">
        <v>13.68</v>
      </c>
      <c r="I8" s="91">
        <v>58.12</v>
      </c>
      <c r="J8" s="91">
        <v>26.98</v>
      </c>
      <c r="K8" s="91"/>
      <c r="L8" s="91"/>
      <c r="M8" s="91"/>
      <c r="N8" s="91"/>
      <c r="O8" s="91">
        <v>400</v>
      </c>
      <c r="P8" s="91"/>
      <c r="Q8" s="91">
        <v>14841.44</v>
      </c>
    </row>
    <row r="9" customHeight="1" spans="1:17">
      <c r="A9" s="91" t="s">
        <v>47</v>
      </c>
      <c r="B9" s="41">
        <v>44197</v>
      </c>
      <c r="C9" s="91"/>
      <c r="D9" s="91">
        <v>13822.41</v>
      </c>
      <c r="E9" s="91">
        <v>818.72</v>
      </c>
      <c r="F9" s="91">
        <v>349.8</v>
      </c>
      <c r="G9" s="91">
        <v>46.64</v>
      </c>
      <c r="H9" s="91">
        <v>30.96</v>
      </c>
      <c r="I9" s="91">
        <v>58.3</v>
      </c>
      <c r="J9" s="91">
        <v>26.98</v>
      </c>
      <c r="K9" s="91"/>
      <c r="L9" s="91"/>
      <c r="M9" s="91">
        <v>125.76</v>
      </c>
      <c r="N9" s="91"/>
      <c r="O9" s="91">
        <v>400</v>
      </c>
      <c r="P9" s="91"/>
      <c r="Q9" s="91">
        <v>15679.57</v>
      </c>
    </row>
    <row r="10" customHeight="1" spans="1:17">
      <c r="A10" s="91" t="s">
        <v>48</v>
      </c>
      <c r="B10" s="41">
        <v>44197</v>
      </c>
      <c r="C10" s="91"/>
      <c r="D10" s="91">
        <v>13424.25</v>
      </c>
      <c r="E10" s="91">
        <v>818.72</v>
      </c>
      <c r="F10" s="91">
        <v>348.72</v>
      </c>
      <c r="G10" s="91">
        <v>46.5</v>
      </c>
      <c r="H10" s="91">
        <v>44.42</v>
      </c>
      <c r="I10" s="91">
        <v>58.12</v>
      </c>
      <c r="J10" s="91">
        <v>26.98</v>
      </c>
      <c r="K10" s="91"/>
      <c r="L10" s="91"/>
      <c r="M10" s="91">
        <v>249.27</v>
      </c>
      <c r="N10" s="91"/>
      <c r="O10" s="91">
        <v>400</v>
      </c>
      <c r="P10" s="91"/>
      <c r="Q10" s="91">
        <v>15416.98</v>
      </c>
    </row>
    <row r="11" customHeight="1" spans="1:17">
      <c r="A11" s="91" t="s">
        <v>49</v>
      </c>
      <c r="B11" s="41">
        <v>44197</v>
      </c>
      <c r="C11" s="91"/>
      <c r="D11" s="91">
        <v>8399.2</v>
      </c>
      <c r="E11" s="91">
        <v>818.72</v>
      </c>
      <c r="F11" s="91">
        <v>348.72</v>
      </c>
      <c r="G11" s="91">
        <v>46.5</v>
      </c>
      <c r="H11" s="91">
        <v>42.74</v>
      </c>
      <c r="I11" s="91">
        <v>58.12</v>
      </c>
      <c r="J11" s="91">
        <v>26.98</v>
      </c>
      <c r="K11" s="91"/>
      <c r="L11" s="91"/>
      <c r="M11" s="91">
        <v>201.72</v>
      </c>
      <c r="N11" s="91"/>
      <c r="O11" s="91">
        <v>400</v>
      </c>
      <c r="P11" s="91"/>
      <c r="Q11" s="91">
        <v>10342.7</v>
      </c>
    </row>
    <row r="12" customHeight="1" spans="1:17">
      <c r="A12" s="91" t="s">
        <v>50</v>
      </c>
      <c r="B12" s="41">
        <v>44197</v>
      </c>
      <c r="C12" s="91"/>
      <c r="D12" s="91">
        <v>8414.04</v>
      </c>
      <c r="E12" s="91">
        <v>409.36</v>
      </c>
      <c r="F12" s="91">
        <v>174.36</v>
      </c>
      <c r="G12" s="91">
        <v>23.25</v>
      </c>
      <c r="H12" s="91">
        <v>20.53</v>
      </c>
      <c r="I12" s="91">
        <v>29.06</v>
      </c>
      <c r="J12" s="91">
        <v>13.49</v>
      </c>
      <c r="K12" s="91"/>
      <c r="L12" s="91"/>
      <c r="M12" s="91">
        <v>137.14</v>
      </c>
      <c r="N12" s="91"/>
      <c r="O12" s="91">
        <v>200</v>
      </c>
      <c r="P12" s="91"/>
      <c r="Q12" s="91">
        <v>9421.23</v>
      </c>
    </row>
    <row r="13" customHeight="1" spans="1:17">
      <c r="A13" s="91" t="s">
        <v>51</v>
      </c>
      <c r="B13" s="41">
        <v>44197</v>
      </c>
      <c r="C13" s="91"/>
      <c r="D13" s="91">
        <v>42442.04</v>
      </c>
      <c r="E13" s="91">
        <v>2456.16</v>
      </c>
      <c r="F13" s="91">
        <v>1046.16</v>
      </c>
      <c r="G13" s="91">
        <v>139.5</v>
      </c>
      <c r="H13" s="91">
        <v>126.54</v>
      </c>
      <c r="I13" s="91">
        <v>174.36</v>
      </c>
      <c r="J13" s="91">
        <v>80.94</v>
      </c>
      <c r="K13" s="91"/>
      <c r="L13" s="91"/>
      <c r="M13" s="91">
        <v>769.07</v>
      </c>
      <c r="N13" s="91"/>
      <c r="O13" s="91">
        <v>1200</v>
      </c>
      <c r="P13" s="91"/>
      <c r="Q13" s="91">
        <v>48434.77</v>
      </c>
    </row>
    <row r="14" customHeight="1" spans="1:17">
      <c r="A14" s="91" t="s">
        <v>52</v>
      </c>
      <c r="B14" s="41">
        <v>44197</v>
      </c>
      <c r="C14" s="91"/>
      <c r="D14" s="91">
        <v>43539.86</v>
      </c>
      <c r="E14" s="91">
        <v>2046.8</v>
      </c>
      <c r="F14" s="91">
        <v>872.88</v>
      </c>
      <c r="G14" s="91">
        <v>116.39</v>
      </c>
      <c r="H14" s="91">
        <v>107.92</v>
      </c>
      <c r="I14" s="91">
        <v>145.48</v>
      </c>
      <c r="J14" s="91">
        <v>67.45</v>
      </c>
      <c r="K14" s="91"/>
      <c r="L14" s="91"/>
      <c r="M14" s="91">
        <v>719.49</v>
      </c>
      <c r="N14" s="91"/>
      <c r="O14" s="91">
        <v>1000</v>
      </c>
      <c r="P14" s="91"/>
      <c r="Q14" s="91">
        <v>48616.27</v>
      </c>
    </row>
    <row r="15" customHeight="1" spans="1:17">
      <c r="A15" s="91" t="s">
        <v>53</v>
      </c>
      <c r="B15" s="41">
        <v>44197</v>
      </c>
      <c r="C15" s="91"/>
      <c r="D15" s="91">
        <v>-1979.98</v>
      </c>
      <c r="E15" s="91">
        <v>1878.96</v>
      </c>
      <c r="F15" s="91">
        <v>805.27</v>
      </c>
      <c r="G15" s="91">
        <v>107.36</v>
      </c>
      <c r="H15" s="91">
        <v>110.71</v>
      </c>
      <c r="I15" s="91">
        <v>134.21</v>
      </c>
      <c r="J15" s="91">
        <v>61.92</v>
      </c>
      <c r="K15" s="91"/>
      <c r="L15" s="91"/>
      <c r="M15" s="91">
        <v>349.72</v>
      </c>
      <c r="N15" s="91"/>
      <c r="O15" s="91">
        <v>918</v>
      </c>
      <c r="P15" s="91"/>
      <c r="Q15" s="91">
        <v>2386.17</v>
      </c>
    </row>
    <row r="16" customHeight="1" spans="1:17">
      <c r="A16" s="91" t="s">
        <v>54</v>
      </c>
      <c r="B16" s="41">
        <v>44197</v>
      </c>
      <c r="C16" s="91"/>
      <c r="D16" s="91">
        <v>5543.08</v>
      </c>
      <c r="E16" s="91">
        <v>409.36</v>
      </c>
      <c r="F16" s="91">
        <v>174.36</v>
      </c>
      <c r="G16" s="91">
        <v>23.25</v>
      </c>
      <c r="H16" s="91">
        <v>22.21</v>
      </c>
      <c r="I16" s="91">
        <v>29.06</v>
      </c>
      <c r="J16" s="91">
        <v>13.49</v>
      </c>
      <c r="K16" s="91"/>
      <c r="L16" s="91"/>
      <c r="M16" s="91">
        <v>116.9</v>
      </c>
      <c r="N16" s="91"/>
      <c r="O16" s="91">
        <v>200</v>
      </c>
      <c r="P16" s="91"/>
      <c r="Q16" s="91">
        <v>6531.71</v>
      </c>
    </row>
    <row r="17" customHeight="1" spans="1:17">
      <c r="A17" s="91" t="s">
        <v>55</v>
      </c>
      <c r="B17" s="41">
        <v>44197</v>
      </c>
      <c r="C17" s="91"/>
      <c r="D17" s="91">
        <v>18721.51</v>
      </c>
      <c r="E17" s="91">
        <v>1228.08</v>
      </c>
      <c r="F17" s="91">
        <v>523.08</v>
      </c>
      <c r="G17" s="91">
        <v>69.75</v>
      </c>
      <c r="H17" s="91">
        <v>64.95</v>
      </c>
      <c r="I17" s="91">
        <v>87.18</v>
      </c>
      <c r="J17" s="91">
        <v>40.47</v>
      </c>
      <c r="K17" s="91"/>
      <c r="L17" s="91"/>
      <c r="M17" s="91">
        <v>354.07</v>
      </c>
      <c r="N17" s="91"/>
      <c r="O17" s="91">
        <v>600</v>
      </c>
      <c r="P17" s="91"/>
      <c r="Q17" s="91">
        <v>21689.09</v>
      </c>
    </row>
    <row r="18" customHeight="1" spans="1:17">
      <c r="A18" s="91" t="s">
        <v>56</v>
      </c>
      <c r="B18" s="41">
        <v>44197</v>
      </c>
      <c r="C18" s="91"/>
      <c r="D18" s="91">
        <v>18448.57</v>
      </c>
      <c r="E18" s="91">
        <v>1228.08</v>
      </c>
      <c r="F18" s="91">
        <v>523.08</v>
      </c>
      <c r="G18" s="91">
        <v>69.75</v>
      </c>
      <c r="H18" s="91">
        <v>63.27</v>
      </c>
      <c r="I18" s="91">
        <v>87.18</v>
      </c>
      <c r="J18" s="91">
        <v>40.47</v>
      </c>
      <c r="K18" s="91"/>
      <c r="L18" s="91"/>
      <c r="M18" s="91">
        <v>382.18</v>
      </c>
      <c r="N18" s="91"/>
      <c r="O18" s="91">
        <v>600</v>
      </c>
      <c r="P18" s="91"/>
      <c r="Q18" s="91">
        <v>21442.58</v>
      </c>
    </row>
    <row r="19" customHeight="1" spans="1:17">
      <c r="A19" s="91" t="s">
        <v>57</v>
      </c>
      <c r="B19" s="41">
        <v>44197</v>
      </c>
      <c r="C19" s="91"/>
      <c r="D19" s="91">
        <v>29155.88</v>
      </c>
      <c r="E19" s="91">
        <v>2456.16</v>
      </c>
      <c r="F19" s="91">
        <v>1046.16</v>
      </c>
      <c r="G19" s="91">
        <v>139.5</v>
      </c>
      <c r="H19" s="91">
        <v>123.18</v>
      </c>
      <c r="I19" s="91">
        <v>174.36</v>
      </c>
      <c r="J19" s="91">
        <v>80.94</v>
      </c>
      <c r="K19" s="91"/>
      <c r="L19" s="91"/>
      <c r="M19" s="91">
        <v>680.2</v>
      </c>
      <c r="N19" s="91"/>
      <c r="O19" s="91">
        <v>1200</v>
      </c>
      <c r="P19" s="91"/>
      <c r="Q19" s="91">
        <v>35056.38</v>
      </c>
    </row>
    <row r="20" customHeight="1" spans="1:17">
      <c r="A20" s="91" t="s">
        <v>58</v>
      </c>
      <c r="B20" s="41">
        <v>44197</v>
      </c>
      <c r="C20" s="91"/>
      <c r="D20" s="91">
        <v>65326.86</v>
      </c>
      <c r="E20" s="91">
        <v>6140.4</v>
      </c>
      <c r="F20" s="91">
        <v>2615.4</v>
      </c>
      <c r="G20" s="91">
        <v>348.75</v>
      </c>
      <c r="H20" s="91">
        <v>307.95</v>
      </c>
      <c r="I20" s="91">
        <v>435.9</v>
      </c>
      <c r="J20" s="91">
        <v>202.35</v>
      </c>
      <c r="K20" s="91"/>
      <c r="L20" s="91"/>
      <c r="M20" s="91">
        <v>1499.45</v>
      </c>
      <c r="N20" s="91"/>
      <c r="O20" s="91">
        <v>3000</v>
      </c>
      <c r="P20" s="91"/>
      <c r="Q20" s="91">
        <v>79877.06</v>
      </c>
    </row>
    <row r="21" customHeight="1" spans="1:17">
      <c r="A21" s="91" t="s">
        <v>59</v>
      </c>
      <c r="B21" s="41">
        <v>44197</v>
      </c>
      <c r="C21" s="91"/>
      <c r="D21" s="91">
        <v>11225.58</v>
      </c>
      <c r="E21" s="91">
        <v>818.72</v>
      </c>
      <c r="F21" s="91">
        <v>349.8</v>
      </c>
      <c r="G21" s="91">
        <v>46.64</v>
      </c>
      <c r="H21" s="91">
        <v>44.65</v>
      </c>
      <c r="I21" s="91">
        <v>58.3</v>
      </c>
      <c r="J21" s="91">
        <v>26.98</v>
      </c>
      <c r="K21" s="91"/>
      <c r="L21" s="91"/>
      <c r="M21" s="91">
        <v>221.61</v>
      </c>
      <c r="N21" s="91"/>
      <c r="O21" s="91">
        <v>400</v>
      </c>
      <c r="P21" s="91"/>
      <c r="Q21" s="91">
        <v>13192.28</v>
      </c>
    </row>
    <row r="22" customHeight="1" spans="1:17">
      <c r="A22" s="91" t="s">
        <v>60</v>
      </c>
      <c r="B22" s="41">
        <v>44197</v>
      </c>
      <c r="C22" s="91"/>
      <c r="D22" s="91">
        <v>19896.63</v>
      </c>
      <c r="E22" s="91">
        <v>1228.08</v>
      </c>
      <c r="F22" s="91">
        <v>523.08</v>
      </c>
      <c r="G22" s="91">
        <v>69.75</v>
      </c>
      <c r="H22" s="91">
        <v>63.27</v>
      </c>
      <c r="I22" s="91">
        <v>87.18</v>
      </c>
      <c r="J22" s="91">
        <v>40.47</v>
      </c>
      <c r="K22" s="91"/>
      <c r="L22" s="91"/>
      <c r="M22" s="91">
        <v>381.55</v>
      </c>
      <c r="N22" s="91"/>
      <c r="O22" s="91">
        <v>600</v>
      </c>
      <c r="P22" s="91"/>
      <c r="Q22" s="91">
        <v>22890.01</v>
      </c>
    </row>
    <row r="23" customHeight="1" spans="1:17">
      <c r="A23" s="91" t="s">
        <v>61</v>
      </c>
      <c r="B23" s="41">
        <v>44197</v>
      </c>
      <c r="C23" s="91"/>
      <c r="D23" s="91">
        <v>6360.48</v>
      </c>
      <c r="E23" s="91">
        <v>409.36</v>
      </c>
      <c r="F23" s="91">
        <v>174.36</v>
      </c>
      <c r="G23" s="91">
        <v>23.25</v>
      </c>
      <c r="H23" s="91">
        <v>20.53</v>
      </c>
      <c r="I23" s="91">
        <v>29.06</v>
      </c>
      <c r="J23" s="91">
        <v>13.49</v>
      </c>
      <c r="K23" s="91"/>
      <c r="L23" s="91"/>
      <c r="M23" s="91">
        <v>119.6</v>
      </c>
      <c r="N23" s="91"/>
      <c r="O23" s="91">
        <v>200</v>
      </c>
      <c r="P23" s="91"/>
      <c r="Q23" s="91">
        <v>7350.13</v>
      </c>
    </row>
    <row r="24" customHeight="1" spans="1:17">
      <c r="A24" s="91" t="s">
        <v>62</v>
      </c>
      <c r="B24" s="41">
        <v>44197</v>
      </c>
      <c r="C24" s="91"/>
      <c r="D24" s="91">
        <v>18467.13</v>
      </c>
      <c r="E24" s="91">
        <v>1228.08</v>
      </c>
      <c r="F24" s="91">
        <v>523.08</v>
      </c>
      <c r="G24" s="91">
        <v>69.75</v>
      </c>
      <c r="H24" s="91">
        <v>66.63</v>
      </c>
      <c r="I24" s="91">
        <v>87.18</v>
      </c>
      <c r="J24" s="91">
        <v>40.47</v>
      </c>
      <c r="K24" s="91"/>
      <c r="L24" s="91"/>
      <c r="M24" s="91">
        <v>305.4</v>
      </c>
      <c r="N24" s="91"/>
      <c r="O24" s="91">
        <v>600</v>
      </c>
      <c r="P24" s="91"/>
      <c r="Q24" s="91">
        <v>21387.72</v>
      </c>
    </row>
    <row r="25" customHeight="1" spans="1:17">
      <c r="A25" s="91" t="s">
        <v>63</v>
      </c>
      <c r="B25" s="41">
        <v>44197</v>
      </c>
      <c r="C25" s="91"/>
      <c r="D25" s="91">
        <v>29737.16</v>
      </c>
      <c r="E25" s="91">
        <v>2046.8</v>
      </c>
      <c r="F25" s="91">
        <v>871.8</v>
      </c>
      <c r="G25" s="91">
        <v>116.25</v>
      </c>
      <c r="H25" s="91">
        <v>104.33</v>
      </c>
      <c r="I25" s="91">
        <v>145.3</v>
      </c>
      <c r="J25" s="91">
        <v>67.45</v>
      </c>
      <c r="K25" s="91"/>
      <c r="L25" s="91"/>
      <c r="M25" s="91">
        <v>567.56</v>
      </c>
      <c r="N25" s="91"/>
      <c r="O25" s="91">
        <v>1000</v>
      </c>
      <c r="P25" s="91"/>
      <c r="Q25" s="91">
        <v>34656.65</v>
      </c>
    </row>
    <row r="26" customHeight="1" spans="1:17">
      <c r="A26" s="91" t="s">
        <v>64</v>
      </c>
      <c r="B26" s="41">
        <v>44197</v>
      </c>
      <c r="C26" s="91"/>
      <c r="D26" s="91">
        <v>12253.99</v>
      </c>
      <c r="E26" s="91">
        <v>818.72</v>
      </c>
      <c r="F26" s="91">
        <v>348.72</v>
      </c>
      <c r="G26" s="91">
        <v>46.5</v>
      </c>
      <c r="H26" s="91">
        <v>42.74</v>
      </c>
      <c r="I26" s="91">
        <v>58.12</v>
      </c>
      <c r="J26" s="91">
        <v>26.98</v>
      </c>
      <c r="K26" s="91"/>
      <c r="L26" s="91"/>
      <c r="M26" s="91">
        <v>237.56</v>
      </c>
      <c r="N26" s="91"/>
      <c r="O26" s="91">
        <v>400</v>
      </c>
      <c r="P26" s="91"/>
      <c r="Q26" s="91">
        <v>14233.33</v>
      </c>
    </row>
    <row r="27" customHeight="1" spans="1:17">
      <c r="A27" s="91" t="s">
        <v>65</v>
      </c>
      <c r="B27" s="41">
        <v>44197</v>
      </c>
      <c r="C27" s="91"/>
      <c r="D27" s="91">
        <v>5369.36</v>
      </c>
      <c r="E27" s="91">
        <v>409.36</v>
      </c>
      <c r="F27" s="91">
        <v>174.36</v>
      </c>
      <c r="G27" s="91">
        <v>23.25</v>
      </c>
      <c r="H27" s="91">
        <v>22.21</v>
      </c>
      <c r="I27" s="91">
        <v>29.06</v>
      </c>
      <c r="J27" s="91">
        <v>13.49</v>
      </c>
      <c r="K27" s="91"/>
      <c r="L27" s="91"/>
      <c r="M27" s="91">
        <v>112.23</v>
      </c>
      <c r="N27" s="91"/>
      <c r="O27" s="91">
        <v>200</v>
      </c>
      <c r="P27" s="91"/>
      <c r="Q27" s="91">
        <v>6353.32</v>
      </c>
    </row>
    <row r="28" customHeight="1" spans="1:17">
      <c r="A28" s="91" t="s">
        <v>66</v>
      </c>
      <c r="B28" s="41">
        <v>44197</v>
      </c>
      <c r="C28" s="91"/>
      <c r="D28" s="91">
        <v>6312.67</v>
      </c>
      <c r="E28" s="91">
        <v>409.36</v>
      </c>
      <c r="F28" s="91">
        <v>174.36</v>
      </c>
      <c r="G28" s="91">
        <v>23.25</v>
      </c>
      <c r="H28" s="91">
        <v>20.53</v>
      </c>
      <c r="I28" s="91">
        <v>29.06</v>
      </c>
      <c r="J28" s="91">
        <v>13.49</v>
      </c>
      <c r="K28" s="91"/>
      <c r="L28" s="91"/>
      <c r="M28" s="91">
        <v>126.25</v>
      </c>
      <c r="N28" s="91"/>
      <c r="O28" s="91">
        <v>200</v>
      </c>
      <c r="P28" s="91"/>
      <c r="Q28" s="91">
        <v>7308.97</v>
      </c>
    </row>
    <row r="29" customHeight="1" spans="1:17">
      <c r="A29" s="91" t="s">
        <v>67</v>
      </c>
      <c r="B29" s="41">
        <v>44197</v>
      </c>
      <c r="C29" s="91"/>
      <c r="D29" s="91">
        <v>11309.26</v>
      </c>
      <c r="E29" s="91">
        <v>1228.08</v>
      </c>
      <c r="F29" s="91">
        <v>523.08</v>
      </c>
      <c r="G29" s="91">
        <v>69.75</v>
      </c>
      <c r="H29" s="91">
        <v>63.27</v>
      </c>
      <c r="I29" s="91">
        <v>87.18</v>
      </c>
      <c r="J29" s="91">
        <v>40.47</v>
      </c>
      <c r="K29" s="91"/>
      <c r="L29" s="91"/>
      <c r="M29" s="91">
        <v>297.75</v>
      </c>
      <c r="N29" s="91"/>
      <c r="O29" s="91">
        <v>600</v>
      </c>
      <c r="P29" s="91"/>
      <c r="Q29" s="91">
        <v>14218.84</v>
      </c>
    </row>
    <row r="30" customHeight="1" spans="1:17">
      <c r="A30" s="91" t="s">
        <v>68</v>
      </c>
      <c r="B30" s="41">
        <v>44197</v>
      </c>
      <c r="C30" s="91"/>
      <c r="D30" s="91">
        <v>161.36</v>
      </c>
      <c r="E30" s="91">
        <v>417.55</v>
      </c>
      <c r="F30" s="91">
        <v>178.95</v>
      </c>
      <c r="G30" s="91">
        <v>23.86</v>
      </c>
      <c r="H30" s="91">
        <v>24.6</v>
      </c>
      <c r="I30" s="91">
        <v>29.83</v>
      </c>
      <c r="J30" s="91">
        <v>13.76</v>
      </c>
      <c r="K30" s="91"/>
      <c r="L30" s="91"/>
      <c r="M30" s="91">
        <v>82.29</v>
      </c>
      <c r="N30" s="91"/>
      <c r="O30" s="91">
        <v>204</v>
      </c>
      <c r="P30" s="91"/>
      <c r="Q30" s="91">
        <v>1136.2</v>
      </c>
    </row>
    <row r="31" customHeight="1" spans="1:17">
      <c r="A31" s="91" t="s">
        <v>69</v>
      </c>
      <c r="B31" s="41">
        <v>44197</v>
      </c>
      <c r="C31" s="91"/>
      <c r="D31" s="91">
        <v>11731.67</v>
      </c>
      <c r="E31" s="91">
        <v>818.72</v>
      </c>
      <c r="F31" s="91">
        <v>348.72</v>
      </c>
      <c r="G31" s="91">
        <v>46.5</v>
      </c>
      <c r="H31" s="91">
        <v>44.42</v>
      </c>
      <c r="I31" s="91">
        <v>58.12</v>
      </c>
      <c r="J31" s="91">
        <v>26.98</v>
      </c>
      <c r="K31" s="91"/>
      <c r="L31" s="91"/>
      <c r="M31" s="91">
        <v>228.71</v>
      </c>
      <c r="N31" s="91"/>
      <c r="O31" s="91">
        <v>400</v>
      </c>
      <c r="P31" s="91"/>
      <c r="Q31" s="91">
        <v>13703.84</v>
      </c>
    </row>
    <row r="32" customHeight="1" spans="1:17">
      <c r="A32" s="91" t="s">
        <v>70</v>
      </c>
      <c r="B32" s="41">
        <v>44197</v>
      </c>
      <c r="C32" s="91"/>
      <c r="D32" s="91">
        <v>6248.29</v>
      </c>
      <c r="E32" s="91">
        <v>409.36</v>
      </c>
      <c r="F32" s="91">
        <v>174.36</v>
      </c>
      <c r="G32" s="91">
        <v>23.25</v>
      </c>
      <c r="H32" s="91">
        <v>20.53</v>
      </c>
      <c r="I32" s="91">
        <v>29.06</v>
      </c>
      <c r="J32" s="91">
        <v>13.49</v>
      </c>
      <c r="K32" s="91"/>
      <c r="L32" s="91"/>
      <c r="M32" s="91">
        <v>124.97</v>
      </c>
      <c r="N32" s="91"/>
      <c r="O32" s="91">
        <v>200</v>
      </c>
      <c r="P32" s="91"/>
      <c r="Q32" s="91">
        <v>7243.31</v>
      </c>
    </row>
    <row r="33" customHeight="1" spans="1:17">
      <c r="A33" s="91" t="s">
        <v>71</v>
      </c>
      <c r="B33" s="41">
        <v>44197</v>
      </c>
      <c r="C33" s="91"/>
      <c r="D33" s="91">
        <v>6766.8</v>
      </c>
      <c r="E33" s="91">
        <v>409.36</v>
      </c>
      <c r="F33" s="91">
        <v>174.36</v>
      </c>
      <c r="G33" s="91">
        <v>23.25</v>
      </c>
      <c r="H33" s="91">
        <v>20.53</v>
      </c>
      <c r="I33" s="91">
        <v>29.06</v>
      </c>
      <c r="J33" s="91">
        <v>13.49</v>
      </c>
      <c r="K33" s="91"/>
      <c r="L33" s="91"/>
      <c r="M33" s="91">
        <v>134.42</v>
      </c>
      <c r="N33" s="91"/>
      <c r="O33" s="91">
        <v>200</v>
      </c>
      <c r="P33" s="91"/>
      <c r="Q33" s="91">
        <v>7771.27</v>
      </c>
    </row>
    <row r="34" customHeight="1" spans="1:17">
      <c r="A34" s="91" t="s">
        <v>72</v>
      </c>
      <c r="B34" s="41">
        <v>44197</v>
      </c>
      <c r="C34" s="91"/>
      <c r="D34" s="91">
        <v>11291.76</v>
      </c>
      <c r="E34" s="91">
        <v>818.72</v>
      </c>
      <c r="F34" s="91">
        <v>348.72</v>
      </c>
      <c r="G34" s="91">
        <v>46.5</v>
      </c>
      <c r="H34" s="91">
        <v>41.06</v>
      </c>
      <c r="I34" s="91">
        <v>58.12</v>
      </c>
      <c r="J34" s="91">
        <v>26.98</v>
      </c>
      <c r="K34" s="91"/>
      <c r="L34" s="91"/>
      <c r="M34" s="91">
        <v>224.59</v>
      </c>
      <c r="N34" s="91"/>
      <c r="O34" s="91">
        <v>400</v>
      </c>
      <c r="P34" s="91"/>
      <c r="Q34" s="91">
        <v>13256.45</v>
      </c>
    </row>
    <row r="35" customHeight="1" spans="1:17">
      <c r="A35" s="91" t="s">
        <v>73</v>
      </c>
      <c r="B35" s="41">
        <v>44197</v>
      </c>
      <c r="C35" s="91"/>
      <c r="D35" s="91">
        <v>7109.33</v>
      </c>
      <c r="E35" s="91">
        <v>409.36</v>
      </c>
      <c r="F35" s="91">
        <v>174.36</v>
      </c>
      <c r="G35" s="91">
        <v>23.25</v>
      </c>
      <c r="H35" s="91">
        <v>6.84</v>
      </c>
      <c r="I35" s="91">
        <v>29.06</v>
      </c>
      <c r="J35" s="91">
        <v>13.49</v>
      </c>
      <c r="K35" s="91"/>
      <c r="L35" s="91"/>
      <c r="M35" s="91"/>
      <c r="N35" s="91"/>
      <c r="O35" s="91">
        <v>200</v>
      </c>
      <c r="P35" s="91"/>
      <c r="Q35" s="91">
        <v>7965.69</v>
      </c>
    </row>
    <row r="36" customHeight="1" spans="1:17">
      <c r="A36" s="91" t="s">
        <v>74</v>
      </c>
      <c r="B36" s="41">
        <v>44197</v>
      </c>
      <c r="C36" s="91"/>
      <c r="D36" s="91">
        <v>7638.16</v>
      </c>
      <c r="E36" s="91">
        <v>409.36</v>
      </c>
      <c r="F36" s="91">
        <v>174.36</v>
      </c>
      <c r="G36" s="91">
        <v>23.25</v>
      </c>
      <c r="H36" s="91">
        <v>7.4</v>
      </c>
      <c r="I36" s="91">
        <v>29.06</v>
      </c>
      <c r="J36" s="91">
        <v>13.49</v>
      </c>
      <c r="K36" s="91"/>
      <c r="L36" s="91"/>
      <c r="M36" s="91"/>
      <c r="N36" s="91"/>
      <c r="O36" s="91">
        <v>200</v>
      </c>
      <c r="P36" s="91"/>
      <c r="Q36" s="91">
        <v>8495.08</v>
      </c>
    </row>
    <row r="37" customHeight="1" spans="1:17">
      <c r="A37" s="91" t="s">
        <v>75</v>
      </c>
      <c r="B37" s="41">
        <v>44197</v>
      </c>
      <c r="C37" s="91"/>
      <c r="D37" s="91">
        <v>28255.31</v>
      </c>
      <c r="E37" s="91">
        <v>1637.44</v>
      </c>
      <c r="F37" s="91">
        <v>698.52</v>
      </c>
      <c r="G37" s="91">
        <v>93.14</v>
      </c>
      <c r="H37" s="91">
        <v>75.38</v>
      </c>
      <c r="I37" s="91">
        <v>116.42</v>
      </c>
      <c r="J37" s="91">
        <v>53.96</v>
      </c>
      <c r="K37" s="91"/>
      <c r="L37" s="91"/>
      <c r="M37" s="91">
        <v>443.34</v>
      </c>
      <c r="N37" s="91"/>
      <c r="O37" s="91">
        <v>800</v>
      </c>
      <c r="P37" s="91"/>
      <c r="Q37" s="91">
        <v>32173.51</v>
      </c>
    </row>
    <row r="38" customHeight="1" spans="1:17">
      <c r="A38" s="91" t="s">
        <v>76</v>
      </c>
      <c r="B38" s="41">
        <v>44197</v>
      </c>
      <c r="C38" s="91"/>
      <c r="D38" s="91">
        <v>4799.32</v>
      </c>
      <c r="E38" s="91">
        <v>409.36</v>
      </c>
      <c r="F38" s="91">
        <v>174.36</v>
      </c>
      <c r="G38" s="91">
        <v>23.25</v>
      </c>
      <c r="H38" s="91">
        <v>22.21</v>
      </c>
      <c r="I38" s="91">
        <v>29.06</v>
      </c>
      <c r="J38" s="91">
        <v>13.49</v>
      </c>
      <c r="K38" s="91"/>
      <c r="L38" s="91"/>
      <c r="M38" s="91">
        <v>97.59</v>
      </c>
      <c r="N38" s="91"/>
      <c r="O38" s="91">
        <v>200</v>
      </c>
      <c r="P38" s="91"/>
      <c r="Q38" s="91">
        <v>5768.64</v>
      </c>
    </row>
    <row r="39" customHeight="1" spans="1:17">
      <c r="A39" s="91" t="s">
        <v>77</v>
      </c>
      <c r="B39" s="41">
        <v>44197</v>
      </c>
      <c r="C39" s="91"/>
      <c r="D39" s="91">
        <v>25157.8</v>
      </c>
      <c r="E39" s="91">
        <v>1637.44</v>
      </c>
      <c r="F39" s="91">
        <v>697.44</v>
      </c>
      <c r="G39" s="91">
        <v>93</v>
      </c>
      <c r="H39" s="91">
        <v>85.48</v>
      </c>
      <c r="I39" s="91">
        <v>116.24</v>
      </c>
      <c r="J39" s="91">
        <v>53.96</v>
      </c>
      <c r="K39" s="91"/>
      <c r="L39" s="91"/>
      <c r="M39" s="91">
        <v>493.23</v>
      </c>
      <c r="N39" s="91"/>
      <c r="O39" s="91">
        <v>800</v>
      </c>
      <c r="P39" s="91"/>
      <c r="Q39" s="91">
        <v>29134.59</v>
      </c>
    </row>
    <row r="40" customHeight="1" spans="1:17">
      <c r="A40" s="91" t="s">
        <v>78</v>
      </c>
      <c r="B40" s="41">
        <v>44197</v>
      </c>
      <c r="C40" s="91"/>
      <c r="D40" s="91">
        <v>13690.7</v>
      </c>
      <c r="E40" s="91">
        <v>818.72</v>
      </c>
      <c r="F40" s="91">
        <v>348.72</v>
      </c>
      <c r="G40" s="91">
        <v>46.5</v>
      </c>
      <c r="H40" s="91">
        <v>41.06</v>
      </c>
      <c r="I40" s="91">
        <v>58.12</v>
      </c>
      <c r="J40" s="91">
        <v>26.98</v>
      </c>
      <c r="K40" s="91"/>
      <c r="L40" s="91"/>
      <c r="M40" s="91">
        <v>262.13</v>
      </c>
      <c r="N40" s="91"/>
      <c r="O40" s="91">
        <v>400</v>
      </c>
      <c r="P40" s="91"/>
      <c r="Q40" s="91">
        <v>15692.93</v>
      </c>
    </row>
    <row r="41" customHeight="1" spans="1:17">
      <c r="A41" s="91" t="s">
        <v>79</v>
      </c>
      <c r="B41" s="41">
        <v>44197</v>
      </c>
      <c r="C41" s="91"/>
      <c r="D41" s="91">
        <v>25434.26</v>
      </c>
      <c r="E41" s="91">
        <v>2046.8</v>
      </c>
      <c r="F41" s="91">
        <v>875.04</v>
      </c>
      <c r="G41" s="91">
        <v>116.67</v>
      </c>
      <c r="H41" s="91">
        <v>116.78</v>
      </c>
      <c r="I41" s="91">
        <v>145.84</v>
      </c>
      <c r="J41" s="91">
        <v>67.45</v>
      </c>
      <c r="K41" s="91"/>
      <c r="L41" s="91"/>
      <c r="M41" s="91">
        <v>485.31</v>
      </c>
      <c r="N41" s="91"/>
      <c r="O41" s="91">
        <v>1000</v>
      </c>
      <c r="P41" s="91"/>
      <c r="Q41" s="91">
        <v>30288.15</v>
      </c>
    </row>
    <row r="42" customHeight="1" spans="1:17">
      <c r="A42" s="91" t="s">
        <v>80</v>
      </c>
      <c r="B42" s="41">
        <v>44197</v>
      </c>
      <c r="C42" s="91"/>
      <c r="D42" s="91">
        <v>20905.23</v>
      </c>
      <c r="E42" s="91">
        <v>2046.8</v>
      </c>
      <c r="F42" s="91">
        <v>872.88</v>
      </c>
      <c r="G42" s="91">
        <v>116.39</v>
      </c>
      <c r="H42" s="91">
        <v>109.6</v>
      </c>
      <c r="I42" s="91">
        <v>145.48</v>
      </c>
      <c r="J42" s="91">
        <v>67.45</v>
      </c>
      <c r="K42" s="91"/>
      <c r="L42" s="91"/>
      <c r="M42" s="91">
        <v>464.03</v>
      </c>
      <c r="N42" s="91"/>
      <c r="O42" s="91">
        <v>1000</v>
      </c>
      <c r="P42" s="91"/>
      <c r="Q42" s="91">
        <v>25727.86</v>
      </c>
    </row>
    <row r="43" customHeight="1" spans="1:17">
      <c r="A43" s="91" t="s">
        <v>81</v>
      </c>
      <c r="B43" s="41">
        <v>44197</v>
      </c>
      <c r="C43" s="91"/>
      <c r="D43" s="91">
        <v>6155.1</v>
      </c>
      <c r="E43" s="91">
        <v>409.36</v>
      </c>
      <c r="F43" s="91">
        <v>174.36</v>
      </c>
      <c r="G43" s="91">
        <v>23.25</v>
      </c>
      <c r="H43" s="91">
        <v>20.53</v>
      </c>
      <c r="I43" s="91">
        <v>29.06</v>
      </c>
      <c r="J43" s="91">
        <v>13.49</v>
      </c>
      <c r="K43" s="91"/>
      <c r="L43" s="91"/>
      <c r="M43" s="91">
        <v>113.43</v>
      </c>
      <c r="N43" s="91"/>
      <c r="O43" s="91">
        <v>200</v>
      </c>
      <c r="P43" s="91"/>
      <c r="Q43" s="91">
        <v>7138.58</v>
      </c>
    </row>
    <row r="44" customHeight="1" spans="1:17">
      <c r="A44" s="91" t="s">
        <v>40</v>
      </c>
      <c r="B44" s="41">
        <v>44228</v>
      </c>
      <c r="C44" s="91"/>
      <c r="D44" s="91">
        <v>7107.24</v>
      </c>
      <c r="E44" s="91">
        <v>626.32</v>
      </c>
      <c r="F44" s="91">
        <v>268.42</v>
      </c>
      <c r="G44" s="91">
        <v>35.79</v>
      </c>
      <c r="H44" s="91">
        <v>36.9</v>
      </c>
      <c r="I44" s="91">
        <v>44.74</v>
      </c>
      <c r="J44" s="91">
        <v>20.64</v>
      </c>
      <c r="K44" s="91"/>
      <c r="L44" s="91"/>
      <c r="M44" s="91">
        <v>142.14</v>
      </c>
      <c r="N44" s="91"/>
      <c r="O44" s="91">
        <v>306</v>
      </c>
      <c r="P44" s="91"/>
      <c r="Q44" s="91">
        <v>8588.19</v>
      </c>
    </row>
    <row r="45" customHeight="1" spans="1:17">
      <c r="A45" s="91" t="s">
        <v>41</v>
      </c>
      <c r="B45" s="41">
        <v>44228</v>
      </c>
      <c r="C45" s="91"/>
      <c r="D45" s="91">
        <v>2332.96</v>
      </c>
      <c r="E45" s="91">
        <v>417.55</v>
      </c>
      <c r="F45" s="91">
        <v>178.95</v>
      </c>
      <c r="G45" s="91">
        <v>23.86</v>
      </c>
      <c r="H45" s="91">
        <v>24.6</v>
      </c>
      <c r="I45" s="91">
        <v>29.83</v>
      </c>
      <c r="J45" s="91">
        <v>13.76</v>
      </c>
      <c r="K45" s="91"/>
      <c r="L45" s="91"/>
      <c r="M45" s="91">
        <v>46.66</v>
      </c>
      <c r="N45" s="91"/>
      <c r="O45" s="91">
        <v>204</v>
      </c>
      <c r="P45" s="91"/>
      <c r="Q45" s="91">
        <v>3272.17</v>
      </c>
    </row>
    <row r="46" customHeight="1" spans="1:17">
      <c r="A46" s="91" t="s">
        <v>42</v>
      </c>
      <c r="B46" s="41">
        <v>44228</v>
      </c>
      <c r="C46" s="91"/>
      <c r="D46" s="91">
        <v>952.8</v>
      </c>
      <c r="E46" s="91">
        <v>208.77</v>
      </c>
      <c r="F46" s="91">
        <v>89.47</v>
      </c>
      <c r="G46" s="91">
        <v>11.93</v>
      </c>
      <c r="H46" s="91">
        <v>12.3</v>
      </c>
      <c r="I46" s="91">
        <v>14.91</v>
      </c>
      <c r="J46" s="91">
        <v>6.88</v>
      </c>
      <c r="K46" s="91"/>
      <c r="L46" s="91"/>
      <c r="M46" s="91">
        <v>19.06</v>
      </c>
      <c r="N46" s="91"/>
      <c r="O46" s="91">
        <v>102</v>
      </c>
      <c r="P46" s="91"/>
      <c r="Q46" s="91">
        <v>1418.12</v>
      </c>
    </row>
    <row r="47" customHeight="1" spans="1:17">
      <c r="A47" s="91" t="s">
        <v>43</v>
      </c>
      <c r="B47" s="41">
        <v>44228</v>
      </c>
      <c r="C47" s="91"/>
      <c r="D47" s="91">
        <v>6950.37</v>
      </c>
      <c r="E47" s="91">
        <v>626.32</v>
      </c>
      <c r="F47" s="91">
        <v>268.42</v>
      </c>
      <c r="G47" s="91">
        <v>35.79</v>
      </c>
      <c r="H47" s="91">
        <v>36.9</v>
      </c>
      <c r="I47" s="91">
        <v>44.74</v>
      </c>
      <c r="J47" s="91">
        <v>20.64</v>
      </c>
      <c r="K47" s="91"/>
      <c r="L47" s="91"/>
      <c r="M47" s="91">
        <v>139.01</v>
      </c>
      <c r="N47" s="91"/>
      <c r="O47" s="91">
        <v>306</v>
      </c>
      <c r="P47" s="91"/>
      <c r="Q47" s="91">
        <v>8428.19</v>
      </c>
    </row>
    <row r="48" customHeight="1" spans="1:17">
      <c r="A48" s="91" t="s">
        <v>44</v>
      </c>
      <c r="B48" s="41">
        <v>44228</v>
      </c>
      <c r="C48" s="91"/>
      <c r="D48" s="91">
        <v>6835.7</v>
      </c>
      <c r="E48" s="91">
        <v>409.36</v>
      </c>
      <c r="F48" s="91">
        <v>174.36</v>
      </c>
      <c r="G48" s="91">
        <v>23.25</v>
      </c>
      <c r="H48" s="91">
        <v>6.84</v>
      </c>
      <c r="I48" s="91">
        <v>29.06</v>
      </c>
      <c r="J48" s="91">
        <v>13.49</v>
      </c>
      <c r="K48" s="91"/>
      <c r="L48" s="91"/>
      <c r="M48" s="91">
        <v>136.71</v>
      </c>
      <c r="N48" s="91"/>
      <c r="O48" s="91">
        <v>200</v>
      </c>
      <c r="P48" s="91"/>
      <c r="Q48" s="91">
        <v>7828.77</v>
      </c>
    </row>
    <row r="49" customHeight="1" spans="1:17">
      <c r="A49" s="91" t="s">
        <v>45</v>
      </c>
      <c r="B49" s="41">
        <v>44228</v>
      </c>
      <c r="C49" s="91"/>
      <c r="D49" s="91">
        <v>14645.57</v>
      </c>
      <c r="E49" s="91">
        <v>818.72</v>
      </c>
      <c r="F49" s="91">
        <v>348.72</v>
      </c>
      <c r="G49" s="91">
        <v>46.5</v>
      </c>
      <c r="H49" s="91">
        <v>14.24</v>
      </c>
      <c r="I49" s="91">
        <v>58.12</v>
      </c>
      <c r="J49" s="91">
        <v>26.98</v>
      </c>
      <c r="K49" s="91"/>
      <c r="L49" s="91"/>
      <c r="M49" s="91">
        <v>292.91</v>
      </c>
      <c r="N49" s="91"/>
      <c r="O49" s="91">
        <v>400</v>
      </c>
      <c r="P49" s="91"/>
      <c r="Q49" s="91">
        <v>16651.76</v>
      </c>
    </row>
    <row r="50" customHeight="1" spans="1:17">
      <c r="A50" s="91" t="s">
        <v>46</v>
      </c>
      <c r="B50" s="41">
        <v>44228</v>
      </c>
      <c r="C50" s="91"/>
      <c r="D50" s="91">
        <v>13815.66</v>
      </c>
      <c r="E50" s="91">
        <v>818.72</v>
      </c>
      <c r="F50" s="91">
        <v>348.72</v>
      </c>
      <c r="G50" s="91">
        <v>46.5</v>
      </c>
      <c r="H50" s="91">
        <v>13.68</v>
      </c>
      <c r="I50" s="91">
        <v>58.12</v>
      </c>
      <c r="J50" s="91">
        <v>26.98</v>
      </c>
      <c r="K50" s="91"/>
      <c r="L50" s="91"/>
      <c r="M50" s="91">
        <v>276.31</v>
      </c>
      <c r="N50" s="91"/>
      <c r="O50" s="91">
        <v>400</v>
      </c>
      <c r="P50" s="91"/>
      <c r="Q50" s="91">
        <v>15804.69</v>
      </c>
    </row>
    <row r="51" customHeight="1" spans="1:17">
      <c r="A51" s="91" t="s">
        <v>47</v>
      </c>
      <c r="B51" s="41">
        <v>44228</v>
      </c>
      <c r="C51" s="91"/>
      <c r="D51" s="91">
        <v>12093.02</v>
      </c>
      <c r="E51" s="91">
        <v>818.72</v>
      </c>
      <c r="F51" s="91">
        <v>349.8</v>
      </c>
      <c r="G51" s="91">
        <v>46.64</v>
      </c>
      <c r="H51" s="91">
        <v>30.96</v>
      </c>
      <c r="I51" s="91">
        <v>58.3</v>
      </c>
      <c r="J51" s="91">
        <v>26.98</v>
      </c>
      <c r="K51" s="91">
        <v>288</v>
      </c>
      <c r="L51" s="91"/>
      <c r="M51" s="91">
        <v>241.86</v>
      </c>
      <c r="N51" s="91"/>
      <c r="O51" s="91">
        <v>400</v>
      </c>
      <c r="P51" s="91"/>
      <c r="Q51" s="91">
        <v>14354.28</v>
      </c>
    </row>
    <row r="52" customHeight="1" spans="1:17">
      <c r="A52" s="91" t="s">
        <v>48</v>
      </c>
      <c r="B52" s="41">
        <v>44228</v>
      </c>
      <c r="C52" s="91"/>
      <c r="D52" s="91">
        <v>12233.04</v>
      </c>
      <c r="E52" s="91">
        <v>818.72</v>
      </c>
      <c r="F52" s="91">
        <v>348.72</v>
      </c>
      <c r="G52" s="91">
        <v>46.5</v>
      </c>
      <c r="H52" s="91">
        <v>44.42</v>
      </c>
      <c r="I52" s="91">
        <v>58.12</v>
      </c>
      <c r="J52" s="91">
        <v>26.98</v>
      </c>
      <c r="K52" s="91"/>
      <c r="L52" s="91"/>
      <c r="M52" s="91">
        <v>244.66</v>
      </c>
      <c r="N52" s="91"/>
      <c r="O52" s="91">
        <v>400</v>
      </c>
      <c r="P52" s="91"/>
      <c r="Q52" s="91">
        <v>14221.16</v>
      </c>
    </row>
    <row r="53" customHeight="1" spans="1:17">
      <c r="A53" s="91" t="s">
        <v>49</v>
      </c>
      <c r="B53" s="41">
        <v>44228</v>
      </c>
      <c r="C53" s="91"/>
      <c r="D53" s="91">
        <v>14548.23</v>
      </c>
      <c r="E53" s="91">
        <v>818.72</v>
      </c>
      <c r="F53" s="91">
        <v>348.72</v>
      </c>
      <c r="G53" s="91">
        <v>46.5</v>
      </c>
      <c r="H53" s="91">
        <v>42.74</v>
      </c>
      <c r="I53" s="91">
        <v>58.12</v>
      </c>
      <c r="J53" s="91">
        <v>26.98</v>
      </c>
      <c r="K53" s="91">
        <v>576</v>
      </c>
      <c r="L53" s="91"/>
      <c r="M53" s="91">
        <v>290.96</v>
      </c>
      <c r="N53" s="91"/>
      <c r="O53" s="91">
        <v>400</v>
      </c>
      <c r="P53" s="91"/>
      <c r="Q53" s="91">
        <v>17156.97</v>
      </c>
    </row>
    <row r="54" customHeight="1" spans="1:17">
      <c r="A54" s="91" t="s">
        <v>50</v>
      </c>
      <c r="B54" s="41">
        <v>44228</v>
      </c>
      <c r="C54" s="91"/>
      <c r="D54" s="91">
        <v>4696.75</v>
      </c>
      <c r="E54" s="91">
        <v>409.36</v>
      </c>
      <c r="F54" s="91">
        <v>174.36</v>
      </c>
      <c r="G54" s="91">
        <v>23.25</v>
      </c>
      <c r="H54" s="91">
        <v>20.53</v>
      </c>
      <c r="I54" s="91">
        <v>29.06</v>
      </c>
      <c r="J54" s="91">
        <v>13.49</v>
      </c>
      <c r="K54" s="91"/>
      <c r="L54" s="91"/>
      <c r="M54" s="91">
        <v>93.94</v>
      </c>
      <c r="N54" s="91"/>
      <c r="O54" s="91">
        <v>200</v>
      </c>
      <c r="P54" s="91"/>
      <c r="Q54" s="91">
        <v>5660.74</v>
      </c>
    </row>
    <row r="55" customHeight="1" spans="1:17">
      <c r="A55" s="91" t="s">
        <v>51</v>
      </c>
      <c r="B55" s="41">
        <v>44228</v>
      </c>
      <c r="C55" s="91"/>
      <c r="D55" s="91">
        <v>47220.55</v>
      </c>
      <c r="E55" s="91">
        <v>2456.16</v>
      </c>
      <c r="F55" s="91">
        <v>1046.16</v>
      </c>
      <c r="G55" s="91">
        <v>139.5</v>
      </c>
      <c r="H55" s="91">
        <v>126.54</v>
      </c>
      <c r="I55" s="91">
        <v>174.36</v>
      </c>
      <c r="J55" s="91">
        <v>80.94</v>
      </c>
      <c r="K55" s="91"/>
      <c r="L55" s="91"/>
      <c r="M55" s="91">
        <v>944.41</v>
      </c>
      <c r="N55" s="91"/>
      <c r="O55" s="91">
        <v>1200</v>
      </c>
      <c r="P55" s="91"/>
      <c r="Q55" s="91">
        <v>53388.62</v>
      </c>
    </row>
    <row r="56" customHeight="1" spans="1:17">
      <c r="A56" s="91" t="s">
        <v>52</v>
      </c>
      <c r="B56" s="41">
        <v>44228</v>
      </c>
      <c r="C56" s="91"/>
      <c r="D56" s="91">
        <v>29911.36</v>
      </c>
      <c r="E56" s="91">
        <v>2046.8</v>
      </c>
      <c r="F56" s="91">
        <v>872.88</v>
      </c>
      <c r="G56" s="91">
        <v>116.39</v>
      </c>
      <c r="H56" s="91">
        <v>107.92</v>
      </c>
      <c r="I56" s="91">
        <v>145.48</v>
      </c>
      <c r="J56" s="91">
        <v>67.45</v>
      </c>
      <c r="K56" s="91"/>
      <c r="L56" s="91"/>
      <c r="M56" s="91">
        <v>598.23</v>
      </c>
      <c r="N56" s="91"/>
      <c r="O56" s="91">
        <v>1000</v>
      </c>
      <c r="P56" s="91"/>
      <c r="Q56" s="91">
        <v>34866.51</v>
      </c>
    </row>
    <row r="57" customHeight="1" spans="1:17">
      <c r="A57" s="91" t="s">
        <v>53</v>
      </c>
      <c r="B57" s="41">
        <v>44228</v>
      </c>
      <c r="C57" s="91"/>
      <c r="D57" s="91">
        <v>14275.37</v>
      </c>
      <c r="E57" s="91">
        <v>1878.96</v>
      </c>
      <c r="F57" s="91">
        <v>805.27</v>
      </c>
      <c r="G57" s="91">
        <v>107.36</v>
      </c>
      <c r="H57" s="91">
        <v>110.71</v>
      </c>
      <c r="I57" s="91">
        <v>134.21</v>
      </c>
      <c r="J57" s="91">
        <v>61.92</v>
      </c>
      <c r="K57" s="91"/>
      <c r="L57" s="91"/>
      <c r="M57" s="91">
        <v>285.51</v>
      </c>
      <c r="N57" s="91"/>
      <c r="O57" s="91">
        <v>918</v>
      </c>
      <c r="P57" s="91"/>
      <c r="Q57" s="91">
        <v>18577.31</v>
      </c>
    </row>
    <row r="58" customHeight="1" spans="1:17">
      <c r="A58" s="91" t="s">
        <v>54</v>
      </c>
      <c r="B58" s="41">
        <v>44228</v>
      </c>
      <c r="C58" s="91"/>
      <c r="D58" s="91">
        <v>7254.66</v>
      </c>
      <c r="E58" s="91">
        <v>409.36</v>
      </c>
      <c r="F58" s="91">
        <v>174.36</v>
      </c>
      <c r="G58" s="91">
        <v>23.25</v>
      </c>
      <c r="H58" s="91">
        <v>22.21</v>
      </c>
      <c r="I58" s="91">
        <v>29.06</v>
      </c>
      <c r="J58" s="91">
        <v>13.49</v>
      </c>
      <c r="K58" s="91"/>
      <c r="L58" s="91"/>
      <c r="M58" s="91">
        <v>145.09</v>
      </c>
      <c r="N58" s="91"/>
      <c r="O58" s="91">
        <v>200</v>
      </c>
      <c r="P58" s="91"/>
      <c r="Q58" s="91">
        <v>8271.48</v>
      </c>
    </row>
    <row r="59" customHeight="1" spans="1:17">
      <c r="A59" s="91" t="s">
        <v>55</v>
      </c>
      <c r="B59" s="41">
        <v>44228</v>
      </c>
      <c r="C59" s="91"/>
      <c r="D59" s="91">
        <v>18788.58</v>
      </c>
      <c r="E59" s="91">
        <v>1228.08</v>
      </c>
      <c r="F59" s="91">
        <v>523.08</v>
      </c>
      <c r="G59" s="91">
        <v>69.75</v>
      </c>
      <c r="H59" s="91">
        <v>64.95</v>
      </c>
      <c r="I59" s="91">
        <v>87.18</v>
      </c>
      <c r="J59" s="91">
        <v>40.47</v>
      </c>
      <c r="K59" s="91"/>
      <c r="L59" s="91"/>
      <c r="M59" s="91">
        <v>375.77</v>
      </c>
      <c r="N59" s="91"/>
      <c r="O59" s="91">
        <v>600</v>
      </c>
      <c r="P59" s="91"/>
      <c r="Q59" s="91">
        <v>21777.86</v>
      </c>
    </row>
    <row r="60" customHeight="1" spans="1:17">
      <c r="A60" s="91" t="s">
        <v>56</v>
      </c>
      <c r="B60" s="41">
        <v>44228</v>
      </c>
      <c r="C60" s="91"/>
      <c r="D60" s="91">
        <v>20635.46</v>
      </c>
      <c r="E60" s="91">
        <v>1228.08</v>
      </c>
      <c r="F60" s="91">
        <v>523.08</v>
      </c>
      <c r="G60" s="91">
        <v>69.75</v>
      </c>
      <c r="H60" s="91">
        <v>63.27</v>
      </c>
      <c r="I60" s="91">
        <v>87.18</v>
      </c>
      <c r="J60" s="91">
        <v>40.47</v>
      </c>
      <c r="K60" s="91"/>
      <c r="L60" s="91"/>
      <c r="M60" s="91">
        <v>412.71</v>
      </c>
      <c r="N60" s="91"/>
      <c r="O60" s="91">
        <v>600</v>
      </c>
      <c r="P60" s="91"/>
      <c r="Q60" s="91">
        <v>23660</v>
      </c>
    </row>
    <row r="61" customHeight="1" spans="1:17">
      <c r="A61" s="91" t="s">
        <v>57</v>
      </c>
      <c r="B61" s="41">
        <v>44228</v>
      </c>
      <c r="C61" s="91"/>
      <c r="D61" s="91">
        <v>29469.99</v>
      </c>
      <c r="E61" s="91">
        <v>2456.16</v>
      </c>
      <c r="F61" s="91">
        <v>1046.16</v>
      </c>
      <c r="G61" s="91">
        <v>139.5</v>
      </c>
      <c r="H61" s="91">
        <v>123.18</v>
      </c>
      <c r="I61" s="91">
        <v>174.36</v>
      </c>
      <c r="J61" s="91">
        <v>80.94</v>
      </c>
      <c r="K61" s="91"/>
      <c r="L61" s="91"/>
      <c r="M61" s="91">
        <v>589.4</v>
      </c>
      <c r="N61" s="91"/>
      <c r="O61" s="91">
        <v>1200</v>
      </c>
      <c r="P61" s="91"/>
      <c r="Q61" s="91">
        <v>35279.69</v>
      </c>
    </row>
    <row r="62" customHeight="1" spans="1:17">
      <c r="A62" s="91" t="s">
        <v>58</v>
      </c>
      <c r="B62" s="41">
        <v>44228</v>
      </c>
      <c r="C62" s="91"/>
      <c r="D62" s="91">
        <v>87974.74</v>
      </c>
      <c r="E62" s="91">
        <v>6140.4</v>
      </c>
      <c r="F62" s="91">
        <v>2615.4</v>
      </c>
      <c r="G62" s="91">
        <v>348.75</v>
      </c>
      <c r="H62" s="91">
        <v>307.95</v>
      </c>
      <c r="I62" s="91">
        <v>435.9</v>
      </c>
      <c r="J62" s="91">
        <v>202.35</v>
      </c>
      <c r="K62" s="91"/>
      <c r="L62" s="91"/>
      <c r="M62" s="91">
        <v>1724.38</v>
      </c>
      <c r="N62" s="91"/>
      <c r="O62" s="91">
        <v>3000</v>
      </c>
      <c r="P62" s="91"/>
      <c r="Q62" s="91">
        <v>102749.87</v>
      </c>
    </row>
    <row r="63" customHeight="1" spans="1:17">
      <c r="A63" s="91" t="s">
        <v>59</v>
      </c>
      <c r="B63" s="41">
        <v>44228</v>
      </c>
      <c r="C63" s="91"/>
      <c r="D63" s="91">
        <v>10774.44</v>
      </c>
      <c r="E63" s="91">
        <v>818.72</v>
      </c>
      <c r="F63" s="91">
        <v>349.8</v>
      </c>
      <c r="G63" s="91">
        <v>46.64</v>
      </c>
      <c r="H63" s="91">
        <v>44.65</v>
      </c>
      <c r="I63" s="91">
        <v>58.3</v>
      </c>
      <c r="J63" s="91">
        <v>26.98</v>
      </c>
      <c r="K63" s="91"/>
      <c r="L63" s="91"/>
      <c r="M63" s="91">
        <v>215.49</v>
      </c>
      <c r="N63" s="91"/>
      <c r="O63" s="91">
        <v>400</v>
      </c>
      <c r="P63" s="91"/>
      <c r="Q63" s="91">
        <v>12735.02</v>
      </c>
    </row>
    <row r="64" customHeight="1" spans="1:17">
      <c r="A64" s="91" t="s">
        <v>60</v>
      </c>
      <c r="B64" s="41">
        <v>44228</v>
      </c>
      <c r="C64" s="91"/>
      <c r="D64" s="91">
        <v>18771.99</v>
      </c>
      <c r="E64" s="91">
        <v>1228.08</v>
      </c>
      <c r="F64" s="91">
        <v>523.08</v>
      </c>
      <c r="G64" s="91">
        <v>69.75</v>
      </c>
      <c r="H64" s="91">
        <v>63.27</v>
      </c>
      <c r="I64" s="91">
        <v>87.18</v>
      </c>
      <c r="J64" s="91">
        <v>40.47</v>
      </c>
      <c r="K64" s="91"/>
      <c r="L64" s="91"/>
      <c r="M64" s="91">
        <v>375.44</v>
      </c>
      <c r="N64" s="91"/>
      <c r="O64" s="91">
        <v>600</v>
      </c>
      <c r="P64" s="91"/>
      <c r="Q64" s="91">
        <v>21759.26</v>
      </c>
    </row>
    <row r="65" customHeight="1" spans="1:17">
      <c r="A65" s="91" t="s">
        <v>61</v>
      </c>
      <c r="B65" s="41">
        <v>44228</v>
      </c>
      <c r="C65" s="91"/>
      <c r="D65" s="91">
        <v>6206.48</v>
      </c>
      <c r="E65" s="91"/>
      <c r="F65" s="91"/>
      <c r="G65" s="91"/>
      <c r="H65" s="91"/>
      <c r="I65" s="91"/>
      <c r="J65" s="91"/>
      <c r="K65" s="91"/>
      <c r="L65" s="91"/>
      <c r="M65" s="91">
        <v>124.13</v>
      </c>
      <c r="N65" s="91"/>
      <c r="O65" s="91"/>
      <c r="P65" s="91"/>
      <c r="Q65" s="91">
        <v>6330.61</v>
      </c>
    </row>
    <row r="66" customHeight="1" spans="1:17">
      <c r="A66" s="91" t="s">
        <v>62</v>
      </c>
      <c r="B66" s="41">
        <v>44228</v>
      </c>
      <c r="C66" s="91"/>
      <c r="D66" s="91">
        <v>13001.17</v>
      </c>
      <c r="E66" s="91">
        <v>1228.08</v>
      </c>
      <c r="F66" s="91">
        <v>523.08</v>
      </c>
      <c r="G66" s="91">
        <v>69.75</v>
      </c>
      <c r="H66" s="91">
        <v>66.63</v>
      </c>
      <c r="I66" s="91">
        <v>87.18</v>
      </c>
      <c r="J66" s="91">
        <v>40.47</v>
      </c>
      <c r="K66" s="91"/>
      <c r="L66" s="91"/>
      <c r="M66" s="91">
        <v>260.02</v>
      </c>
      <c r="N66" s="91"/>
      <c r="O66" s="91">
        <v>600</v>
      </c>
      <c r="P66" s="91"/>
      <c r="Q66" s="91">
        <v>15876.38</v>
      </c>
    </row>
    <row r="67" customHeight="1" spans="1:17">
      <c r="A67" s="91" t="s">
        <v>63</v>
      </c>
      <c r="B67" s="41">
        <v>44228</v>
      </c>
      <c r="C67" s="91"/>
      <c r="D67" s="91">
        <v>31453.4</v>
      </c>
      <c r="E67" s="91">
        <v>2046.8</v>
      </c>
      <c r="F67" s="91">
        <v>871.8</v>
      </c>
      <c r="G67" s="91">
        <v>116.25</v>
      </c>
      <c r="H67" s="91">
        <v>104.33</v>
      </c>
      <c r="I67" s="91">
        <v>145.3</v>
      </c>
      <c r="J67" s="91">
        <v>67.45</v>
      </c>
      <c r="K67" s="91"/>
      <c r="L67" s="91"/>
      <c r="M67" s="91">
        <v>629.07</v>
      </c>
      <c r="N67" s="91"/>
      <c r="O67" s="91">
        <v>1000</v>
      </c>
      <c r="P67" s="91"/>
      <c r="Q67" s="91">
        <v>36434.4</v>
      </c>
    </row>
    <row r="68" customHeight="1" spans="1:17">
      <c r="A68" s="91" t="s">
        <v>64</v>
      </c>
      <c r="B68" s="41">
        <v>44228</v>
      </c>
      <c r="C68" s="91"/>
      <c r="D68" s="91">
        <v>12761.4</v>
      </c>
      <c r="E68" s="91">
        <v>818.72</v>
      </c>
      <c r="F68" s="91">
        <v>348.72</v>
      </c>
      <c r="G68" s="91">
        <v>46.5</v>
      </c>
      <c r="H68" s="91">
        <v>42.74</v>
      </c>
      <c r="I68" s="91">
        <v>58.12</v>
      </c>
      <c r="J68" s="91">
        <v>26.98</v>
      </c>
      <c r="K68" s="91"/>
      <c r="L68" s="91"/>
      <c r="M68" s="91">
        <v>255.23</v>
      </c>
      <c r="N68" s="91"/>
      <c r="O68" s="91">
        <v>400</v>
      </c>
      <c r="P68" s="91"/>
      <c r="Q68" s="91">
        <v>14758.41</v>
      </c>
    </row>
    <row r="69" customHeight="1" spans="1:17">
      <c r="A69" s="91" t="s">
        <v>65</v>
      </c>
      <c r="B69" s="41">
        <v>44228</v>
      </c>
      <c r="C69" s="91"/>
      <c r="D69" s="91">
        <v>6453.99</v>
      </c>
      <c r="E69" s="91">
        <v>409.36</v>
      </c>
      <c r="F69" s="91">
        <v>174.36</v>
      </c>
      <c r="G69" s="91">
        <v>23.25</v>
      </c>
      <c r="H69" s="91">
        <v>22.21</v>
      </c>
      <c r="I69" s="91">
        <v>29.06</v>
      </c>
      <c r="J69" s="91">
        <v>13.49</v>
      </c>
      <c r="K69" s="91"/>
      <c r="L69" s="91"/>
      <c r="M69" s="91">
        <v>129.08</v>
      </c>
      <c r="N69" s="91"/>
      <c r="O69" s="91">
        <v>200</v>
      </c>
      <c r="P69" s="91"/>
      <c r="Q69" s="91">
        <v>7454.8</v>
      </c>
    </row>
    <row r="70" customHeight="1" spans="1:17">
      <c r="A70" s="91" t="s">
        <v>66</v>
      </c>
      <c r="B70" s="41">
        <v>44228</v>
      </c>
      <c r="C70" s="91"/>
      <c r="D70" s="91">
        <v>7073.09</v>
      </c>
      <c r="E70" s="91">
        <v>409.36</v>
      </c>
      <c r="F70" s="91">
        <v>174.36</v>
      </c>
      <c r="G70" s="91">
        <v>23.25</v>
      </c>
      <c r="H70" s="91">
        <v>20.53</v>
      </c>
      <c r="I70" s="91">
        <v>29.06</v>
      </c>
      <c r="J70" s="91">
        <v>13.49</v>
      </c>
      <c r="K70" s="91"/>
      <c r="L70" s="91"/>
      <c r="M70" s="91">
        <v>141.46</v>
      </c>
      <c r="N70" s="91"/>
      <c r="O70" s="91">
        <v>200</v>
      </c>
      <c r="P70" s="91"/>
      <c r="Q70" s="91">
        <v>8084.6</v>
      </c>
    </row>
    <row r="71" customHeight="1" spans="1:17">
      <c r="A71" s="91" t="s">
        <v>67</v>
      </c>
      <c r="B71" s="41">
        <v>44228</v>
      </c>
      <c r="C71" s="91"/>
      <c r="D71" s="91">
        <v>8797.26</v>
      </c>
      <c r="E71" s="91">
        <v>1228.08</v>
      </c>
      <c r="F71" s="91">
        <v>523.08</v>
      </c>
      <c r="G71" s="91">
        <v>69.75</v>
      </c>
      <c r="H71" s="91">
        <v>64.95</v>
      </c>
      <c r="I71" s="91">
        <v>87.18</v>
      </c>
      <c r="J71" s="91">
        <v>40.47</v>
      </c>
      <c r="K71" s="91"/>
      <c r="L71" s="91"/>
      <c r="M71" s="91">
        <v>175.95</v>
      </c>
      <c r="N71" s="91"/>
      <c r="O71" s="91">
        <v>600</v>
      </c>
      <c r="P71" s="91"/>
      <c r="Q71" s="91">
        <v>11586.72</v>
      </c>
    </row>
    <row r="72" customHeight="1" spans="1:17">
      <c r="A72" s="91" t="s">
        <v>68</v>
      </c>
      <c r="B72" s="41">
        <v>44228</v>
      </c>
      <c r="C72" s="91"/>
      <c r="D72" s="91">
        <v>4709.72</v>
      </c>
      <c r="E72" s="91">
        <v>417.55</v>
      </c>
      <c r="F72" s="91">
        <v>178.95</v>
      </c>
      <c r="G72" s="91">
        <v>23.86</v>
      </c>
      <c r="H72" s="91">
        <v>24.6</v>
      </c>
      <c r="I72" s="91">
        <v>29.83</v>
      </c>
      <c r="J72" s="91">
        <v>13.76</v>
      </c>
      <c r="K72" s="91"/>
      <c r="L72" s="91"/>
      <c r="M72" s="91">
        <v>94.19</v>
      </c>
      <c r="N72" s="91"/>
      <c r="O72" s="91">
        <v>204</v>
      </c>
      <c r="P72" s="91"/>
      <c r="Q72" s="91">
        <v>5696.46</v>
      </c>
    </row>
    <row r="73" customHeight="1" spans="1:17">
      <c r="A73" s="91" t="s">
        <v>69</v>
      </c>
      <c r="B73" s="41">
        <v>44228</v>
      </c>
      <c r="C73" s="91"/>
      <c r="D73" s="91">
        <v>12176.06</v>
      </c>
      <c r="E73" s="91">
        <v>818.72</v>
      </c>
      <c r="F73" s="91">
        <v>348.72</v>
      </c>
      <c r="G73" s="91">
        <v>46.5</v>
      </c>
      <c r="H73" s="91">
        <v>44.42</v>
      </c>
      <c r="I73" s="91">
        <v>58.12</v>
      </c>
      <c r="J73" s="91">
        <v>26.98</v>
      </c>
      <c r="K73" s="91"/>
      <c r="L73" s="91"/>
      <c r="M73" s="91">
        <v>243.52</v>
      </c>
      <c r="N73" s="91"/>
      <c r="O73" s="91">
        <v>400</v>
      </c>
      <c r="P73" s="91"/>
      <c r="Q73" s="91">
        <v>14163.04</v>
      </c>
    </row>
    <row r="74" customHeight="1" spans="1:17">
      <c r="A74" s="91" t="s">
        <v>70</v>
      </c>
      <c r="B74" s="41">
        <v>44228</v>
      </c>
      <c r="C74" s="91"/>
      <c r="D74" s="91">
        <v>6729.19</v>
      </c>
      <c r="E74" s="91">
        <v>409.36</v>
      </c>
      <c r="F74" s="91">
        <v>174.36</v>
      </c>
      <c r="G74" s="91">
        <v>23.25</v>
      </c>
      <c r="H74" s="91">
        <v>20.53</v>
      </c>
      <c r="I74" s="91">
        <v>29.06</v>
      </c>
      <c r="J74" s="91">
        <v>13.49</v>
      </c>
      <c r="K74" s="91"/>
      <c r="L74" s="91"/>
      <c r="M74" s="91">
        <v>134.58</v>
      </c>
      <c r="N74" s="91"/>
      <c r="O74" s="91">
        <v>200</v>
      </c>
      <c r="P74" s="91"/>
      <c r="Q74" s="91">
        <v>7733.82</v>
      </c>
    </row>
    <row r="75" customHeight="1" spans="1:17">
      <c r="A75" s="91" t="s">
        <v>71</v>
      </c>
      <c r="B75" s="41">
        <v>44228</v>
      </c>
      <c r="C75" s="91"/>
      <c r="D75" s="91">
        <v>7085.33</v>
      </c>
      <c r="E75" s="91">
        <v>409.36</v>
      </c>
      <c r="F75" s="91">
        <v>174.36</v>
      </c>
      <c r="G75" s="91">
        <v>23.25</v>
      </c>
      <c r="H75" s="91">
        <v>20.53</v>
      </c>
      <c r="I75" s="91">
        <v>29.06</v>
      </c>
      <c r="J75" s="91">
        <v>13.49</v>
      </c>
      <c r="K75" s="91"/>
      <c r="L75" s="91"/>
      <c r="M75" s="91">
        <v>141.71</v>
      </c>
      <c r="N75" s="91"/>
      <c r="O75" s="91">
        <v>200</v>
      </c>
      <c r="P75" s="91"/>
      <c r="Q75" s="91">
        <v>8097.09</v>
      </c>
    </row>
    <row r="76" customHeight="1" spans="1:17">
      <c r="A76" s="91" t="s">
        <v>72</v>
      </c>
      <c r="B76" s="41">
        <v>44228</v>
      </c>
      <c r="C76" s="91"/>
      <c r="D76" s="91">
        <v>11220.12</v>
      </c>
      <c r="E76" s="91">
        <v>818.72</v>
      </c>
      <c r="F76" s="91">
        <v>348.72</v>
      </c>
      <c r="G76" s="91">
        <v>46.5</v>
      </c>
      <c r="H76" s="91">
        <v>41.06</v>
      </c>
      <c r="I76" s="91">
        <v>58.12</v>
      </c>
      <c r="J76" s="91">
        <v>26.98</v>
      </c>
      <c r="K76" s="91"/>
      <c r="L76" s="91"/>
      <c r="M76" s="91">
        <v>224.4</v>
      </c>
      <c r="N76" s="91"/>
      <c r="O76" s="91">
        <v>400</v>
      </c>
      <c r="P76" s="91"/>
      <c r="Q76" s="91">
        <v>13184.62</v>
      </c>
    </row>
    <row r="77" customHeight="1" spans="1:17">
      <c r="A77" s="91" t="s">
        <v>73</v>
      </c>
      <c r="B77" s="41">
        <v>44228</v>
      </c>
      <c r="C77" s="91"/>
      <c r="D77" s="91">
        <v>6004.79</v>
      </c>
      <c r="E77" s="91">
        <v>409.36</v>
      </c>
      <c r="F77" s="91">
        <v>174.36</v>
      </c>
      <c r="G77" s="91">
        <v>23.25</v>
      </c>
      <c r="H77" s="91">
        <v>6.84</v>
      </c>
      <c r="I77" s="91">
        <v>29.06</v>
      </c>
      <c r="J77" s="91">
        <v>13.49</v>
      </c>
      <c r="K77" s="91"/>
      <c r="L77" s="91"/>
      <c r="M77" s="91">
        <v>120.1</v>
      </c>
      <c r="N77" s="91"/>
      <c r="O77" s="91">
        <v>200</v>
      </c>
      <c r="P77" s="91"/>
      <c r="Q77" s="91">
        <v>6981.25</v>
      </c>
    </row>
    <row r="78" customHeight="1" spans="1:17">
      <c r="A78" s="91" t="s">
        <v>74</v>
      </c>
      <c r="B78" s="41">
        <v>44228</v>
      </c>
      <c r="C78" s="91"/>
      <c r="D78" s="91">
        <v>5402.48</v>
      </c>
      <c r="E78" s="91">
        <v>409.36</v>
      </c>
      <c r="F78" s="91">
        <v>174.36</v>
      </c>
      <c r="G78" s="91">
        <v>23.25</v>
      </c>
      <c r="H78" s="91">
        <v>7.4</v>
      </c>
      <c r="I78" s="91">
        <v>29.06</v>
      </c>
      <c r="J78" s="91">
        <v>13.49</v>
      </c>
      <c r="K78" s="91">
        <v>864</v>
      </c>
      <c r="L78" s="91"/>
      <c r="M78" s="91">
        <v>108.05</v>
      </c>
      <c r="N78" s="91"/>
      <c r="O78" s="91">
        <v>200</v>
      </c>
      <c r="P78" s="91"/>
      <c r="Q78" s="91">
        <v>7231.45</v>
      </c>
    </row>
    <row r="79" customHeight="1" spans="1:17">
      <c r="A79" s="91" t="s">
        <v>75</v>
      </c>
      <c r="B79" s="41">
        <v>44228</v>
      </c>
      <c r="C79" s="91"/>
      <c r="D79" s="91">
        <v>29178.97</v>
      </c>
      <c r="E79" s="91">
        <v>1637.44</v>
      </c>
      <c r="F79" s="91">
        <v>698.52</v>
      </c>
      <c r="G79" s="91">
        <v>93.14</v>
      </c>
      <c r="H79" s="91">
        <v>75.38</v>
      </c>
      <c r="I79" s="91">
        <v>116.42</v>
      </c>
      <c r="J79" s="91">
        <v>53.96</v>
      </c>
      <c r="K79" s="91"/>
      <c r="L79" s="91"/>
      <c r="M79" s="91">
        <v>583.58</v>
      </c>
      <c r="N79" s="91"/>
      <c r="O79" s="91">
        <v>800</v>
      </c>
      <c r="P79" s="91"/>
      <c r="Q79" s="91">
        <v>33237.41</v>
      </c>
    </row>
    <row r="80" customHeight="1" spans="1:17">
      <c r="A80" s="91" t="s">
        <v>76</v>
      </c>
      <c r="B80" s="41">
        <v>44228</v>
      </c>
      <c r="C80" s="91"/>
      <c r="D80" s="91">
        <v>5885.32</v>
      </c>
      <c r="E80" s="91">
        <v>409.36</v>
      </c>
      <c r="F80" s="91">
        <v>174.36</v>
      </c>
      <c r="G80" s="91">
        <v>23.25</v>
      </c>
      <c r="H80" s="91">
        <v>22.21</v>
      </c>
      <c r="I80" s="91">
        <v>29.06</v>
      </c>
      <c r="J80" s="91">
        <v>13.49</v>
      </c>
      <c r="K80" s="91"/>
      <c r="L80" s="91"/>
      <c r="M80" s="91">
        <v>117.71</v>
      </c>
      <c r="N80" s="91"/>
      <c r="O80" s="91">
        <v>200</v>
      </c>
      <c r="P80" s="91"/>
      <c r="Q80" s="91">
        <v>6874.76</v>
      </c>
    </row>
    <row r="81" customHeight="1" spans="1:17">
      <c r="A81" s="91" t="s">
        <v>77</v>
      </c>
      <c r="B81" s="41">
        <v>44228</v>
      </c>
      <c r="C81" s="91"/>
      <c r="D81" s="91">
        <v>24426.81</v>
      </c>
      <c r="E81" s="91">
        <v>1637.44</v>
      </c>
      <c r="F81" s="91">
        <v>697.44</v>
      </c>
      <c r="G81" s="91">
        <v>93</v>
      </c>
      <c r="H81" s="91">
        <v>85.48</v>
      </c>
      <c r="I81" s="91">
        <v>116.24</v>
      </c>
      <c r="J81" s="91">
        <v>53.96</v>
      </c>
      <c r="K81" s="91"/>
      <c r="L81" s="91"/>
      <c r="M81" s="91">
        <v>488.54</v>
      </c>
      <c r="N81" s="91"/>
      <c r="O81" s="91">
        <v>800</v>
      </c>
      <c r="P81" s="91"/>
      <c r="Q81" s="91">
        <v>28398.91</v>
      </c>
    </row>
    <row r="82" customHeight="1" spans="1:17">
      <c r="A82" s="91" t="s">
        <v>78</v>
      </c>
      <c r="B82" s="41">
        <v>44228</v>
      </c>
      <c r="C82" s="91"/>
      <c r="D82" s="91">
        <v>13086.3</v>
      </c>
      <c r="E82" s="91">
        <v>818.72</v>
      </c>
      <c r="F82" s="91">
        <v>348.72</v>
      </c>
      <c r="G82" s="91">
        <v>46.5</v>
      </c>
      <c r="H82" s="91">
        <v>41.06</v>
      </c>
      <c r="I82" s="91">
        <v>58.12</v>
      </c>
      <c r="J82" s="91">
        <v>26.98</v>
      </c>
      <c r="K82" s="91"/>
      <c r="L82" s="91"/>
      <c r="M82" s="91">
        <v>261.73</v>
      </c>
      <c r="N82" s="91"/>
      <c r="O82" s="91">
        <v>400</v>
      </c>
      <c r="P82" s="91"/>
      <c r="Q82" s="91">
        <v>15088.13</v>
      </c>
    </row>
    <row r="83" customHeight="1" spans="1:17">
      <c r="A83" s="91" t="s">
        <v>79</v>
      </c>
      <c r="B83" s="41">
        <v>44228</v>
      </c>
      <c r="C83" s="91"/>
      <c r="D83" s="91">
        <v>26039.45</v>
      </c>
      <c r="E83" s="91">
        <v>2046.8</v>
      </c>
      <c r="F83" s="91">
        <v>875.04</v>
      </c>
      <c r="G83" s="91">
        <v>116.67</v>
      </c>
      <c r="H83" s="91">
        <v>116.78</v>
      </c>
      <c r="I83" s="91">
        <v>145.84</v>
      </c>
      <c r="J83" s="91">
        <v>67.45</v>
      </c>
      <c r="K83" s="91"/>
      <c r="L83" s="91"/>
      <c r="M83" s="91">
        <v>520.79</v>
      </c>
      <c r="N83" s="91"/>
      <c r="O83" s="91">
        <v>1000</v>
      </c>
      <c r="P83" s="91"/>
      <c r="Q83" s="91">
        <v>30928.82</v>
      </c>
    </row>
    <row r="84" customHeight="1" spans="1:17">
      <c r="A84" s="91" t="s">
        <v>80</v>
      </c>
      <c r="B84" s="41">
        <v>44228</v>
      </c>
      <c r="C84" s="91"/>
      <c r="D84" s="91">
        <v>23983.44</v>
      </c>
      <c r="E84" s="91">
        <v>2046.8</v>
      </c>
      <c r="F84" s="91">
        <v>872.88</v>
      </c>
      <c r="G84" s="91">
        <v>116.39</v>
      </c>
      <c r="H84" s="91">
        <v>107.92</v>
      </c>
      <c r="I84" s="91">
        <v>145.48</v>
      </c>
      <c r="J84" s="91">
        <v>67.45</v>
      </c>
      <c r="K84" s="91">
        <v>576</v>
      </c>
      <c r="L84" s="91"/>
      <c r="M84" s="91">
        <v>479.67</v>
      </c>
      <c r="N84" s="91"/>
      <c r="O84" s="91">
        <v>1000</v>
      </c>
      <c r="P84" s="91"/>
      <c r="Q84" s="91">
        <v>29396.03</v>
      </c>
    </row>
    <row r="85" customHeight="1" spans="1:17">
      <c r="A85" s="91" t="s">
        <v>81</v>
      </c>
      <c r="B85" s="41">
        <v>44228</v>
      </c>
      <c r="C85" s="91"/>
      <c r="D85" s="91">
        <v>4638.11</v>
      </c>
      <c r="E85" s="91">
        <v>409.36</v>
      </c>
      <c r="F85" s="91">
        <v>174.36</v>
      </c>
      <c r="G85" s="91">
        <v>23.25</v>
      </c>
      <c r="H85" s="91">
        <v>20.53</v>
      </c>
      <c r="I85" s="91">
        <v>29.06</v>
      </c>
      <c r="J85" s="91">
        <v>13.49</v>
      </c>
      <c r="K85" s="91"/>
      <c r="L85" s="91"/>
      <c r="M85" s="91">
        <v>92.76</v>
      </c>
      <c r="N85" s="91"/>
      <c r="O85" s="91">
        <v>200</v>
      </c>
      <c r="P85" s="91"/>
      <c r="Q85" s="91">
        <v>5600.92</v>
      </c>
    </row>
    <row r="86" customHeight="1" spans="1:17">
      <c r="A86" s="91" t="s">
        <v>40</v>
      </c>
      <c r="B86" s="41">
        <v>44256</v>
      </c>
      <c r="C86" s="91"/>
      <c r="D86" s="91">
        <v>6512.13</v>
      </c>
      <c r="E86" s="91">
        <v>626.32</v>
      </c>
      <c r="F86" s="91">
        <v>268.42</v>
      </c>
      <c r="G86" s="91">
        <v>35.79</v>
      </c>
      <c r="H86" s="91">
        <v>36.9</v>
      </c>
      <c r="I86" s="91">
        <v>44.74</v>
      </c>
      <c r="J86" s="91">
        <v>20.64</v>
      </c>
      <c r="K86" s="91"/>
      <c r="L86" s="91"/>
      <c r="M86" s="91">
        <v>130.24</v>
      </c>
      <c r="N86" s="91"/>
      <c r="O86" s="91">
        <v>306</v>
      </c>
      <c r="P86" s="91"/>
      <c r="Q86" s="91">
        <v>7981.18</v>
      </c>
    </row>
    <row r="87" customHeight="1" spans="1:17">
      <c r="A87" s="91" t="s">
        <v>41</v>
      </c>
      <c r="B87" s="41">
        <v>44256</v>
      </c>
      <c r="C87" s="91"/>
      <c r="D87" s="91">
        <v>4605.36</v>
      </c>
      <c r="E87" s="91">
        <v>417.55</v>
      </c>
      <c r="F87" s="91">
        <v>178.95</v>
      </c>
      <c r="G87" s="91">
        <v>23.86</v>
      </c>
      <c r="H87" s="91">
        <v>24.6</v>
      </c>
      <c r="I87" s="91">
        <v>29.83</v>
      </c>
      <c r="J87" s="91">
        <v>13.76</v>
      </c>
      <c r="K87" s="91"/>
      <c r="L87" s="91"/>
      <c r="M87" s="91">
        <v>92.11</v>
      </c>
      <c r="N87" s="91"/>
      <c r="O87" s="91">
        <v>204</v>
      </c>
      <c r="P87" s="91"/>
      <c r="Q87" s="91">
        <v>5590.02</v>
      </c>
    </row>
    <row r="88" customHeight="1" spans="1:17">
      <c r="A88" s="91" t="s">
        <v>42</v>
      </c>
      <c r="B88" s="41">
        <v>44256</v>
      </c>
      <c r="C88" s="91"/>
      <c r="D88" s="91">
        <v>754.43</v>
      </c>
      <c r="E88" s="91">
        <v>208.77</v>
      </c>
      <c r="F88" s="91">
        <v>89.47</v>
      </c>
      <c r="G88" s="91">
        <v>11.93</v>
      </c>
      <c r="H88" s="91">
        <v>12.3</v>
      </c>
      <c r="I88" s="91">
        <v>14.91</v>
      </c>
      <c r="J88" s="91">
        <v>6.88</v>
      </c>
      <c r="K88" s="91"/>
      <c r="L88" s="91"/>
      <c r="M88" s="91">
        <v>15.09</v>
      </c>
      <c r="N88" s="91"/>
      <c r="O88" s="91">
        <v>102</v>
      </c>
      <c r="P88" s="91"/>
      <c r="Q88" s="91">
        <v>1215.78</v>
      </c>
    </row>
    <row r="89" customHeight="1" spans="1:17">
      <c r="A89" s="91" t="s">
        <v>43</v>
      </c>
      <c r="B89" s="41">
        <v>44256</v>
      </c>
      <c r="C89" s="91"/>
      <c r="D89" s="91">
        <v>6950.36</v>
      </c>
      <c r="E89" s="91">
        <v>626.32</v>
      </c>
      <c r="F89" s="91">
        <v>268.42</v>
      </c>
      <c r="G89" s="91">
        <v>35.79</v>
      </c>
      <c r="H89" s="91">
        <v>36.9</v>
      </c>
      <c r="I89" s="91">
        <v>44.74</v>
      </c>
      <c r="J89" s="91">
        <v>20.64</v>
      </c>
      <c r="K89" s="91"/>
      <c r="L89" s="91"/>
      <c r="M89" s="91">
        <v>139.01</v>
      </c>
      <c r="N89" s="91"/>
      <c r="O89" s="91">
        <v>306</v>
      </c>
      <c r="P89" s="91"/>
      <c r="Q89" s="91">
        <v>8428.18</v>
      </c>
    </row>
    <row r="90" customHeight="1" spans="1:17">
      <c r="A90" s="91" t="s">
        <v>44</v>
      </c>
      <c r="B90" s="41">
        <v>44256</v>
      </c>
      <c r="C90" s="91"/>
      <c r="D90" s="91">
        <v>3155.26</v>
      </c>
      <c r="E90" s="91">
        <v>409.36</v>
      </c>
      <c r="F90" s="91">
        <v>174.36</v>
      </c>
      <c r="G90" s="91">
        <v>23.25</v>
      </c>
      <c r="H90" s="91">
        <v>6.84</v>
      </c>
      <c r="I90" s="91">
        <v>29.06</v>
      </c>
      <c r="J90" s="91">
        <v>13.49</v>
      </c>
      <c r="K90" s="91"/>
      <c r="L90" s="91"/>
      <c r="M90" s="91">
        <v>63.11</v>
      </c>
      <c r="N90" s="91">
        <v>127</v>
      </c>
      <c r="O90" s="91">
        <v>200</v>
      </c>
      <c r="P90" s="91"/>
      <c r="Q90" s="91">
        <v>4201.73</v>
      </c>
    </row>
    <row r="91" customHeight="1" spans="1:17">
      <c r="A91" s="91" t="s">
        <v>45</v>
      </c>
      <c r="B91" s="41">
        <v>44256</v>
      </c>
      <c r="C91" s="91"/>
      <c r="D91" s="91">
        <v>11093.57</v>
      </c>
      <c r="E91" s="91">
        <v>818.72</v>
      </c>
      <c r="F91" s="91">
        <v>348.72</v>
      </c>
      <c r="G91" s="91">
        <v>46.5</v>
      </c>
      <c r="H91" s="91">
        <v>14.24</v>
      </c>
      <c r="I91" s="91">
        <v>58.12</v>
      </c>
      <c r="J91" s="91">
        <v>26.98</v>
      </c>
      <c r="K91" s="91"/>
      <c r="L91" s="91"/>
      <c r="M91" s="91">
        <v>221.87</v>
      </c>
      <c r="N91" s="91">
        <v>127</v>
      </c>
      <c r="O91" s="91">
        <v>400</v>
      </c>
      <c r="P91" s="91"/>
      <c r="Q91" s="91">
        <v>13155.72</v>
      </c>
    </row>
    <row r="92" customHeight="1" spans="1:17">
      <c r="A92" s="91" t="s">
        <v>46</v>
      </c>
      <c r="B92" s="41">
        <v>44256</v>
      </c>
      <c r="C92" s="91"/>
      <c r="D92" s="91">
        <v>10204.16</v>
      </c>
      <c r="E92" s="91">
        <v>818.72</v>
      </c>
      <c r="F92" s="91">
        <v>348.72</v>
      </c>
      <c r="G92" s="91">
        <v>46.5</v>
      </c>
      <c r="H92" s="91">
        <v>13.68</v>
      </c>
      <c r="I92" s="91">
        <v>58.12</v>
      </c>
      <c r="J92" s="91">
        <v>26.98</v>
      </c>
      <c r="K92" s="91"/>
      <c r="L92" s="91"/>
      <c r="M92" s="91">
        <v>204.08</v>
      </c>
      <c r="N92" s="91">
        <v>127</v>
      </c>
      <c r="O92" s="91">
        <v>400</v>
      </c>
      <c r="P92" s="91"/>
      <c r="Q92" s="91">
        <v>12247.96</v>
      </c>
    </row>
    <row r="93" customHeight="1" spans="1:17">
      <c r="A93" s="91" t="s">
        <v>47</v>
      </c>
      <c r="B93" s="41">
        <v>44256</v>
      </c>
      <c r="C93" s="91"/>
      <c r="D93" s="91">
        <v>11371.87</v>
      </c>
      <c r="E93" s="91">
        <v>818.72</v>
      </c>
      <c r="F93" s="91">
        <v>349.8</v>
      </c>
      <c r="G93" s="91">
        <v>46.64</v>
      </c>
      <c r="H93" s="91">
        <v>30.96</v>
      </c>
      <c r="I93" s="91">
        <v>58.3</v>
      </c>
      <c r="J93" s="91">
        <v>26.98</v>
      </c>
      <c r="K93" s="91"/>
      <c r="L93" s="91"/>
      <c r="M93" s="91">
        <v>227.44</v>
      </c>
      <c r="N93" s="91">
        <v>127</v>
      </c>
      <c r="O93" s="91">
        <v>400</v>
      </c>
      <c r="P93" s="91"/>
      <c r="Q93" s="91">
        <v>13457.71</v>
      </c>
    </row>
    <row r="94" customHeight="1" spans="1:17">
      <c r="A94" s="91" t="s">
        <v>48</v>
      </c>
      <c r="B94" s="41">
        <v>44256</v>
      </c>
      <c r="C94" s="91"/>
      <c r="D94" s="91">
        <v>11789.36</v>
      </c>
      <c r="E94" s="91">
        <v>818.72</v>
      </c>
      <c r="F94" s="91">
        <v>348.72</v>
      </c>
      <c r="G94" s="91">
        <v>46.5</v>
      </c>
      <c r="H94" s="91">
        <v>44.42</v>
      </c>
      <c r="I94" s="91">
        <v>58.12</v>
      </c>
      <c r="J94" s="91">
        <v>26.98</v>
      </c>
      <c r="K94" s="91"/>
      <c r="L94" s="91"/>
      <c r="M94" s="91">
        <v>235.79</v>
      </c>
      <c r="N94" s="91">
        <v>127</v>
      </c>
      <c r="O94" s="91">
        <v>400</v>
      </c>
      <c r="P94" s="91"/>
      <c r="Q94" s="91">
        <v>13895.61</v>
      </c>
    </row>
    <row r="95" customHeight="1" spans="1:17">
      <c r="A95" s="91" t="s">
        <v>49</v>
      </c>
      <c r="B95" s="41">
        <v>44256</v>
      </c>
      <c r="C95" s="91"/>
      <c r="D95" s="91">
        <v>11719.88</v>
      </c>
      <c r="E95" s="91">
        <v>818.72</v>
      </c>
      <c r="F95" s="91">
        <v>348.72</v>
      </c>
      <c r="G95" s="91">
        <v>46.5</v>
      </c>
      <c r="H95" s="91">
        <v>42.74</v>
      </c>
      <c r="I95" s="91">
        <v>58.12</v>
      </c>
      <c r="J95" s="91">
        <v>26.98</v>
      </c>
      <c r="K95" s="91"/>
      <c r="L95" s="91"/>
      <c r="M95" s="91">
        <v>234.4</v>
      </c>
      <c r="N95" s="91">
        <v>254</v>
      </c>
      <c r="O95" s="91">
        <v>400</v>
      </c>
      <c r="P95" s="91"/>
      <c r="Q95" s="91">
        <v>13950.06</v>
      </c>
    </row>
    <row r="96" customHeight="1" spans="1:17">
      <c r="A96" s="91" t="s">
        <v>50</v>
      </c>
      <c r="B96" s="41">
        <v>44256</v>
      </c>
      <c r="C96" s="91"/>
      <c r="D96" s="91">
        <v>5892.96</v>
      </c>
      <c r="E96" s="91">
        <v>409.36</v>
      </c>
      <c r="F96" s="91">
        <v>174.36</v>
      </c>
      <c r="G96" s="91">
        <v>23.25</v>
      </c>
      <c r="H96" s="91">
        <v>20.53</v>
      </c>
      <c r="I96" s="91">
        <v>29.06</v>
      </c>
      <c r="J96" s="91">
        <v>13.49</v>
      </c>
      <c r="K96" s="91"/>
      <c r="L96" s="91"/>
      <c r="M96" s="91">
        <v>117.86</v>
      </c>
      <c r="N96" s="91">
        <v>127</v>
      </c>
      <c r="O96" s="91">
        <v>200</v>
      </c>
      <c r="P96" s="91"/>
      <c r="Q96" s="91">
        <v>7007.87</v>
      </c>
    </row>
    <row r="97" customHeight="1" spans="1:17">
      <c r="A97" s="91" t="s">
        <v>51</v>
      </c>
      <c r="B97" s="41">
        <v>44256</v>
      </c>
      <c r="C97" s="91"/>
      <c r="D97" s="91">
        <v>31293.88</v>
      </c>
      <c r="E97" s="91">
        <v>2456.16</v>
      </c>
      <c r="F97" s="91">
        <v>1046.16</v>
      </c>
      <c r="G97" s="91">
        <v>139.5</v>
      </c>
      <c r="H97" s="91">
        <v>126.54</v>
      </c>
      <c r="I97" s="91">
        <v>174.36</v>
      </c>
      <c r="J97" s="91">
        <v>80.94</v>
      </c>
      <c r="K97" s="91"/>
      <c r="L97" s="91"/>
      <c r="M97" s="91">
        <v>625.88</v>
      </c>
      <c r="N97" s="91"/>
      <c r="O97" s="91">
        <v>1200</v>
      </c>
      <c r="P97" s="91"/>
      <c r="Q97" s="91">
        <v>37143.42</v>
      </c>
    </row>
    <row r="98" customHeight="1" spans="1:17">
      <c r="A98" s="91" t="s">
        <v>52</v>
      </c>
      <c r="B98" s="41">
        <v>44256</v>
      </c>
      <c r="C98" s="91"/>
      <c r="D98" s="91">
        <v>30754.57</v>
      </c>
      <c r="E98" s="91">
        <v>2046.8</v>
      </c>
      <c r="F98" s="91">
        <v>872.88</v>
      </c>
      <c r="G98" s="91">
        <v>116.39</v>
      </c>
      <c r="H98" s="91">
        <v>107.92</v>
      </c>
      <c r="I98" s="91">
        <v>145.48</v>
      </c>
      <c r="J98" s="91">
        <v>67.45</v>
      </c>
      <c r="K98" s="91"/>
      <c r="L98" s="91"/>
      <c r="M98" s="91">
        <v>615.09</v>
      </c>
      <c r="N98" s="91"/>
      <c r="O98" s="91">
        <v>1000</v>
      </c>
      <c r="P98" s="91"/>
      <c r="Q98" s="91">
        <v>35726.58</v>
      </c>
    </row>
    <row r="99" customHeight="1" spans="1:17">
      <c r="A99" s="91" t="s">
        <v>53</v>
      </c>
      <c r="B99" s="41">
        <v>44256</v>
      </c>
      <c r="C99" s="91"/>
      <c r="D99" s="91">
        <v>18784.92</v>
      </c>
      <c r="E99" s="91">
        <v>1878.96</v>
      </c>
      <c r="F99" s="91">
        <v>805.27</v>
      </c>
      <c r="G99" s="91">
        <v>107.36</v>
      </c>
      <c r="H99" s="91">
        <v>110.71</v>
      </c>
      <c r="I99" s="91">
        <v>134.21</v>
      </c>
      <c r="J99" s="91">
        <v>61.92</v>
      </c>
      <c r="K99" s="91"/>
      <c r="L99" s="91"/>
      <c r="M99" s="91">
        <v>375.7</v>
      </c>
      <c r="N99" s="91"/>
      <c r="O99" s="91">
        <v>918</v>
      </c>
      <c r="P99" s="91"/>
      <c r="Q99" s="91">
        <v>23177.05</v>
      </c>
    </row>
    <row r="100" customHeight="1" spans="1:17">
      <c r="A100" s="91" t="s">
        <v>54</v>
      </c>
      <c r="B100" s="41">
        <v>44256</v>
      </c>
      <c r="C100" s="91"/>
      <c r="D100" s="91">
        <v>5782.94</v>
      </c>
      <c r="E100" s="91">
        <v>409.36</v>
      </c>
      <c r="F100" s="91">
        <v>174.36</v>
      </c>
      <c r="G100" s="91">
        <v>23.25</v>
      </c>
      <c r="H100" s="91">
        <v>22.21</v>
      </c>
      <c r="I100" s="91">
        <v>29.06</v>
      </c>
      <c r="J100" s="91">
        <v>13.49</v>
      </c>
      <c r="K100" s="91"/>
      <c r="L100" s="91"/>
      <c r="M100" s="91">
        <v>115.66</v>
      </c>
      <c r="N100" s="91"/>
      <c r="O100" s="91">
        <v>200</v>
      </c>
      <c r="P100" s="91"/>
      <c r="Q100" s="91">
        <v>6770.33</v>
      </c>
    </row>
    <row r="101" customHeight="1" spans="1:17">
      <c r="A101" s="91" t="s">
        <v>55</v>
      </c>
      <c r="B101" s="41">
        <v>44256</v>
      </c>
      <c r="C101" s="91"/>
      <c r="D101" s="91">
        <v>14494.52</v>
      </c>
      <c r="E101" s="91">
        <v>1228.08</v>
      </c>
      <c r="F101" s="91">
        <v>523.08</v>
      </c>
      <c r="G101" s="91">
        <v>69.75</v>
      </c>
      <c r="H101" s="91">
        <v>64.95</v>
      </c>
      <c r="I101" s="91">
        <v>87.18</v>
      </c>
      <c r="J101" s="91">
        <v>40.47</v>
      </c>
      <c r="K101" s="91"/>
      <c r="L101" s="91"/>
      <c r="M101" s="91">
        <v>289.89</v>
      </c>
      <c r="N101" s="91"/>
      <c r="O101" s="91">
        <v>600</v>
      </c>
      <c r="P101" s="91"/>
      <c r="Q101" s="91">
        <v>17397.92</v>
      </c>
    </row>
    <row r="102" customHeight="1" spans="1:17">
      <c r="A102" s="91" t="s">
        <v>56</v>
      </c>
      <c r="B102" s="41">
        <v>44256</v>
      </c>
      <c r="C102" s="91"/>
      <c r="D102" s="91">
        <v>21761.77</v>
      </c>
      <c r="E102" s="91">
        <v>1637.44</v>
      </c>
      <c r="F102" s="91">
        <v>697.44</v>
      </c>
      <c r="G102" s="91">
        <v>93</v>
      </c>
      <c r="H102" s="91">
        <v>85.48</v>
      </c>
      <c r="I102" s="91">
        <v>116.24</v>
      </c>
      <c r="J102" s="91">
        <v>53.96</v>
      </c>
      <c r="K102" s="91"/>
      <c r="L102" s="91"/>
      <c r="M102" s="91">
        <v>435.4</v>
      </c>
      <c r="N102" s="91">
        <v>127</v>
      </c>
      <c r="O102" s="91">
        <v>800</v>
      </c>
      <c r="P102" s="91"/>
      <c r="Q102" s="91">
        <v>25807.73</v>
      </c>
    </row>
    <row r="103" customHeight="1" spans="1:17">
      <c r="A103" s="91" t="s">
        <v>57</v>
      </c>
      <c r="B103" s="41">
        <v>44256</v>
      </c>
      <c r="C103" s="91"/>
      <c r="D103" s="91">
        <v>28173.79</v>
      </c>
      <c r="E103" s="91">
        <v>2456.16</v>
      </c>
      <c r="F103" s="91">
        <v>1046.16</v>
      </c>
      <c r="G103" s="91">
        <v>139.5</v>
      </c>
      <c r="H103" s="91">
        <v>123.18</v>
      </c>
      <c r="I103" s="91">
        <v>174.36</v>
      </c>
      <c r="J103" s="91">
        <v>80.94</v>
      </c>
      <c r="K103" s="91"/>
      <c r="L103" s="91"/>
      <c r="M103" s="91">
        <v>563.48</v>
      </c>
      <c r="N103" s="91"/>
      <c r="O103" s="91">
        <v>1200</v>
      </c>
      <c r="P103" s="91"/>
      <c r="Q103" s="91">
        <v>33957.57</v>
      </c>
    </row>
    <row r="104" customHeight="1" spans="1:17">
      <c r="A104" s="91" t="s">
        <v>58</v>
      </c>
      <c r="B104" s="41">
        <v>44256</v>
      </c>
      <c r="C104" s="91"/>
      <c r="D104" s="91">
        <v>142881.09</v>
      </c>
      <c r="E104" s="91">
        <v>6140.4</v>
      </c>
      <c r="F104" s="91">
        <v>2615.4</v>
      </c>
      <c r="G104" s="91">
        <v>348.75</v>
      </c>
      <c r="H104" s="91">
        <v>307.95</v>
      </c>
      <c r="I104" s="91">
        <v>435.9</v>
      </c>
      <c r="J104" s="91">
        <v>202.35</v>
      </c>
      <c r="K104" s="91"/>
      <c r="L104" s="91"/>
      <c r="M104" s="91">
        <v>2857.62</v>
      </c>
      <c r="N104" s="91"/>
      <c r="O104" s="91">
        <v>3000</v>
      </c>
      <c r="P104" s="91"/>
      <c r="Q104" s="91">
        <v>158789.46</v>
      </c>
    </row>
    <row r="105" customHeight="1" spans="1:17">
      <c r="A105" s="91" t="s">
        <v>59</v>
      </c>
      <c r="B105" s="41">
        <v>44256</v>
      </c>
      <c r="C105" s="91"/>
      <c r="D105" s="91">
        <v>8150.19</v>
      </c>
      <c r="E105" s="91">
        <v>818.72</v>
      </c>
      <c r="F105" s="91">
        <v>349.8</v>
      </c>
      <c r="G105" s="91">
        <v>46.64</v>
      </c>
      <c r="H105" s="91">
        <v>44.65</v>
      </c>
      <c r="I105" s="91">
        <v>58.3</v>
      </c>
      <c r="J105" s="91">
        <v>26.98</v>
      </c>
      <c r="K105" s="91"/>
      <c r="L105" s="91"/>
      <c r="M105" s="91">
        <v>163</v>
      </c>
      <c r="N105" s="91"/>
      <c r="O105" s="91">
        <v>400</v>
      </c>
      <c r="P105" s="91"/>
      <c r="Q105" s="91">
        <v>10058.28</v>
      </c>
    </row>
    <row r="106" customHeight="1" spans="1:17">
      <c r="A106" s="91" t="s">
        <v>60</v>
      </c>
      <c r="B106" s="41">
        <v>44256</v>
      </c>
      <c r="C106" s="91"/>
      <c r="D106" s="91">
        <v>14959.3</v>
      </c>
      <c r="E106" s="91">
        <v>1228.08</v>
      </c>
      <c r="F106" s="91">
        <v>523.08</v>
      </c>
      <c r="G106" s="91">
        <v>69.75</v>
      </c>
      <c r="H106" s="91">
        <v>63.27</v>
      </c>
      <c r="I106" s="91">
        <v>87.18</v>
      </c>
      <c r="J106" s="91">
        <v>40.47</v>
      </c>
      <c r="K106" s="91"/>
      <c r="L106" s="91"/>
      <c r="M106" s="91">
        <v>299.19</v>
      </c>
      <c r="N106" s="91"/>
      <c r="O106" s="91">
        <v>600</v>
      </c>
      <c r="P106" s="91"/>
      <c r="Q106" s="91">
        <v>17870.32</v>
      </c>
    </row>
    <row r="107" customHeight="1" spans="1:17">
      <c r="A107" s="91" t="s">
        <v>61</v>
      </c>
      <c r="B107" s="41">
        <v>44256</v>
      </c>
      <c r="C107" s="91"/>
      <c r="D107" s="91">
        <v>-5843.28</v>
      </c>
      <c r="E107" s="91"/>
      <c r="F107" s="91"/>
      <c r="G107" s="91"/>
      <c r="H107" s="91"/>
      <c r="I107" s="91"/>
      <c r="J107" s="91"/>
      <c r="K107" s="91"/>
      <c r="L107" s="91"/>
      <c r="M107" s="91">
        <v>-116.87</v>
      </c>
      <c r="N107" s="91"/>
      <c r="O107" s="91"/>
      <c r="P107" s="91"/>
      <c r="Q107" s="91">
        <v>-5960.15</v>
      </c>
    </row>
    <row r="108" customHeight="1" spans="1:17">
      <c r="A108" s="91" t="s">
        <v>62</v>
      </c>
      <c r="B108" s="41">
        <v>44256</v>
      </c>
      <c r="C108" s="91"/>
      <c r="D108" s="91">
        <v>13291.62</v>
      </c>
      <c r="E108" s="91">
        <v>1228.08</v>
      </c>
      <c r="F108" s="91">
        <v>523.08</v>
      </c>
      <c r="G108" s="91">
        <v>69.75</v>
      </c>
      <c r="H108" s="91">
        <v>66.63</v>
      </c>
      <c r="I108" s="91">
        <v>87.18</v>
      </c>
      <c r="J108" s="91">
        <v>40.47</v>
      </c>
      <c r="K108" s="91"/>
      <c r="L108" s="91"/>
      <c r="M108" s="91">
        <v>265.83</v>
      </c>
      <c r="N108" s="91"/>
      <c r="O108" s="91">
        <v>600</v>
      </c>
      <c r="P108" s="91"/>
      <c r="Q108" s="91">
        <v>16172.64</v>
      </c>
    </row>
    <row r="109" customHeight="1" spans="1:17">
      <c r="A109" s="91" t="s">
        <v>63</v>
      </c>
      <c r="B109" s="41">
        <v>44256</v>
      </c>
      <c r="C109" s="91"/>
      <c r="D109" s="91">
        <v>30696.04</v>
      </c>
      <c r="E109" s="91">
        <v>2456.16</v>
      </c>
      <c r="F109" s="91">
        <v>1046.16</v>
      </c>
      <c r="G109" s="91">
        <v>139.5</v>
      </c>
      <c r="H109" s="91">
        <v>126.54</v>
      </c>
      <c r="I109" s="91">
        <v>174.36</v>
      </c>
      <c r="J109" s="91">
        <v>80.94</v>
      </c>
      <c r="K109" s="91"/>
      <c r="L109" s="91"/>
      <c r="M109" s="91">
        <v>613.92</v>
      </c>
      <c r="N109" s="91"/>
      <c r="O109" s="91">
        <v>1200</v>
      </c>
      <c r="P109" s="91"/>
      <c r="Q109" s="91">
        <v>36533.62</v>
      </c>
    </row>
    <row r="110" customHeight="1" spans="1:17">
      <c r="A110" s="91" t="s">
        <v>64</v>
      </c>
      <c r="B110" s="41">
        <v>44256</v>
      </c>
      <c r="C110" s="91"/>
      <c r="D110" s="91">
        <v>10428.23</v>
      </c>
      <c r="E110" s="91">
        <v>818.72</v>
      </c>
      <c r="F110" s="91">
        <v>348.72</v>
      </c>
      <c r="G110" s="91">
        <v>46.5</v>
      </c>
      <c r="H110" s="91">
        <v>42.74</v>
      </c>
      <c r="I110" s="91">
        <v>58.12</v>
      </c>
      <c r="J110" s="91">
        <v>26.98</v>
      </c>
      <c r="K110" s="91"/>
      <c r="L110" s="91"/>
      <c r="M110" s="91">
        <v>208.56</v>
      </c>
      <c r="N110" s="91"/>
      <c r="O110" s="91">
        <v>400</v>
      </c>
      <c r="P110" s="91"/>
      <c r="Q110" s="91">
        <v>12378.57</v>
      </c>
    </row>
    <row r="111" customHeight="1" spans="1:17">
      <c r="A111" s="91" t="s">
        <v>65</v>
      </c>
      <c r="B111" s="41">
        <v>44256</v>
      </c>
      <c r="C111" s="91"/>
      <c r="D111" s="91">
        <v>-311.66</v>
      </c>
      <c r="E111" s="91"/>
      <c r="F111" s="91"/>
      <c r="G111" s="91"/>
      <c r="H111" s="91"/>
      <c r="I111" s="91"/>
      <c r="J111" s="91"/>
      <c r="K111" s="91"/>
      <c r="L111" s="91"/>
      <c r="M111" s="91">
        <v>-6.23</v>
      </c>
      <c r="N111" s="91"/>
      <c r="O111" s="91"/>
      <c r="P111" s="91"/>
      <c r="Q111" s="91">
        <v>-317.89</v>
      </c>
    </row>
    <row r="112" customHeight="1" spans="1:17">
      <c r="A112" s="91" t="s">
        <v>66</v>
      </c>
      <c r="B112" s="41">
        <v>44256</v>
      </c>
      <c r="C112" s="91"/>
      <c r="D112" s="91">
        <v>6052.25</v>
      </c>
      <c r="E112" s="91">
        <v>409.36</v>
      </c>
      <c r="F112" s="91">
        <v>174.36</v>
      </c>
      <c r="G112" s="91">
        <v>23.25</v>
      </c>
      <c r="H112" s="91">
        <v>20.53</v>
      </c>
      <c r="I112" s="91">
        <v>29.06</v>
      </c>
      <c r="J112" s="91">
        <v>13.49</v>
      </c>
      <c r="K112" s="91"/>
      <c r="L112" s="91"/>
      <c r="M112" s="91">
        <v>121.05</v>
      </c>
      <c r="N112" s="91"/>
      <c r="O112" s="91">
        <v>200</v>
      </c>
      <c r="P112" s="91"/>
      <c r="Q112" s="91">
        <v>7043.35</v>
      </c>
    </row>
    <row r="113" customHeight="1" spans="1:17">
      <c r="A113" s="91" t="s">
        <v>67</v>
      </c>
      <c r="B113" s="41">
        <v>44256</v>
      </c>
      <c r="C113" s="91"/>
      <c r="D113" s="91">
        <v>7372.79</v>
      </c>
      <c r="E113" s="91">
        <v>818.72</v>
      </c>
      <c r="F113" s="91">
        <v>348.72</v>
      </c>
      <c r="G113" s="91">
        <v>46.5</v>
      </c>
      <c r="H113" s="91">
        <v>42.74</v>
      </c>
      <c r="I113" s="91">
        <v>58.12</v>
      </c>
      <c r="J113" s="91">
        <v>26.98</v>
      </c>
      <c r="K113" s="91"/>
      <c r="L113" s="91"/>
      <c r="M113" s="91">
        <v>147.46</v>
      </c>
      <c r="N113" s="91"/>
      <c r="O113" s="91">
        <v>400</v>
      </c>
      <c r="P113" s="91"/>
      <c r="Q113" s="91">
        <v>9262.03</v>
      </c>
    </row>
    <row r="114" customHeight="1" spans="1:17">
      <c r="A114" s="91" t="s">
        <v>68</v>
      </c>
      <c r="B114" s="41">
        <v>44256</v>
      </c>
      <c r="C114" s="91"/>
      <c r="D114" s="91">
        <v>4312.98</v>
      </c>
      <c r="E114" s="91">
        <v>417.55</v>
      </c>
      <c r="F114" s="91">
        <v>178.95</v>
      </c>
      <c r="G114" s="91">
        <v>23.86</v>
      </c>
      <c r="H114" s="91">
        <v>24.6</v>
      </c>
      <c r="I114" s="91">
        <v>29.83</v>
      </c>
      <c r="J114" s="91">
        <v>13.76</v>
      </c>
      <c r="K114" s="91"/>
      <c r="L114" s="91"/>
      <c r="M114" s="91">
        <v>86.26</v>
      </c>
      <c r="N114" s="91"/>
      <c r="O114" s="91">
        <v>204</v>
      </c>
      <c r="P114" s="91"/>
      <c r="Q114" s="91">
        <v>5291.79</v>
      </c>
    </row>
    <row r="115" customHeight="1" spans="1:17">
      <c r="A115" s="91" t="s">
        <v>69</v>
      </c>
      <c r="B115" s="41">
        <v>44256</v>
      </c>
      <c r="C115" s="91"/>
      <c r="D115" s="91">
        <v>7438.28</v>
      </c>
      <c r="E115" s="91">
        <v>818.72</v>
      </c>
      <c r="F115" s="91">
        <v>348.72</v>
      </c>
      <c r="G115" s="91">
        <v>46.5</v>
      </c>
      <c r="H115" s="91">
        <v>44.42</v>
      </c>
      <c r="I115" s="91">
        <v>58.12</v>
      </c>
      <c r="J115" s="91">
        <v>26.98</v>
      </c>
      <c r="K115" s="91"/>
      <c r="L115" s="91"/>
      <c r="M115" s="91">
        <v>148.77</v>
      </c>
      <c r="N115" s="91"/>
      <c r="O115" s="91">
        <v>400</v>
      </c>
      <c r="P115" s="91"/>
      <c r="Q115" s="91">
        <v>9330.51</v>
      </c>
    </row>
    <row r="116" customHeight="1" spans="1:17">
      <c r="A116" s="91" t="s">
        <v>70</v>
      </c>
      <c r="B116" s="41">
        <v>44256</v>
      </c>
      <c r="C116" s="91"/>
      <c r="D116" s="91">
        <v>4852.84</v>
      </c>
      <c r="E116" s="91">
        <v>409.36</v>
      </c>
      <c r="F116" s="91">
        <v>174.36</v>
      </c>
      <c r="G116" s="91">
        <v>23.25</v>
      </c>
      <c r="H116" s="91">
        <v>20.53</v>
      </c>
      <c r="I116" s="91">
        <v>29.06</v>
      </c>
      <c r="J116" s="91">
        <v>13.49</v>
      </c>
      <c r="K116" s="91"/>
      <c r="L116" s="91"/>
      <c r="M116" s="91">
        <v>97.06</v>
      </c>
      <c r="N116" s="91"/>
      <c r="O116" s="91">
        <v>200</v>
      </c>
      <c r="P116" s="91"/>
      <c r="Q116" s="91">
        <v>5819.95</v>
      </c>
    </row>
    <row r="117" customHeight="1" spans="1:17">
      <c r="A117" s="91" t="s">
        <v>71</v>
      </c>
      <c r="B117" s="41">
        <v>44256</v>
      </c>
      <c r="C117" s="91"/>
      <c r="D117" s="91">
        <v>5285.12</v>
      </c>
      <c r="E117" s="91">
        <v>409.36</v>
      </c>
      <c r="F117" s="91">
        <v>174.36</v>
      </c>
      <c r="G117" s="91">
        <v>23.25</v>
      </c>
      <c r="H117" s="91">
        <v>20.53</v>
      </c>
      <c r="I117" s="91">
        <v>29.06</v>
      </c>
      <c r="J117" s="91">
        <v>13.49</v>
      </c>
      <c r="K117" s="91"/>
      <c r="L117" s="91"/>
      <c r="M117" s="91">
        <v>105.7</v>
      </c>
      <c r="N117" s="91"/>
      <c r="O117" s="91">
        <v>200</v>
      </c>
      <c r="P117" s="91"/>
      <c r="Q117" s="91">
        <v>6260.87</v>
      </c>
    </row>
    <row r="118" customHeight="1" spans="1:17">
      <c r="A118" s="91" t="s">
        <v>72</v>
      </c>
      <c r="B118" s="41">
        <v>44256</v>
      </c>
      <c r="C118" s="91"/>
      <c r="D118" s="91">
        <v>8147.47</v>
      </c>
      <c r="E118" s="91">
        <v>818.72</v>
      </c>
      <c r="F118" s="91">
        <v>348.72</v>
      </c>
      <c r="G118" s="91">
        <v>46.5</v>
      </c>
      <c r="H118" s="91">
        <v>41.06</v>
      </c>
      <c r="I118" s="91">
        <v>58.12</v>
      </c>
      <c r="J118" s="91">
        <v>26.98</v>
      </c>
      <c r="K118" s="91"/>
      <c r="L118" s="91"/>
      <c r="M118" s="91">
        <v>162.95</v>
      </c>
      <c r="N118" s="91"/>
      <c r="O118" s="91">
        <v>400</v>
      </c>
      <c r="P118" s="91"/>
      <c r="Q118" s="91">
        <v>10050.52</v>
      </c>
    </row>
    <row r="119" customHeight="1" spans="1:17">
      <c r="A119" s="91" t="s">
        <v>73</v>
      </c>
      <c r="B119" s="41">
        <v>44256</v>
      </c>
      <c r="C119" s="91"/>
      <c r="D119" s="91">
        <v>4993.55</v>
      </c>
      <c r="E119" s="91">
        <v>409.36</v>
      </c>
      <c r="F119" s="91">
        <v>174.36</v>
      </c>
      <c r="G119" s="91">
        <v>23.25</v>
      </c>
      <c r="H119" s="91">
        <v>6.84</v>
      </c>
      <c r="I119" s="91">
        <v>29.06</v>
      </c>
      <c r="J119" s="91">
        <v>13.49</v>
      </c>
      <c r="K119" s="91"/>
      <c r="L119" s="91"/>
      <c r="M119" s="91">
        <v>99.87</v>
      </c>
      <c r="N119" s="91"/>
      <c r="O119" s="91">
        <v>200</v>
      </c>
      <c r="P119" s="91"/>
      <c r="Q119" s="91">
        <v>5949.78</v>
      </c>
    </row>
    <row r="120" customHeight="1" spans="1:17">
      <c r="A120" s="91" t="s">
        <v>74</v>
      </c>
      <c r="B120" s="41">
        <v>44256</v>
      </c>
      <c r="C120" s="91"/>
      <c r="D120" s="91">
        <v>5799.88</v>
      </c>
      <c r="E120" s="91">
        <v>409.36</v>
      </c>
      <c r="F120" s="91">
        <v>174.36</v>
      </c>
      <c r="G120" s="91">
        <v>23.25</v>
      </c>
      <c r="H120" s="91">
        <v>7.4</v>
      </c>
      <c r="I120" s="91">
        <v>29.06</v>
      </c>
      <c r="J120" s="91">
        <v>13.49</v>
      </c>
      <c r="K120" s="91"/>
      <c r="L120" s="91"/>
      <c r="M120" s="91">
        <v>116</v>
      </c>
      <c r="N120" s="91">
        <v>254</v>
      </c>
      <c r="O120" s="91">
        <v>200</v>
      </c>
      <c r="P120" s="91"/>
      <c r="Q120" s="91">
        <v>7026.8</v>
      </c>
    </row>
    <row r="121" customHeight="1" spans="1:17">
      <c r="A121" s="91" t="s">
        <v>75</v>
      </c>
      <c r="B121" s="41">
        <v>44256</v>
      </c>
      <c r="C121" s="91"/>
      <c r="D121" s="91">
        <v>23850.32</v>
      </c>
      <c r="E121" s="91">
        <v>1637.44</v>
      </c>
      <c r="F121" s="91">
        <v>698.52</v>
      </c>
      <c r="G121" s="91">
        <v>93.14</v>
      </c>
      <c r="H121" s="91">
        <v>75.38</v>
      </c>
      <c r="I121" s="91">
        <v>116.42</v>
      </c>
      <c r="J121" s="91">
        <v>53.96</v>
      </c>
      <c r="K121" s="91"/>
      <c r="L121" s="91"/>
      <c r="M121" s="91">
        <v>477.01</v>
      </c>
      <c r="N121" s="91"/>
      <c r="O121" s="91">
        <v>800</v>
      </c>
      <c r="P121" s="91"/>
      <c r="Q121" s="91">
        <v>27802.19</v>
      </c>
    </row>
    <row r="122" customHeight="1" spans="1:17">
      <c r="A122" s="91" t="s">
        <v>76</v>
      </c>
      <c r="B122" s="41">
        <v>44256</v>
      </c>
      <c r="C122" s="91"/>
      <c r="D122" s="91">
        <v>8.4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>
        <v>8.4</v>
      </c>
    </row>
    <row r="123" customHeight="1" spans="1:17">
      <c r="A123" s="91" t="s">
        <v>77</v>
      </c>
      <c r="B123" s="41">
        <v>44256</v>
      </c>
      <c r="C123" s="91"/>
      <c r="D123" s="91">
        <v>19962.92</v>
      </c>
      <c r="E123" s="91">
        <v>1637.44</v>
      </c>
      <c r="F123" s="91">
        <v>697.44</v>
      </c>
      <c r="G123" s="91">
        <v>93</v>
      </c>
      <c r="H123" s="91">
        <v>85.48</v>
      </c>
      <c r="I123" s="91">
        <v>116.24</v>
      </c>
      <c r="J123" s="91">
        <v>53.96</v>
      </c>
      <c r="K123" s="91"/>
      <c r="L123" s="91"/>
      <c r="M123" s="91">
        <v>399.26</v>
      </c>
      <c r="N123" s="91"/>
      <c r="O123" s="91">
        <v>800</v>
      </c>
      <c r="P123" s="91"/>
      <c r="Q123" s="91">
        <v>23845.74</v>
      </c>
    </row>
    <row r="124" customHeight="1" spans="1:17">
      <c r="A124" s="91" t="s">
        <v>78</v>
      </c>
      <c r="B124" s="41">
        <v>44256</v>
      </c>
      <c r="C124" s="91"/>
      <c r="D124" s="91">
        <v>12108.05</v>
      </c>
      <c r="E124" s="91">
        <v>818.72</v>
      </c>
      <c r="F124" s="91">
        <v>348.72</v>
      </c>
      <c r="G124" s="91">
        <v>46.5</v>
      </c>
      <c r="H124" s="91">
        <v>41.06</v>
      </c>
      <c r="I124" s="91">
        <v>58.12</v>
      </c>
      <c r="J124" s="91">
        <v>26.98</v>
      </c>
      <c r="K124" s="91"/>
      <c r="L124" s="91"/>
      <c r="M124" s="91">
        <v>242.16</v>
      </c>
      <c r="N124" s="91"/>
      <c r="O124" s="91">
        <v>400</v>
      </c>
      <c r="P124" s="91"/>
      <c r="Q124" s="91">
        <v>14090.31</v>
      </c>
    </row>
    <row r="125" customHeight="1" spans="1:17">
      <c r="A125" s="91" t="s">
        <v>79</v>
      </c>
      <c r="B125" s="41">
        <v>44256</v>
      </c>
      <c r="C125" s="91"/>
      <c r="D125" s="91">
        <v>23092.26</v>
      </c>
      <c r="E125" s="91">
        <v>2046.8</v>
      </c>
      <c r="F125" s="91">
        <v>875.04</v>
      </c>
      <c r="G125" s="91">
        <v>116.67</v>
      </c>
      <c r="H125" s="91">
        <v>116.78</v>
      </c>
      <c r="I125" s="91">
        <v>145.84</v>
      </c>
      <c r="J125" s="91">
        <v>67.45</v>
      </c>
      <c r="K125" s="91"/>
      <c r="L125" s="91"/>
      <c r="M125" s="91">
        <v>461.85</v>
      </c>
      <c r="N125" s="91">
        <v>381</v>
      </c>
      <c r="O125" s="91">
        <v>1000</v>
      </c>
      <c r="P125" s="91"/>
      <c r="Q125" s="91">
        <v>28303.69</v>
      </c>
    </row>
    <row r="126" customHeight="1" spans="1:17">
      <c r="A126" s="91" t="s">
        <v>80</v>
      </c>
      <c r="B126" s="41">
        <v>44256</v>
      </c>
      <c r="C126" s="91"/>
      <c r="D126" s="91">
        <v>24524.05</v>
      </c>
      <c r="E126" s="91">
        <v>2046.8</v>
      </c>
      <c r="F126" s="91">
        <v>872.88</v>
      </c>
      <c r="G126" s="91">
        <v>116.39</v>
      </c>
      <c r="H126" s="91">
        <v>107.92</v>
      </c>
      <c r="I126" s="91">
        <v>145.48</v>
      </c>
      <c r="J126" s="91">
        <v>67.45</v>
      </c>
      <c r="K126" s="91"/>
      <c r="L126" s="91"/>
      <c r="M126" s="91">
        <v>490.48</v>
      </c>
      <c r="N126" s="91">
        <v>381</v>
      </c>
      <c r="O126" s="91">
        <v>1000</v>
      </c>
      <c r="P126" s="91"/>
      <c r="Q126" s="91">
        <v>29752.45</v>
      </c>
    </row>
    <row r="127" customHeight="1" spans="1:17">
      <c r="A127" s="91" t="s">
        <v>81</v>
      </c>
      <c r="B127" s="41">
        <v>44256</v>
      </c>
      <c r="C127" s="91"/>
      <c r="D127" s="91">
        <v>4848.41</v>
      </c>
      <c r="E127" s="91">
        <v>409.36</v>
      </c>
      <c r="F127" s="91">
        <v>174.36</v>
      </c>
      <c r="G127" s="91">
        <v>23.25</v>
      </c>
      <c r="H127" s="91">
        <v>20.53</v>
      </c>
      <c r="I127" s="91">
        <v>29.06</v>
      </c>
      <c r="J127" s="91">
        <v>13.49</v>
      </c>
      <c r="K127" s="91"/>
      <c r="L127" s="91"/>
      <c r="M127" s="91">
        <v>96.97</v>
      </c>
      <c r="N127" s="91">
        <v>254</v>
      </c>
      <c r="O127" s="91">
        <v>200</v>
      </c>
      <c r="P127" s="91"/>
      <c r="Q127" s="91">
        <v>6069.43</v>
      </c>
    </row>
    <row r="128" customHeight="1" spans="1:17">
      <c r="A128" s="91" t="s">
        <v>40</v>
      </c>
      <c r="B128" s="41">
        <v>44287</v>
      </c>
      <c r="C128" s="91"/>
      <c r="D128" s="91">
        <v>6512.13</v>
      </c>
      <c r="E128" s="91">
        <v>626.32</v>
      </c>
      <c r="F128" s="91">
        <v>268.42</v>
      </c>
      <c r="G128" s="91">
        <v>35.79</v>
      </c>
      <c r="H128" s="91">
        <v>36.9</v>
      </c>
      <c r="I128" s="91">
        <v>44.74</v>
      </c>
      <c r="J128" s="91">
        <v>20.64</v>
      </c>
      <c r="K128" s="91"/>
      <c r="L128" s="91"/>
      <c r="M128" s="91">
        <v>130.24</v>
      </c>
      <c r="N128" s="91"/>
      <c r="O128" s="91">
        <v>306</v>
      </c>
      <c r="P128" s="91"/>
      <c r="Q128" s="91">
        <v>7981.18</v>
      </c>
    </row>
    <row r="129" customHeight="1" spans="1:17">
      <c r="A129" s="91" t="s">
        <v>41</v>
      </c>
      <c r="B129" s="41">
        <v>44287</v>
      </c>
      <c r="C129" s="91"/>
      <c r="D129" s="91">
        <v>2255.55</v>
      </c>
      <c r="E129" s="91">
        <v>417.55</v>
      </c>
      <c r="F129" s="91">
        <v>178.95</v>
      </c>
      <c r="G129" s="91">
        <v>23.86</v>
      </c>
      <c r="H129" s="91">
        <v>24.6</v>
      </c>
      <c r="I129" s="91">
        <v>29.82</v>
      </c>
      <c r="J129" s="91">
        <v>13.76</v>
      </c>
      <c r="K129" s="91"/>
      <c r="L129" s="91"/>
      <c r="M129" s="91">
        <v>45.11</v>
      </c>
      <c r="N129" s="91"/>
      <c r="O129" s="91">
        <v>204</v>
      </c>
      <c r="P129" s="91"/>
      <c r="Q129" s="91">
        <v>3193.2</v>
      </c>
    </row>
    <row r="130" customHeight="1" spans="1:17">
      <c r="A130" s="91" t="s">
        <v>43</v>
      </c>
      <c r="B130" s="41">
        <v>44287</v>
      </c>
      <c r="C130" s="91"/>
      <c r="D130" s="91">
        <v>6652.81</v>
      </c>
      <c r="E130" s="91">
        <v>626.32</v>
      </c>
      <c r="F130" s="91">
        <v>268.42</v>
      </c>
      <c r="G130" s="91">
        <v>35.79</v>
      </c>
      <c r="H130" s="91">
        <v>36.9</v>
      </c>
      <c r="I130" s="91">
        <v>44.74</v>
      </c>
      <c r="J130" s="91">
        <v>20.64</v>
      </c>
      <c r="K130" s="91"/>
      <c r="L130" s="91"/>
      <c r="M130" s="91">
        <v>133.06</v>
      </c>
      <c r="N130" s="91"/>
      <c r="O130" s="91">
        <v>306</v>
      </c>
      <c r="P130" s="91"/>
      <c r="Q130" s="91">
        <v>8124.68</v>
      </c>
    </row>
    <row r="131" customHeight="1" spans="1:17">
      <c r="A131" s="91" t="s">
        <v>44</v>
      </c>
      <c r="B131" s="41">
        <v>44287</v>
      </c>
      <c r="C131" s="91"/>
      <c r="D131" s="91">
        <v>6046.16</v>
      </c>
      <c r="E131" s="91">
        <v>409.36</v>
      </c>
      <c r="F131" s="91">
        <v>174.36</v>
      </c>
      <c r="G131" s="91">
        <v>23.25</v>
      </c>
      <c r="H131" s="91">
        <v>6.84</v>
      </c>
      <c r="I131" s="91">
        <v>29.06</v>
      </c>
      <c r="J131" s="91">
        <v>13.49</v>
      </c>
      <c r="K131" s="91"/>
      <c r="L131" s="91"/>
      <c r="M131" s="91">
        <v>120.92</v>
      </c>
      <c r="N131" s="91"/>
      <c r="O131" s="91">
        <v>200</v>
      </c>
      <c r="P131" s="91"/>
      <c r="Q131" s="91">
        <v>7023.44</v>
      </c>
    </row>
    <row r="132" customHeight="1" spans="1:17">
      <c r="A132" s="91" t="s">
        <v>45</v>
      </c>
      <c r="B132" s="41">
        <v>44287</v>
      </c>
      <c r="C132" s="91"/>
      <c r="D132" s="91">
        <v>15023.07</v>
      </c>
      <c r="E132" s="91">
        <v>818.72</v>
      </c>
      <c r="F132" s="91">
        <v>348.72</v>
      </c>
      <c r="G132" s="91">
        <v>46.5</v>
      </c>
      <c r="H132" s="91">
        <v>14.24</v>
      </c>
      <c r="I132" s="91">
        <v>58.12</v>
      </c>
      <c r="J132" s="91">
        <v>26.98</v>
      </c>
      <c r="K132" s="91"/>
      <c r="L132" s="91"/>
      <c r="M132" s="91">
        <v>300.46</v>
      </c>
      <c r="N132" s="91"/>
      <c r="O132" s="91">
        <v>400</v>
      </c>
      <c r="P132" s="91"/>
      <c r="Q132" s="91">
        <v>17036.81</v>
      </c>
    </row>
    <row r="133" customHeight="1" spans="1:17">
      <c r="A133" s="91" t="s">
        <v>46</v>
      </c>
      <c r="B133" s="41">
        <v>44287</v>
      </c>
      <c r="C133" s="91"/>
      <c r="D133" s="91">
        <v>12708.45</v>
      </c>
      <c r="E133" s="91">
        <v>818.72</v>
      </c>
      <c r="F133" s="91">
        <v>348.72</v>
      </c>
      <c r="G133" s="91">
        <v>46.5</v>
      </c>
      <c r="H133" s="91">
        <v>13.68</v>
      </c>
      <c r="I133" s="91">
        <v>58.12</v>
      </c>
      <c r="J133" s="91">
        <v>26.98</v>
      </c>
      <c r="K133" s="91"/>
      <c r="L133" s="91"/>
      <c r="M133" s="91">
        <v>254.17</v>
      </c>
      <c r="N133" s="91"/>
      <c r="O133" s="91">
        <v>400</v>
      </c>
      <c r="P133" s="91"/>
      <c r="Q133" s="91">
        <v>14675.34</v>
      </c>
    </row>
    <row r="134" customHeight="1" spans="1:17">
      <c r="A134" s="91" t="s">
        <v>47</v>
      </c>
      <c r="B134" s="41">
        <v>44287</v>
      </c>
      <c r="C134" s="91"/>
      <c r="D134" s="91">
        <v>17286.08</v>
      </c>
      <c r="E134" s="91">
        <v>818.72</v>
      </c>
      <c r="F134" s="91">
        <v>349.8</v>
      </c>
      <c r="G134" s="91">
        <v>46.64</v>
      </c>
      <c r="H134" s="91">
        <v>30.96</v>
      </c>
      <c r="I134" s="91">
        <v>58.3</v>
      </c>
      <c r="J134" s="91">
        <v>26.98</v>
      </c>
      <c r="K134" s="91"/>
      <c r="L134" s="91"/>
      <c r="M134" s="91">
        <v>345.72</v>
      </c>
      <c r="N134" s="91"/>
      <c r="O134" s="91">
        <v>400</v>
      </c>
      <c r="P134" s="91"/>
      <c r="Q134" s="91">
        <v>19363.2</v>
      </c>
    </row>
    <row r="135" customHeight="1" spans="1:17">
      <c r="A135" s="91" t="s">
        <v>48</v>
      </c>
      <c r="B135" s="41">
        <v>44287</v>
      </c>
      <c r="C135" s="91"/>
      <c r="D135" s="91">
        <v>15235.81</v>
      </c>
      <c r="E135" s="91">
        <v>818.72</v>
      </c>
      <c r="F135" s="91">
        <v>348.72</v>
      </c>
      <c r="G135" s="91">
        <v>46.5</v>
      </c>
      <c r="H135" s="91">
        <v>44.42</v>
      </c>
      <c r="I135" s="91">
        <v>58.12</v>
      </c>
      <c r="J135" s="91">
        <v>26.98</v>
      </c>
      <c r="K135" s="91"/>
      <c r="L135" s="91"/>
      <c r="M135" s="91">
        <v>304.72</v>
      </c>
      <c r="N135" s="91"/>
      <c r="O135" s="91">
        <v>400</v>
      </c>
      <c r="P135" s="91"/>
      <c r="Q135" s="91">
        <v>17283.99</v>
      </c>
    </row>
    <row r="136" customHeight="1" spans="1:17">
      <c r="A136" s="91" t="s">
        <v>49</v>
      </c>
      <c r="B136" s="41">
        <v>44287</v>
      </c>
      <c r="C136" s="91"/>
      <c r="D136" s="91">
        <v>12605.45</v>
      </c>
      <c r="E136" s="91">
        <v>818.72</v>
      </c>
      <c r="F136" s="91">
        <v>348.72</v>
      </c>
      <c r="G136" s="91">
        <v>46.5</v>
      </c>
      <c r="H136" s="91">
        <v>42.74</v>
      </c>
      <c r="I136" s="91">
        <v>58.12</v>
      </c>
      <c r="J136" s="91">
        <v>26.98</v>
      </c>
      <c r="K136" s="91"/>
      <c r="L136" s="91"/>
      <c r="M136" s="91">
        <v>252.11</v>
      </c>
      <c r="N136" s="91"/>
      <c r="O136" s="91">
        <v>400</v>
      </c>
      <c r="P136" s="91"/>
      <c r="Q136" s="91">
        <v>14599.34</v>
      </c>
    </row>
    <row r="137" customHeight="1" spans="1:17">
      <c r="A137" s="91" t="s">
        <v>50</v>
      </c>
      <c r="B137" s="41">
        <v>44287</v>
      </c>
      <c r="C137" s="91"/>
      <c r="D137" s="91">
        <v>5967.47</v>
      </c>
      <c r="E137" s="91">
        <v>409.36</v>
      </c>
      <c r="F137" s="91">
        <v>174.36</v>
      </c>
      <c r="G137" s="91">
        <v>23.25</v>
      </c>
      <c r="H137" s="91">
        <v>20.53</v>
      </c>
      <c r="I137" s="91">
        <v>29.06</v>
      </c>
      <c r="J137" s="91">
        <v>13.49</v>
      </c>
      <c r="K137" s="91"/>
      <c r="L137" s="91"/>
      <c r="M137" s="91">
        <v>119.35</v>
      </c>
      <c r="N137" s="91"/>
      <c r="O137" s="91">
        <v>200</v>
      </c>
      <c r="P137" s="91"/>
      <c r="Q137" s="91">
        <v>6956.87</v>
      </c>
    </row>
    <row r="138" customHeight="1" spans="1:17">
      <c r="A138" s="91" t="s">
        <v>51</v>
      </c>
      <c r="B138" s="41">
        <v>44287</v>
      </c>
      <c r="C138" s="91"/>
      <c r="D138" s="91">
        <v>33209.78</v>
      </c>
      <c r="E138" s="91">
        <v>2046.8</v>
      </c>
      <c r="F138" s="91">
        <v>871.8</v>
      </c>
      <c r="G138" s="91">
        <v>116.25</v>
      </c>
      <c r="H138" s="91">
        <v>104.33</v>
      </c>
      <c r="I138" s="91">
        <v>145.3</v>
      </c>
      <c r="J138" s="91">
        <v>67.45</v>
      </c>
      <c r="K138" s="91"/>
      <c r="L138" s="91"/>
      <c r="M138" s="91">
        <v>664.2</v>
      </c>
      <c r="N138" s="91"/>
      <c r="O138" s="91">
        <v>1000</v>
      </c>
      <c r="P138" s="91"/>
      <c r="Q138" s="91">
        <v>38225.91</v>
      </c>
    </row>
    <row r="139" customHeight="1" spans="1:17">
      <c r="A139" s="91" t="s">
        <v>52</v>
      </c>
      <c r="B139" s="41">
        <v>44287</v>
      </c>
      <c r="C139" s="91"/>
      <c r="D139" s="91">
        <v>37459.96</v>
      </c>
      <c r="E139" s="91">
        <v>2046.8</v>
      </c>
      <c r="F139" s="91">
        <v>872.88</v>
      </c>
      <c r="G139" s="91">
        <v>116.39</v>
      </c>
      <c r="H139" s="91">
        <v>107.92</v>
      </c>
      <c r="I139" s="91">
        <v>145.48</v>
      </c>
      <c r="J139" s="91">
        <v>67.45</v>
      </c>
      <c r="K139" s="91"/>
      <c r="L139" s="91"/>
      <c r="M139" s="91">
        <v>749.2</v>
      </c>
      <c r="N139" s="91"/>
      <c r="O139" s="91">
        <v>1000</v>
      </c>
      <c r="P139" s="91"/>
      <c r="Q139" s="91">
        <v>42566.08</v>
      </c>
    </row>
    <row r="140" customHeight="1" spans="1:17">
      <c r="A140" s="91" t="s">
        <v>53</v>
      </c>
      <c r="B140" s="41">
        <v>44287</v>
      </c>
      <c r="C140" s="91"/>
      <c r="D140" s="91">
        <v>13557.1</v>
      </c>
      <c r="E140" s="91">
        <v>1878.97</v>
      </c>
      <c r="F140" s="91">
        <v>805.27</v>
      </c>
      <c r="G140" s="91">
        <v>107.36</v>
      </c>
      <c r="H140" s="91">
        <v>110.71</v>
      </c>
      <c r="I140" s="91">
        <v>134.21</v>
      </c>
      <c r="J140" s="91">
        <v>61.92</v>
      </c>
      <c r="K140" s="91"/>
      <c r="L140" s="91"/>
      <c r="M140" s="91">
        <v>271.14</v>
      </c>
      <c r="N140" s="91"/>
      <c r="O140" s="91">
        <v>918</v>
      </c>
      <c r="P140" s="91"/>
      <c r="Q140" s="91">
        <v>17844.68</v>
      </c>
    </row>
    <row r="141" customHeight="1" spans="1:17">
      <c r="A141" s="91" t="s">
        <v>54</v>
      </c>
      <c r="B141" s="41">
        <v>44287</v>
      </c>
      <c r="C141" s="91"/>
      <c r="D141" s="91">
        <v>6145.88</v>
      </c>
      <c r="E141" s="91">
        <v>409.36</v>
      </c>
      <c r="F141" s="91">
        <v>174.36</v>
      </c>
      <c r="G141" s="91">
        <v>23.25</v>
      </c>
      <c r="H141" s="91">
        <v>22.21</v>
      </c>
      <c r="I141" s="91">
        <v>29.06</v>
      </c>
      <c r="J141" s="91">
        <v>13.49</v>
      </c>
      <c r="K141" s="91"/>
      <c r="L141" s="91"/>
      <c r="M141" s="91">
        <v>122.92</v>
      </c>
      <c r="N141" s="91"/>
      <c r="O141" s="91">
        <v>200</v>
      </c>
      <c r="P141" s="91"/>
      <c r="Q141" s="91">
        <v>7140.53</v>
      </c>
    </row>
    <row r="142" customHeight="1" spans="1:17">
      <c r="A142" s="91" t="s">
        <v>55</v>
      </c>
      <c r="B142" s="41">
        <v>44287</v>
      </c>
      <c r="C142" s="91"/>
      <c r="D142" s="91">
        <v>17048.58</v>
      </c>
      <c r="E142" s="91">
        <v>1228.08</v>
      </c>
      <c r="F142" s="91">
        <v>523.08</v>
      </c>
      <c r="G142" s="91">
        <v>69.75</v>
      </c>
      <c r="H142" s="91">
        <v>64.95</v>
      </c>
      <c r="I142" s="91">
        <v>87.18</v>
      </c>
      <c r="J142" s="91">
        <v>40.47</v>
      </c>
      <c r="K142" s="91"/>
      <c r="L142" s="91"/>
      <c r="M142" s="91">
        <v>340.97</v>
      </c>
      <c r="N142" s="91"/>
      <c r="O142" s="91">
        <v>600</v>
      </c>
      <c r="P142" s="91"/>
      <c r="Q142" s="91">
        <v>20003.06</v>
      </c>
    </row>
    <row r="143" customHeight="1" spans="1:17">
      <c r="A143" s="91" t="s">
        <v>56</v>
      </c>
      <c r="B143" s="41">
        <v>44287</v>
      </c>
      <c r="C143" s="91"/>
      <c r="D143" s="91">
        <v>21337.27</v>
      </c>
      <c r="E143" s="91">
        <v>1637.44</v>
      </c>
      <c r="F143" s="91">
        <v>697.44</v>
      </c>
      <c r="G143" s="91">
        <v>93</v>
      </c>
      <c r="H143" s="91">
        <v>85.48</v>
      </c>
      <c r="I143" s="91">
        <v>116.24</v>
      </c>
      <c r="J143" s="91">
        <v>53.96</v>
      </c>
      <c r="K143" s="91"/>
      <c r="L143" s="91"/>
      <c r="M143" s="91">
        <v>426.75</v>
      </c>
      <c r="N143" s="91"/>
      <c r="O143" s="91">
        <v>800</v>
      </c>
      <c r="P143" s="91"/>
      <c r="Q143" s="91">
        <v>25247.58</v>
      </c>
    </row>
    <row r="144" customHeight="1" spans="1:17">
      <c r="A144" s="91" t="s">
        <v>57</v>
      </c>
      <c r="B144" s="41">
        <v>44287</v>
      </c>
      <c r="C144" s="91"/>
      <c r="D144" s="91">
        <v>28030.28</v>
      </c>
      <c r="E144" s="91">
        <v>2456.16</v>
      </c>
      <c r="F144" s="91">
        <v>1046.16</v>
      </c>
      <c r="G144" s="91">
        <v>139.5</v>
      </c>
      <c r="H144" s="91">
        <v>123.18</v>
      </c>
      <c r="I144" s="91">
        <v>174.36</v>
      </c>
      <c r="J144" s="91">
        <v>80.94</v>
      </c>
      <c r="K144" s="91"/>
      <c r="L144" s="91"/>
      <c r="M144" s="91">
        <v>560.61</v>
      </c>
      <c r="N144" s="91"/>
      <c r="O144" s="91">
        <v>1200</v>
      </c>
      <c r="P144" s="91"/>
      <c r="Q144" s="91">
        <v>33811.19</v>
      </c>
    </row>
    <row r="145" customHeight="1" spans="1:17">
      <c r="A145" s="91" t="s">
        <v>58</v>
      </c>
      <c r="B145" s="41">
        <v>44287</v>
      </c>
      <c r="C145" s="91"/>
      <c r="D145" s="91">
        <v>-14038.23</v>
      </c>
      <c r="E145" s="91">
        <v>4912.32</v>
      </c>
      <c r="F145" s="91">
        <v>2092.32</v>
      </c>
      <c r="G145" s="91">
        <v>279</v>
      </c>
      <c r="H145" s="91">
        <v>246.36</v>
      </c>
      <c r="I145" s="91">
        <v>348.72</v>
      </c>
      <c r="J145" s="91">
        <v>161.88</v>
      </c>
      <c r="K145" s="91"/>
      <c r="L145" s="91"/>
      <c r="M145" s="91">
        <v>-280.76</v>
      </c>
      <c r="N145" s="91"/>
      <c r="O145" s="91">
        <v>2400</v>
      </c>
      <c r="P145" s="91"/>
      <c r="Q145" s="91">
        <v>-3878.39</v>
      </c>
    </row>
    <row r="146" customHeight="1" spans="1:17">
      <c r="A146" s="91" t="s">
        <v>59</v>
      </c>
      <c r="B146" s="41">
        <v>44287</v>
      </c>
      <c r="C146" s="91"/>
      <c r="D146" s="91">
        <v>10599.44</v>
      </c>
      <c r="E146" s="91">
        <v>818.72</v>
      </c>
      <c r="F146" s="91">
        <v>349.8</v>
      </c>
      <c r="G146" s="91">
        <v>46.64</v>
      </c>
      <c r="H146" s="91">
        <v>44.65</v>
      </c>
      <c r="I146" s="91">
        <v>58.3</v>
      </c>
      <c r="J146" s="91">
        <v>26.98</v>
      </c>
      <c r="K146" s="91"/>
      <c r="L146" s="91"/>
      <c r="M146" s="91">
        <v>211.99</v>
      </c>
      <c r="N146" s="91"/>
      <c r="O146" s="91">
        <v>400</v>
      </c>
      <c r="P146" s="91"/>
      <c r="Q146" s="91">
        <v>12556.52</v>
      </c>
    </row>
    <row r="147" customHeight="1" spans="1:17">
      <c r="A147" s="91" t="s">
        <v>60</v>
      </c>
      <c r="B147" s="41">
        <v>44287</v>
      </c>
      <c r="C147" s="91"/>
      <c r="D147" s="91">
        <v>13078.31</v>
      </c>
      <c r="E147" s="91">
        <v>1228.08</v>
      </c>
      <c r="F147" s="91">
        <v>523.08</v>
      </c>
      <c r="G147" s="91">
        <v>69.75</v>
      </c>
      <c r="H147" s="91">
        <v>63.27</v>
      </c>
      <c r="I147" s="91">
        <v>87.18</v>
      </c>
      <c r="J147" s="91">
        <v>40.47</v>
      </c>
      <c r="K147" s="91"/>
      <c r="L147" s="91"/>
      <c r="M147" s="91">
        <v>261.57</v>
      </c>
      <c r="N147" s="91"/>
      <c r="O147" s="91">
        <v>600</v>
      </c>
      <c r="P147" s="91"/>
      <c r="Q147" s="91">
        <v>15951.71</v>
      </c>
    </row>
    <row r="148" customHeight="1" spans="1:17">
      <c r="A148" s="91" t="s">
        <v>62</v>
      </c>
      <c r="B148" s="41">
        <v>44287</v>
      </c>
      <c r="C148" s="91"/>
      <c r="D148" s="91">
        <v>21692.57</v>
      </c>
      <c r="E148" s="91">
        <v>1228.08</v>
      </c>
      <c r="F148" s="91">
        <v>523.08</v>
      </c>
      <c r="G148" s="91">
        <v>69.75</v>
      </c>
      <c r="H148" s="91">
        <v>66.63</v>
      </c>
      <c r="I148" s="91">
        <v>87.18</v>
      </c>
      <c r="J148" s="91">
        <v>40.47</v>
      </c>
      <c r="K148" s="91"/>
      <c r="L148" s="91"/>
      <c r="M148" s="91">
        <v>433.85</v>
      </c>
      <c r="N148" s="91"/>
      <c r="O148" s="91">
        <v>600</v>
      </c>
      <c r="P148" s="91"/>
      <c r="Q148" s="91">
        <v>24741.61</v>
      </c>
    </row>
    <row r="149" customHeight="1" spans="1:17">
      <c r="A149" s="91" t="s">
        <v>63</v>
      </c>
      <c r="B149" s="41">
        <v>44287</v>
      </c>
      <c r="C149" s="91"/>
      <c r="D149" s="91">
        <v>29942.45</v>
      </c>
      <c r="E149" s="91">
        <v>2046.8</v>
      </c>
      <c r="F149" s="91">
        <v>871.8</v>
      </c>
      <c r="G149" s="91">
        <v>116.25</v>
      </c>
      <c r="H149" s="91">
        <v>106.01</v>
      </c>
      <c r="I149" s="91">
        <v>145.3</v>
      </c>
      <c r="J149" s="91">
        <v>67.45</v>
      </c>
      <c r="K149" s="91"/>
      <c r="L149" s="91"/>
      <c r="M149" s="91">
        <v>598.85</v>
      </c>
      <c r="N149" s="91"/>
      <c r="O149" s="91">
        <v>1000</v>
      </c>
      <c r="P149" s="91"/>
      <c r="Q149" s="91">
        <v>34894.91</v>
      </c>
    </row>
    <row r="150" customHeight="1" spans="1:17">
      <c r="A150" s="91" t="s">
        <v>64</v>
      </c>
      <c r="B150" s="41">
        <v>44287</v>
      </c>
      <c r="C150" s="91"/>
      <c r="D150" s="91">
        <v>11154.24</v>
      </c>
      <c r="E150" s="91">
        <v>818.72</v>
      </c>
      <c r="F150" s="91">
        <v>348.72</v>
      </c>
      <c r="G150" s="91">
        <v>46.5</v>
      </c>
      <c r="H150" s="91">
        <v>42.74</v>
      </c>
      <c r="I150" s="91">
        <v>58.12</v>
      </c>
      <c r="J150" s="91">
        <v>26.98</v>
      </c>
      <c r="K150" s="91"/>
      <c r="L150" s="91"/>
      <c r="M150" s="91">
        <v>223.08</v>
      </c>
      <c r="N150" s="91"/>
      <c r="O150" s="91">
        <v>400</v>
      </c>
      <c r="P150" s="91"/>
      <c r="Q150" s="91">
        <v>13119.1</v>
      </c>
    </row>
    <row r="151" customHeight="1" spans="1:17">
      <c r="A151" s="91" t="s">
        <v>66</v>
      </c>
      <c r="B151" s="41">
        <v>44287</v>
      </c>
      <c r="C151" s="91"/>
      <c r="D151" s="91">
        <v>4287.68</v>
      </c>
      <c r="E151" s="91">
        <v>409.36</v>
      </c>
      <c r="F151" s="91">
        <v>174.36</v>
      </c>
      <c r="G151" s="91">
        <v>23.25</v>
      </c>
      <c r="H151" s="91">
        <v>20.53</v>
      </c>
      <c r="I151" s="91">
        <v>29.06</v>
      </c>
      <c r="J151" s="91">
        <v>13.49</v>
      </c>
      <c r="K151" s="91"/>
      <c r="L151" s="91"/>
      <c r="M151" s="91">
        <v>85.75</v>
      </c>
      <c r="N151" s="91"/>
      <c r="O151" s="91">
        <v>200</v>
      </c>
      <c r="P151" s="91"/>
      <c r="Q151" s="91">
        <v>5243.48</v>
      </c>
    </row>
    <row r="152" customHeight="1" spans="1:17">
      <c r="A152" s="91" t="s">
        <v>67</v>
      </c>
      <c r="B152" s="41">
        <v>44287</v>
      </c>
      <c r="C152" s="91"/>
      <c r="D152" s="91">
        <v>10242.55</v>
      </c>
      <c r="E152" s="91">
        <v>818.72</v>
      </c>
      <c r="F152" s="91">
        <v>348.72</v>
      </c>
      <c r="G152" s="91">
        <v>46.5</v>
      </c>
      <c r="H152" s="91">
        <v>42.74</v>
      </c>
      <c r="I152" s="91">
        <v>58.12</v>
      </c>
      <c r="J152" s="91">
        <v>26.98</v>
      </c>
      <c r="K152" s="91"/>
      <c r="L152" s="91"/>
      <c r="M152" s="91">
        <v>204.85</v>
      </c>
      <c r="N152" s="91"/>
      <c r="O152" s="91">
        <v>400</v>
      </c>
      <c r="P152" s="91"/>
      <c r="Q152" s="91">
        <v>12189.18</v>
      </c>
    </row>
    <row r="153" customHeight="1" spans="1:17">
      <c r="A153" s="91" t="s">
        <v>68</v>
      </c>
      <c r="B153" s="41">
        <v>44287</v>
      </c>
      <c r="C153" s="91"/>
      <c r="D153" s="91">
        <v>4312.98</v>
      </c>
      <c r="E153" s="91">
        <v>417.55</v>
      </c>
      <c r="F153" s="91">
        <v>178.95</v>
      </c>
      <c r="G153" s="91">
        <v>23.86</v>
      </c>
      <c r="H153" s="91">
        <v>24.6</v>
      </c>
      <c r="I153" s="91">
        <v>29.82</v>
      </c>
      <c r="J153" s="91">
        <v>13.76</v>
      </c>
      <c r="K153" s="91"/>
      <c r="L153" s="91"/>
      <c r="M153" s="91">
        <v>86.26</v>
      </c>
      <c r="N153" s="91"/>
      <c r="O153" s="91">
        <v>204</v>
      </c>
      <c r="P153" s="91"/>
      <c r="Q153" s="91">
        <v>5291.78</v>
      </c>
    </row>
    <row r="154" customHeight="1" spans="1:17">
      <c r="A154" s="91" t="s">
        <v>69</v>
      </c>
      <c r="B154" s="41">
        <v>44287</v>
      </c>
      <c r="C154" s="91"/>
      <c r="D154" s="91">
        <v>8548.43</v>
      </c>
      <c r="E154" s="91">
        <v>818.72</v>
      </c>
      <c r="F154" s="91">
        <v>348.72</v>
      </c>
      <c r="G154" s="91">
        <v>46.5</v>
      </c>
      <c r="H154" s="91">
        <v>44.42</v>
      </c>
      <c r="I154" s="91">
        <v>58.12</v>
      </c>
      <c r="J154" s="91">
        <v>26.98</v>
      </c>
      <c r="K154" s="91"/>
      <c r="L154" s="91"/>
      <c r="M154" s="91">
        <v>170.97</v>
      </c>
      <c r="N154" s="91"/>
      <c r="O154" s="91">
        <v>400</v>
      </c>
      <c r="P154" s="91"/>
      <c r="Q154" s="91">
        <v>10462.86</v>
      </c>
    </row>
    <row r="155" customHeight="1" spans="1:17">
      <c r="A155" s="91" t="s">
        <v>70</v>
      </c>
      <c r="B155" s="41">
        <v>44287</v>
      </c>
      <c r="C155" s="91"/>
      <c r="D155" s="91">
        <v>7268.44</v>
      </c>
      <c r="E155" s="91">
        <v>409.36</v>
      </c>
      <c r="F155" s="91">
        <v>174.36</v>
      </c>
      <c r="G155" s="91">
        <v>23.25</v>
      </c>
      <c r="H155" s="91">
        <v>20.53</v>
      </c>
      <c r="I155" s="91">
        <v>29.06</v>
      </c>
      <c r="J155" s="91">
        <v>13.49</v>
      </c>
      <c r="K155" s="91"/>
      <c r="L155" s="91"/>
      <c r="M155" s="91">
        <v>145.37</v>
      </c>
      <c r="N155" s="91"/>
      <c r="O155" s="91">
        <v>200</v>
      </c>
      <c r="P155" s="91"/>
      <c r="Q155" s="91">
        <v>8283.86</v>
      </c>
    </row>
    <row r="156" customHeight="1" spans="1:17">
      <c r="A156" s="91" t="s">
        <v>71</v>
      </c>
      <c r="B156" s="41">
        <v>44287</v>
      </c>
      <c r="C156" s="91"/>
      <c r="D156" s="91">
        <v>5920.8</v>
      </c>
      <c r="E156" s="91">
        <v>409.36</v>
      </c>
      <c r="F156" s="91">
        <v>174.36</v>
      </c>
      <c r="G156" s="91">
        <v>23.25</v>
      </c>
      <c r="H156" s="91">
        <v>20.53</v>
      </c>
      <c r="I156" s="91">
        <v>29.06</v>
      </c>
      <c r="J156" s="91">
        <v>13.49</v>
      </c>
      <c r="K156" s="91"/>
      <c r="L156" s="91"/>
      <c r="M156" s="91">
        <v>118.42</v>
      </c>
      <c r="N156" s="91"/>
      <c r="O156" s="91">
        <v>200</v>
      </c>
      <c r="P156" s="91"/>
      <c r="Q156" s="91">
        <v>6909.27</v>
      </c>
    </row>
    <row r="157" customHeight="1" spans="1:17">
      <c r="A157" s="91" t="s">
        <v>72</v>
      </c>
      <c r="B157" s="41">
        <v>44287</v>
      </c>
      <c r="C157" s="91"/>
      <c r="D157" s="91">
        <v>11563.31</v>
      </c>
      <c r="E157" s="91">
        <v>818.72</v>
      </c>
      <c r="F157" s="91">
        <v>348.72</v>
      </c>
      <c r="G157" s="91">
        <v>46.5</v>
      </c>
      <c r="H157" s="91">
        <v>41.06</v>
      </c>
      <c r="I157" s="91">
        <v>58.12</v>
      </c>
      <c r="J157" s="91">
        <v>26.98</v>
      </c>
      <c r="K157" s="91"/>
      <c r="L157" s="91"/>
      <c r="M157" s="91">
        <v>231.27</v>
      </c>
      <c r="N157" s="91"/>
      <c r="O157" s="91">
        <v>400</v>
      </c>
      <c r="P157" s="91"/>
      <c r="Q157" s="91">
        <v>13534.68</v>
      </c>
    </row>
    <row r="158" customHeight="1" spans="1:17">
      <c r="A158" s="91" t="s">
        <v>73</v>
      </c>
      <c r="B158" s="41">
        <v>44287</v>
      </c>
      <c r="C158" s="91"/>
      <c r="D158" s="91">
        <v>5887.52</v>
      </c>
      <c r="E158" s="91">
        <v>409.36</v>
      </c>
      <c r="F158" s="91">
        <v>174.36</v>
      </c>
      <c r="G158" s="91">
        <v>23.25</v>
      </c>
      <c r="H158" s="91">
        <v>6.84</v>
      </c>
      <c r="I158" s="91">
        <v>29.06</v>
      </c>
      <c r="J158" s="91">
        <v>13.49</v>
      </c>
      <c r="K158" s="91"/>
      <c r="L158" s="91"/>
      <c r="M158" s="91">
        <v>117.75</v>
      </c>
      <c r="N158" s="91"/>
      <c r="O158" s="91">
        <v>200</v>
      </c>
      <c r="P158" s="91"/>
      <c r="Q158" s="91">
        <v>6861.63</v>
      </c>
    </row>
    <row r="159" customHeight="1" spans="1:17">
      <c r="A159" s="91" t="s">
        <v>74</v>
      </c>
      <c r="B159" s="41">
        <v>44287</v>
      </c>
      <c r="C159" s="91"/>
      <c r="D159" s="91">
        <v>9545.2</v>
      </c>
      <c r="E159" s="91">
        <v>409.36</v>
      </c>
      <c r="F159" s="91">
        <v>174.36</v>
      </c>
      <c r="G159" s="91">
        <v>23.25</v>
      </c>
      <c r="H159" s="91">
        <v>7.4</v>
      </c>
      <c r="I159" s="91">
        <v>29.06</v>
      </c>
      <c r="J159" s="91">
        <v>13.49</v>
      </c>
      <c r="K159" s="91"/>
      <c r="L159" s="91"/>
      <c r="M159" s="91">
        <v>190.9</v>
      </c>
      <c r="N159" s="91"/>
      <c r="O159" s="91">
        <v>200</v>
      </c>
      <c r="P159" s="91"/>
      <c r="Q159" s="91">
        <v>10593.02</v>
      </c>
    </row>
    <row r="160" customHeight="1" spans="1:17">
      <c r="A160" s="91" t="s">
        <v>75</v>
      </c>
      <c r="B160" s="41">
        <v>44287</v>
      </c>
      <c r="C160" s="91"/>
      <c r="D160" s="91">
        <v>22346.86</v>
      </c>
      <c r="E160" s="91">
        <v>1637.44</v>
      </c>
      <c r="F160" s="91">
        <v>698.52</v>
      </c>
      <c r="G160" s="91">
        <v>93.14</v>
      </c>
      <c r="H160" s="91">
        <v>75.38</v>
      </c>
      <c r="I160" s="91">
        <v>116.42</v>
      </c>
      <c r="J160" s="91">
        <v>53.96</v>
      </c>
      <c r="K160" s="91"/>
      <c r="L160" s="91"/>
      <c r="M160" s="91">
        <v>446.94</v>
      </c>
      <c r="N160" s="91"/>
      <c r="O160" s="91">
        <v>800</v>
      </c>
      <c r="P160" s="91"/>
      <c r="Q160" s="91">
        <v>26268.66</v>
      </c>
    </row>
    <row r="161" customHeight="1" spans="1:17">
      <c r="A161" s="91" t="s">
        <v>77</v>
      </c>
      <c r="B161" s="41">
        <v>44287</v>
      </c>
      <c r="C161" s="91"/>
      <c r="D161" s="91">
        <v>20601.08</v>
      </c>
      <c r="E161" s="91">
        <v>1637.44</v>
      </c>
      <c r="F161" s="91">
        <v>697.44</v>
      </c>
      <c r="G161" s="91">
        <v>93</v>
      </c>
      <c r="H161" s="91">
        <v>85.48</v>
      </c>
      <c r="I161" s="91">
        <v>116.24</v>
      </c>
      <c r="J161" s="91">
        <v>53.96</v>
      </c>
      <c r="K161" s="91"/>
      <c r="L161" s="91"/>
      <c r="M161" s="91">
        <v>412.02</v>
      </c>
      <c r="N161" s="91"/>
      <c r="O161" s="91">
        <v>800</v>
      </c>
      <c r="P161" s="91"/>
      <c r="Q161" s="91">
        <v>24496.66</v>
      </c>
    </row>
    <row r="162" customHeight="1" spans="1:17">
      <c r="A162" s="91" t="s">
        <v>78</v>
      </c>
      <c r="B162" s="41">
        <v>44287</v>
      </c>
      <c r="C162" s="91"/>
      <c r="D162" s="91">
        <v>12530.9</v>
      </c>
      <c r="E162" s="91">
        <v>818.72</v>
      </c>
      <c r="F162" s="91">
        <v>348.72</v>
      </c>
      <c r="G162" s="91">
        <v>46.5</v>
      </c>
      <c r="H162" s="91">
        <v>41.06</v>
      </c>
      <c r="I162" s="91">
        <v>58.12</v>
      </c>
      <c r="J162" s="91">
        <v>26.98</v>
      </c>
      <c r="K162" s="91"/>
      <c r="L162" s="91"/>
      <c r="M162" s="91">
        <v>250.62</v>
      </c>
      <c r="N162" s="91"/>
      <c r="O162" s="91">
        <v>400</v>
      </c>
      <c r="P162" s="91"/>
      <c r="Q162" s="91">
        <v>14521.62</v>
      </c>
    </row>
    <row r="163" customHeight="1" spans="1:17">
      <c r="A163" s="91" t="s">
        <v>79</v>
      </c>
      <c r="B163" s="41">
        <v>44287</v>
      </c>
      <c r="C163" s="91"/>
      <c r="D163" s="91">
        <v>24429.54</v>
      </c>
      <c r="E163" s="91">
        <v>2046.8</v>
      </c>
      <c r="F163" s="91">
        <v>875.04</v>
      </c>
      <c r="G163" s="91">
        <v>116.67</v>
      </c>
      <c r="H163" s="91">
        <v>116.78</v>
      </c>
      <c r="I163" s="91">
        <v>145.84</v>
      </c>
      <c r="J163" s="91">
        <v>67.45</v>
      </c>
      <c r="K163" s="91"/>
      <c r="L163" s="91"/>
      <c r="M163" s="91">
        <v>488.59</v>
      </c>
      <c r="N163" s="91"/>
      <c r="O163" s="91">
        <v>1000</v>
      </c>
      <c r="P163" s="91"/>
      <c r="Q163" s="91">
        <v>29286.71</v>
      </c>
    </row>
    <row r="164" customHeight="1" spans="1:17">
      <c r="A164" s="91" t="s">
        <v>80</v>
      </c>
      <c r="B164" s="41">
        <v>44287</v>
      </c>
      <c r="C164" s="91"/>
      <c r="D164" s="91">
        <v>22488.57</v>
      </c>
      <c r="E164" s="91">
        <v>2046.8</v>
      </c>
      <c r="F164" s="91">
        <v>872.88</v>
      </c>
      <c r="G164" s="91">
        <v>116.39</v>
      </c>
      <c r="H164" s="91">
        <v>107.92</v>
      </c>
      <c r="I164" s="91">
        <v>145.48</v>
      </c>
      <c r="J164" s="91">
        <v>67.45</v>
      </c>
      <c r="K164" s="91"/>
      <c r="L164" s="91"/>
      <c r="M164" s="91">
        <v>449.77</v>
      </c>
      <c r="N164" s="91"/>
      <c r="O164" s="91">
        <v>1000</v>
      </c>
      <c r="P164" s="91"/>
      <c r="Q164" s="91">
        <v>27295.26</v>
      </c>
    </row>
    <row r="165" customHeight="1" spans="1:17">
      <c r="A165" s="91" t="s">
        <v>81</v>
      </c>
      <c r="B165" s="41">
        <v>44287</v>
      </c>
      <c r="C165" s="91"/>
      <c r="D165" s="91">
        <v>5595.77</v>
      </c>
      <c r="E165" s="91">
        <v>409.36</v>
      </c>
      <c r="F165" s="91">
        <v>174.36</v>
      </c>
      <c r="G165" s="91">
        <v>23.25</v>
      </c>
      <c r="H165" s="91">
        <v>20.53</v>
      </c>
      <c r="I165" s="91">
        <v>29.06</v>
      </c>
      <c r="J165" s="91">
        <v>13.49</v>
      </c>
      <c r="K165" s="91"/>
      <c r="L165" s="91"/>
      <c r="M165" s="91">
        <v>111.92</v>
      </c>
      <c r="N165" s="91"/>
      <c r="O165" s="91">
        <v>200</v>
      </c>
      <c r="P165" s="91"/>
      <c r="Q165" s="91">
        <v>6577.74</v>
      </c>
    </row>
    <row r="166" customHeight="1" spans="1:17">
      <c r="A166" s="91" t="s">
        <v>40</v>
      </c>
      <c r="B166" s="41">
        <v>44317</v>
      </c>
      <c r="C166" s="91"/>
      <c r="D166" s="91">
        <v>6440.59</v>
      </c>
      <c r="E166" s="91">
        <v>626.32</v>
      </c>
      <c r="F166" s="91">
        <v>268.42</v>
      </c>
      <c r="G166" s="91">
        <v>35.79</v>
      </c>
      <c r="H166" s="91">
        <v>30.2</v>
      </c>
      <c r="I166" s="91">
        <v>44.74</v>
      </c>
      <c r="J166" s="91">
        <v>20.64</v>
      </c>
      <c r="K166" s="91"/>
      <c r="L166" s="91"/>
      <c r="M166" s="91">
        <v>128.81</v>
      </c>
      <c r="N166" s="91"/>
      <c r="O166" s="91">
        <v>306</v>
      </c>
      <c r="P166" s="91"/>
      <c r="Q166" s="91">
        <v>7901.51</v>
      </c>
    </row>
    <row r="167" customHeight="1" spans="1:17">
      <c r="A167" s="91" t="s">
        <v>41</v>
      </c>
      <c r="B167" s="41">
        <v>44317</v>
      </c>
      <c r="C167" s="91"/>
      <c r="D167" s="91">
        <v>3246.64</v>
      </c>
      <c r="E167" s="91">
        <v>417.55</v>
      </c>
      <c r="F167" s="91">
        <v>178.95</v>
      </c>
      <c r="G167" s="91">
        <v>23.86</v>
      </c>
      <c r="H167" s="91">
        <v>20.13</v>
      </c>
      <c r="I167" s="91">
        <v>29.82</v>
      </c>
      <c r="J167" s="91">
        <v>13.76</v>
      </c>
      <c r="K167" s="91"/>
      <c r="L167" s="91"/>
      <c r="M167" s="91">
        <v>64.93</v>
      </c>
      <c r="N167" s="91"/>
      <c r="O167" s="91">
        <v>204</v>
      </c>
      <c r="P167" s="91"/>
      <c r="Q167" s="91">
        <v>4199.64</v>
      </c>
    </row>
    <row r="168" customHeight="1" spans="1:17">
      <c r="A168" s="91" t="s">
        <v>43</v>
      </c>
      <c r="B168" s="41">
        <v>44317</v>
      </c>
      <c r="C168" s="91"/>
      <c r="D168" s="91">
        <v>6652.81</v>
      </c>
      <c r="E168" s="91">
        <v>626.32</v>
      </c>
      <c r="F168" s="91">
        <v>268.42</v>
      </c>
      <c r="G168" s="91">
        <v>35.79</v>
      </c>
      <c r="H168" s="91">
        <v>30.2</v>
      </c>
      <c r="I168" s="91">
        <v>44.74</v>
      </c>
      <c r="J168" s="91">
        <v>20.64</v>
      </c>
      <c r="K168" s="91"/>
      <c r="L168" s="91"/>
      <c r="M168" s="91">
        <v>133.06</v>
      </c>
      <c r="N168" s="91"/>
      <c r="O168" s="91">
        <v>306</v>
      </c>
      <c r="P168" s="91"/>
      <c r="Q168" s="91">
        <v>8117.98</v>
      </c>
    </row>
    <row r="169" customHeight="1" spans="1:17">
      <c r="A169" s="91" t="s">
        <v>44</v>
      </c>
      <c r="B169" s="41">
        <v>44317</v>
      </c>
      <c r="C169" s="91"/>
      <c r="D169" s="91">
        <v>6692.63</v>
      </c>
      <c r="E169" s="91">
        <v>409.36</v>
      </c>
      <c r="F169" s="91">
        <v>174.36</v>
      </c>
      <c r="G169" s="91">
        <v>23.25</v>
      </c>
      <c r="H169" s="91">
        <v>5.6</v>
      </c>
      <c r="I169" s="91">
        <v>29.06</v>
      </c>
      <c r="J169" s="91">
        <v>13.49</v>
      </c>
      <c r="K169" s="91"/>
      <c r="L169" s="91"/>
      <c r="M169" s="91">
        <v>133.85</v>
      </c>
      <c r="N169" s="91"/>
      <c r="O169" s="91">
        <v>200</v>
      </c>
      <c r="P169" s="91"/>
      <c r="Q169" s="91">
        <v>7681.6</v>
      </c>
    </row>
    <row r="170" customHeight="1" spans="1:17">
      <c r="A170" s="91" t="s">
        <v>45</v>
      </c>
      <c r="B170" s="41">
        <v>44317</v>
      </c>
      <c r="C170" s="91"/>
      <c r="D170" s="91">
        <v>12518.17</v>
      </c>
      <c r="E170" s="91">
        <v>818.72</v>
      </c>
      <c r="F170" s="91">
        <v>348.72</v>
      </c>
      <c r="G170" s="91">
        <v>46.5</v>
      </c>
      <c r="H170" s="91">
        <v>11.66</v>
      </c>
      <c r="I170" s="91">
        <v>58.12</v>
      </c>
      <c r="J170" s="91">
        <v>26.98</v>
      </c>
      <c r="K170" s="91"/>
      <c r="L170" s="91"/>
      <c r="M170" s="91">
        <v>250.36</v>
      </c>
      <c r="N170" s="91"/>
      <c r="O170" s="91">
        <v>400</v>
      </c>
      <c r="P170" s="91"/>
      <c r="Q170" s="91">
        <v>14479.23</v>
      </c>
    </row>
    <row r="171" customHeight="1" spans="1:17">
      <c r="A171" s="91" t="s">
        <v>46</v>
      </c>
      <c r="B171" s="41">
        <v>44317</v>
      </c>
      <c r="C171" s="91"/>
      <c r="D171" s="91">
        <v>13506.72</v>
      </c>
      <c r="E171" s="91">
        <v>818.72</v>
      </c>
      <c r="F171" s="91">
        <v>348.72</v>
      </c>
      <c r="G171" s="91">
        <v>46.5</v>
      </c>
      <c r="H171" s="91">
        <v>11.2</v>
      </c>
      <c r="I171" s="91">
        <v>58.12</v>
      </c>
      <c r="J171" s="91">
        <v>26.98</v>
      </c>
      <c r="K171" s="91"/>
      <c r="L171" s="91"/>
      <c r="M171" s="91">
        <v>270.13</v>
      </c>
      <c r="N171" s="91"/>
      <c r="O171" s="91">
        <v>400</v>
      </c>
      <c r="P171" s="91"/>
      <c r="Q171" s="91">
        <v>15487.09</v>
      </c>
    </row>
    <row r="172" customHeight="1" spans="1:17">
      <c r="A172" s="91" t="s">
        <v>47</v>
      </c>
      <c r="B172" s="41">
        <v>44317</v>
      </c>
      <c r="C172" s="91"/>
      <c r="D172" s="91">
        <v>13290.79</v>
      </c>
      <c r="E172" s="91">
        <v>818.72</v>
      </c>
      <c r="F172" s="91">
        <v>349.8</v>
      </c>
      <c r="G172" s="91">
        <v>46.64</v>
      </c>
      <c r="H172" s="91">
        <v>25.34</v>
      </c>
      <c r="I172" s="91">
        <v>58.3</v>
      </c>
      <c r="J172" s="91">
        <v>26.98</v>
      </c>
      <c r="K172" s="91"/>
      <c r="L172" s="91"/>
      <c r="M172" s="91">
        <v>265.82</v>
      </c>
      <c r="N172" s="91"/>
      <c r="O172" s="91">
        <v>400</v>
      </c>
      <c r="P172" s="91"/>
      <c r="Q172" s="91">
        <v>15282.39</v>
      </c>
    </row>
    <row r="173" customHeight="1" spans="1:17">
      <c r="A173" s="91" t="s">
        <v>48</v>
      </c>
      <c r="B173" s="41">
        <v>44317</v>
      </c>
      <c r="C173" s="91"/>
      <c r="D173" s="91">
        <v>10682.82</v>
      </c>
      <c r="E173" s="91">
        <v>818.72</v>
      </c>
      <c r="F173" s="91">
        <v>348.72</v>
      </c>
      <c r="G173" s="91">
        <v>46.5</v>
      </c>
      <c r="H173" s="91">
        <v>36.34</v>
      </c>
      <c r="I173" s="91">
        <v>58.12</v>
      </c>
      <c r="J173" s="91">
        <v>26.98</v>
      </c>
      <c r="K173" s="91"/>
      <c r="L173" s="91"/>
      <c r="M173" s="91">
        <v>213.66</v>
      </c>
      <c r="N173" s="91"/>
      <c r="O173" s="91">
        <v>400</v>
      </c>
      <c r="P173" s="91"/>
      <c r="Q173" s="91">
        <v>12631.86</v>
      </c>
    </row>
    <row r="174" customHeight="1" spans="1:17">
      <c r="A174" s="91" t="s">
        <v>49</v>
      </c>
      <c r="B174" s="41">
        <v>44317</v>
      </c>
      <c r="C174" s="91"/>
      <c r="D174" s="91">
        <v>13277.85</v>
      </c>
      <c r="E174" s="91">
        <v>818.72</v>
      </c>
      <c r="F174" s="91">
        <v>348.72</v>
      </c>
      <c r="G174" s="91">
        <v>46.5</v>
      </c>
      <c r="H174" s="91">
        <v>34.97</v>
      </c>
      <c r="I174" s="91">
        <v>58.12</v>
      </c>
      <c r="J174" s="91">
        <v>26.98</v>
      </c>
      <c r="K174" s="91"/>
      <c r="L174" s="91"/>
      <c r="M174" s="91">
        <v>265.56</v>
      </c>
      <c r="N174" s="91"/>
      <c r="O174" s="91">
        <v>400</v>
      </c>
      <c r="P174" s="91"/>
      <c r="Q174" s="91">
        <v>15277.42</v>
      </c>
    </row>
    <row r="175" customHeight="1" spans="1:17">
      <c r="A175" s="91" t="s">
        <v>50</v>
      </c>
      <c r="B175" s="41">
        <v>44317</v>
      </c>
      <c r="C175" s="91"/>
      <c r="D175" s="91">
        <v>7106.96</v>
      </c>
      <c r="E175" s="91">
        <v>409.36</v>
      </c>
      <c r="F175" s="91">
        <v>174.36</v>
      </c>
      <c r="G175" s="91">
        <v>23.25</v>
      </c>
      <c r="H175" s="91">
        <v>16.8</v>
      </c>
      <c r="I175" s="91">
        <v>29.06</v>
      </c>
      <c r="J175" s="91">
        <v>13.49</v>
      </c>
      <c r="K175" s="91"/>
      <c r="L175" s="91"/>
      <c r="M175" s="91">
        <v>142.14</v>
      </c>
      <c r="N175" s="91"/>
      <c r="O175" s="91">
        <v>200</v>
      </c>
      <c r="P175" s="91"/>
      <c r="Q175" s="91">
        <v>8115.42</v>
      </c>
    </row>
    <row r="176" customHeight="1" spans="1:17">
      <c r="A176" s="91" t="s">
        <v>51</v>
      </c>
      <c r="B176" s="41">
        <v>44317</v>
      </c>
      <c r="C176" s="91"/>
      <c r="D176" s="91">
        <v>45456.47</v>
      </c>
      <c r="E176" s="91">
        <v>2046.8</v>
      </c>
      <c r="F176" s="91">
        <v>871.8</v>
      </c>
      <c r="G176" s="91">
        <v>116.25</v>
      </c>
      <c r="H176" s="91">
        <v>85.37</v>
      </c>
      <c r="I176" s="91">
        <v>145.3</v>
      </c>
      <c r="J176" s="91">
        <v>67.45</v>
      </c>
      <c r="K176" s="91"/>
      <c r="L176" s="91"/>
      <c r="M176" s="91">
        <v>909.13</v>
      </c>
      <c r="N176" s="91"/>
      <c r="O176" s="91">
        <v>1000</v>
      </c>
      <c r="P176" s="91"/>
      <c r="Q176" s="91">
        <v>50698.57</v>
      </c>
    </row>
    <row r="177" customHeight="1" spans="1:17">
      <c r="A177" s="91" t="s">
        <v>52</v>
      </c>
      <c r="B177" s="41">
        <v>44317</v>
      </c>
      <c r="C177" s="91"/>
      <c r="D177" s="91">
        <v>46193.76</v>
      </c>
      <c r="E177" s="91">
        <v>2046.8</v>
      </c>
      <c r="F177" s="91">
        <v>872.88</v>
      </c>
      <c r="G177" s="91">
        <v>116.39</v>
      </c>
      <c r="H177" s="91">
        <v>88.31</v>
      </c>
      <c r="I177" s="91">
        <v>145.48</v>
      </c>
      <c r="J177" s="91">
        <v>67.45</v>
      </c>
      <c r="K177" s="91"/>
      <c r="L177" s="91"/>
      <c r="M177" s="91">
        <v>923.88</v>
      </c>
      <c r="N177" s="91"/>
      <c r="O177" s="91">
        <v>1000</v>
      </c>
      <c r="P177" s="91"/>
      <c r="Q177" s="91">
        <v>51454.95</v>
      </c>
    </row>
    <row r="178" customHeight="1" spans="1:17">
      <c r="A178" s="91" t="s">
        <v>53</v>
      </c>
      <c r="B178" s="41">
        <v>44317</v>
      </c>
      <c r="C178" s="91"/>
      <c r="D178" s="91">
        <v>15951.21</v>
      </c>
      <c r="E178" s="91">
        <v>1878.97</v>
      </c>
      <c r="F178" s="91">
        <v>805.27</v>
      </c>
      <c r="G178" s="91">
        <v>107.36</v>
      </c>
      <c r="H178" s="91">
        <v>90.61</v>
      </c>
      <c r="I178" s="91">
        <v>134.21</v>
      </c>
      <c r="J178" s="91">
        <v>61.92</v>
      </c>
      <c r="K178" s="91"/>
      <c r="L178" s="91"/>
      <c r="M178" s="91">
        <v>319.02</v>
      </c>
      <c r="N178" s="91"/>
      <c r="O178" s="91">
        <v>918</v>
      </c>
      <c r="P178" s="91"/>
      <c r="Q178" s="91">
        <v>20266.57</v>
      </c>
    </row>
    <row r="179" customHeight="1" spans="1:17">
      <c r="A179" s="91" t="s">
        <v>54</v>
      </c>
      <c r="B179" s="41">
        <v>44317</v>
      </c>
      <c r="C179" s="91"/>
      <c r="D179" s="91">
        <v>6500.84</v>
      </c>
      <c r="E179" s="91">
        <v>409.36</v>
      </c>
      <c r="F179" s="91">
        <v>174.36</v>
      </c>
      <c r="G179" s="91">
        <v>23.25</v>
      </c>
      <c r="H179" s="91">
        <v>18.17</v>
      </c>
      <c r="I179" s="91">
        <v>29.06</v>
      </c>
      <c r="J179" s="91">
        <v>13.49</v>
      </c>
      <c r="K179" s="91"/>
      <c r="L179" s="91"/>
      <c r="M179" s="91">
        <v>130.02</v>
      </c>
      <c r="N179" s="91"/>
      <c r="O179" s="91">
        <v>200</v>
      </c>
      <c r="P179" s="91"/>
      <c r="Q179" s="91">
        <v>7498.55</v>
      </c>
    </row>
    <row r="180" customHeight="1" spans="1:17">
      <c r="A180" s="91" t="s">
        <v>55</v>
      </c>
      <c r="B180" s="41">
        <v>44317</v>
      </c>
      <c r="C180" s="91"/>
      <c r="D180" s="91">
        <v>19424.16</v>
      </c>
      <c r="E180" s="91">
        <v>1228.08</v>
      </c>
      <c r="F180" s="91">
        <v>523.08</v>
      </c>
      <c r="G180" s="91">
        <v>69.75</v>
      </c>
      <c r="H180" s="91">
        <v>53.14</v>
      </c>
      <c r="I180" s="91">
        <v>87.18</v>
      </c>
      <c r="J180" s="91">
        <v>40.47</v>
      </c>
      <c r="K180" s="91"/>
      <c r="L180" s="91"/>
      <c r="M180" s="91">
        <v>388.48</v>
      </c>
      <c r="N180" s="91"/>
      <c r="O180" s="91">
        <v>600</v>
      </c>
      <c r="P180" s="91"/>
      <c r="Q180" s="91">
        <v>22414.34</v>
      </c>
    </row>
    <row r="181" customHeight="1" spans="1:17">
      <c r="A181" s="91" t="s">
        <v>56</v>
      </c>
      <c r="B181" s="41">
        <v>44317</v>
      </c>
      <c r="C181" s="91"/>
      <c r="D181" s="91">
        <v>22696.81</v>
      </c>
      <c r="E181" s="91">
        <v>1228.08</v>
      </c>
      <c r="F181" s="91">
        <v>523.08</v>
      </c>
      <c r="G181" s="91">
        <v>69.75</v>
      </c>
      <c r="H181" s="91">
        <v>51.77</v>
      </c>
      <c r="I181" s="91">
        <v>87.18</v>
      </c>
      <c r="J181" s="91">
        <v>40.47</v>
      </c>
      <c r="K181" s="91"/>
      <c r="L181" s="91"/>
      <c r="M181" s="91">
        <v>552.12</v>
      </c>
      <c r="N181" s="91"/>
      <c r="O181" s="91">
        <v>600</v>
      </c>
      <c r="P181" s="91"/>
      <c r="Q181" s="91">
        <v>25849.26</v>
      </c>
    </row>
    <row r="182" customHeight="1" spans="1:17">
      <c r="A182" s="91" t="s">
        <v>57</v>
      </c>
      <c r="B182" s="41">
        <v>44317</v>
      </c>
      <c r="C182" s="91"/>
      <c r="D182" s="91">
        <v>26906.47</v>
      </c>
      <c r="E182" s="91">
        <v>1637.44</v>
      </c>
      <c r="F182" s="91">
        <v>697.44</v>
      </c>
      <c r="G182" s="91">
        <v>93</v>
      </c>
      <c r="H182" s="91">
        <v>67.2</v>
      </c>
      <c r="I182" s="91">
        <v>116.24</v>
      </c>
      <c r="J182" s="91">
        <v>53.96</v>
      </c>
      <c r="K182" s="91"/>
      <c r="L182" s="91"/>
      <c r="M182" s="91">
        <v>538.13</v>
      </c>
      <c r="N182" s="91"/>
      <c r="O182" s="91">
        <v>800</v>
      </c>
      <c r="P182" s="91"/>
      <c r="Q182" s="91">
        <v>30909.88</v>
      </c>
    </row>
    <row r="183" customHeight="1" spans="1:17">
      <c r="A183" s="91" t="s">
        <v>58</v>
      </c>
      <c r="B183" s="41">
        <v>44317</v>
      </c>
      <c r="C183" s="91"/>
      <c r="D183" s="91">
        <v>80844.41</v>
      </c>
      <c r="E183" s="91">
        <v>4912.32</v>
      </c>
      <c r="F183" s="91">
        <v>2092.32</v>
      </c>
      <c r="G183" s="91">
        <v>279</v>
      </c>
      <c r="H183" s="91">
        <v>201.6</v>
      </c>
      <c r="I183" s="91">
        <v>348.72</v>
      </c>
      <c r="J183" s="91">
        <v>161.88</v>
      </c>
      <c r="K183" s="91"/>
      <c r="L183" s="91"/>
      <c r="M183" s="91">
        <v>1616.89</v>
      </c>
      <c r="N183" s="91"/>
      <c r="O183" s="91">
        <v>2400</v>
      </c>
      <c r="P183" s="91"/>
      <c r="Q183" s="91">
        <v>92857.14</v>
      </c>
    </row>
    <row r="184" customHeight="1" spans="1:17">
      <c r="A184" s="91" t="s">
        <v>59</v>
      </c>
      <c r="B184" s="41">
        <v>44317</v>
      </c>
      <c r="C184" s="91"/>
      <c r="D184" s="91">
        <v>11894.32</v>
      </c>
      <c r="E184" s="91">
        <v>818.72</v>
      </c>
      <c r="F184" s="91">
        <v>349.8</v>
      </c>
      <c r="G184" s="91">
        <v>46.64</v>
      </c>
      <c r="H184" s="91">
        <v>36.54</v>
      </c>
      <c r="I184" s="91">
        <v>58.3</v>
      </c>
      <c r="J184" s="91">
        <v>26.98</v>
      </c>
      <c r="K184" s="91"/>
      <c r="L184" s="91"/>
      <c r="M184" s="91">
        <v>237.89</v>
      </c>
      <c r="N184" s="91"/>
      <c r="O184" s="91">
        <v>400</v>
      </c>
      <c r="P184" s="91"/>
      <c r="Q184" s="91">
        <v>13869.19</v>
      </c>
    </row>
    <row r="185" customHeight="1" spans="1:17">
      <c r="A185" s="91" t="s">
        <v>60</v>
      </c>
      <c r="B185" s="41">
        <v>44317</v>
      </c>
      <c r="C185" s="91"/>
      <c r="D185" s="91">
        <v>16083.86</v>
      </c>
      <c r="E185" s="91">
        <v>1228.08</v>
      </c>
      <c r="F185" s="91">
        <v>523.08</v>
      </c>
      <c r="G185" s="91">
        <v>69.75</v>
      </c>
      <c r="H185" s="91">
        <v>51.77</v>
      </c>
      <c r="I185" s="91">
        <v>87.18</v>
      </c>
      <c r="J185" s="91">
        <v>40.47</v>
      </c>
      <c r="K185" s="91"/>
      <c r="L185" s="91"/>
      <c r="M185" s="91">
        <v>321.68</v>
      </c>
      <c r="N185" s="91"/>
      <c r="O185" s="91">
        <v>600</v>
      </c>
      <c r="P185" s="91"/>
      <c r="Q185" s="91">
        <v>19005.87</v>
      </c>
    </row>
    <row r="186" customHeight="1" spans="1:17">
      <c r="A186" s="91" t="s">
        <v>62</v>
      </c>
      <c r="B186" s="41">
        <v>44317</v>
      </c>
      <c r="C186" s="91"/>
      <c r="D186" s="91">
        <v>11280.36</v>
      </c>
      <c r="E186" s="91">
        <v>1228.08</v>
      </c>
      <c r="F186" s="91">
        <v>523.08</v>
      </c>
      <c r="G186" s="91">
        <v>69.75</v>
      </c>
      <c r="H186" s="91">
        <v>54.51</v>
      </c>
      <c r="I186" s="91">
        <v>87.18</v>
      </c>
      <c r="J186" s="91">
        <v>40.47</v>
      </c>
      <c r="K186" s="91"/>
      <c r="L186" s="91"/>
      <c r="M186" s="91">
        <v>225.61</v>
      </c>
      <c r="N186" s="91"/>
      <c r="O186" s="91">
        <v>600</v>
      </c>
      <c r="P186" s="91"/>
      <c r="Q186" s="91">
        <v>14109.04</v>
      </c>
    </row>
    <row r="187" customHeight="1" spans="1:17">
      <c r="A187" s="91" t="s">
        <v>63</v>
      </c>
      <c r="B187" s="41">
        <v>44317</v>
      </c>
      <c r="C187" s="91"/>
      <c r="D187" s="91">
        <v>30161.23</v>
      </c>
      <c r="E187" s="91">
        <v>2046.8</v>
      </c>
      <c r="F187" s="91">
        <v>871.8</v>
      </c>
      <c r="G187" s="91">
        <v>116.25</v>
      </c>
      <c r="H187" s="91">
        <v>86.74</v>
      </c>
      <c r="I187" s="91">
        <v>145.3</v>
      </c>
      <c r="J187" s="91">
        <v>67.45</v>
      </c>
      <c r="K187" s="91"/>
      <c r="L187" s="91"/>
      <c r="M187" s="91">
        <v>603.22</v>
      </c>
      <c r="N187" s="91"/>
      <c r="O187" s="91">
        <v>1000</v>
      </c>
      <c r="P187" s="91"/>
      <c r="Q187" s="91">
        <v>35098.79</v>
      </c>
    </row>
    <row r="188" customHeight="1" spans="1:17">
      <c r="A188" s="91" t="s">
        <v>64</v>
      </c>
      <c r="B188" s="41">
        <v>44317</v>
      </c>
      <c r="C188" s="91"/>
      <c r="D188" s="91">
        <v>12280.16</v>
      </c>
      <c r="E188" s="91">
        <v>818.72</v>
      </c>
      <c r="F188" s="91">
        <v>348.72</v>
      </c>
      <c r="G188" s="91">
        <v>46.5</v>
      </c>
      <c r="H188" s="91">
        <v>34.97</v>
      </c>
      <c r="I188" s="91">
        <v>58.12</v>
      </c>
      <c r="J188" s="91">
        <v>26.98</v>
      </c>
      <c r="K188" s="91"/>
      <c r="L188" s="91"/>
      <c r="M188" s="91">
        <v>245.6</v>
      </c>
      <c r="N188" s="91"/>
      <c r="O188" s="91">
        <v>400</v>
      </c>
      <c r="P188" s="91"/>
      <c r="Q188" s="91">
        <v>14259.77</v>
      </c>
    </row>
    <row r="189" customHeight="1" spans="1:17">
      <c r="A189" s="91" t="s">
        <v>66</v>
      </c>
      <c r="B189" s="41">
        <v>44317</v>
      </c>
      <c r="C189" s="91"/>
      <c r="D189" s="91">
        <v>7047.74</v>
      </c>
      <c r="E189" s="91">
        <v>409.36</v>
      </c>
      <c r="F189" s="91">
        <v>174.36</v>
      </c>
      <c r="G189" s="91">
        <v>23.25</v>
      </c>
      <c r="H189" s="91">
        <v>16.8</v>
      </c>
      <c r="I189" s="91">
        <v>29.06</v>
      </c>
      <c r="J189" s="91">
        <v>13.49</v>
      </c>
      <c r="K189" s="91"/>
      <c r="L189" s="91"/>
      <c r="M189" s="91">
        <v>140.95</v>
      </c>
      <c r="N189" s="91"/>
      <c r="O189" s="91">
        <v>200</v>
      </c>
      <c r="P189" s="91"/>
      <c r="Q189" s="91">
        <v>8055.01</v>
      </c>
    </row>
    <row r="190" customHeight="1" spans="1:17">
      <c r="A190" s="91" t="s">
        <v>67</v>
      </c>
      <c r="B190" s="41">
        <v>44317</v>
      </c>
      <c r="C190" s="91"/>
      <c r="D190" s="91">
        <v>10548.99</v>
      </c>
      <c r="E190" s="91">
        <v>818.72</v>
      </c>
      <c r="F190" s="91">
        <v>348.72</v>
      </c>
      <c r="G190" s="91">
        <v>46.5</v>
      </c>
      <c r="H190" s="91">
        <v>34.97</v>
      </c>
      <c r="I190" s="91">
        <v>58.12</v>
      </c>
      <c r="J190" s="91">
        <v>26.98</v>
      </c>
      <c r="K190" s="91"/>
      <c r="L190" s="91"/>
      <c r="M190" s="91">
        <v>210.98</v>
      </c>
      <c r="N190" s="91"/>
      <c r="O190" s="91">
        <v>400</v>
      </c>
      <c r="P190" s="91"/>
      <c r="Q190" s="91">
        <v>12493.98</v>
      </c>
    </row>
    <row r="191" customHeight="1" spans="1:17">
      <c r="A191" s="91" t="s">
        <v>68</v>
      </c>
      <c r="B191" s="41">
        <v>44317</v>
      </c>
      <c r="C191" s="91"/>
      <c r="D191" s="91">
        <v>4312.98</v>
      </c>
      <c r="E191" s="91">
        <v>417.55</v>
      </c>
      <c r="F191" s="91">
        <v>178.95</v>
      </c>
      <c r="G191" s="91">
        <v>23.86</v>
      </c>
      <c r="H191" s="91">
        <v>20.13</v>
      </c>
      <c r="I191" s="91">
        <v>29.82</v>
      </c>
      <c r="J191" s="91">
        <v>13.76</v>
      </c>
      <c r="K191" s="91"/>
      <c r="L191" s="91"/>
      <c r="M191" s="91">
        <v>86.26</v>
      </c>
      <c r="N191" s="91"/>
      <c r="O191" s="91">
        <v>204</v>
      </c>
      <c r="P191" s="91"/>
      <c r="Q191" s="91">
        <v>5287.31</v>
      </c>
    </row>
    <row r="192" customHeight="1" spans="1:17">
      <c r="A192" s="91" t="s">
        <v>69</v>
      </c>
      <c r="B192" s="41">
        <v>44317</v>
      </c>
      <c r="C192" s="91"/>
      <c r="D192" s="91">
        <v>13843.63</v>
      </c>
      <c r="E192" s="91">
        <v>818.72</v>
      </c>
      <c r="F192" s="91">
        <v>348.72</v>
      </c>
      <c r="G192" s="91">
        <v>46.5</v>
      </c>
      <c r="H192" s="91">
        <v>36.34</v>
      </c>
      <c r="I192" s="91">
        <v>58.12</v>
      </c>
      <c r="J192" s="91">
        <v>26.98</v>
      </c>
      <c r="K192" s="91"/>
      <c r="L192" s="91"/>
      <c r="M192" s="91">
        <v>276.87</v>
      </c>
      <c r="N192" s="91"/>
      <c r="O192" s="91">
        <v>400</v>
      </c>
      <c r="P192" s="91"/>
      <c r="Q192" s="91">
        <v>15855.88</v>
      </c>
    </row>
    <row r="193" customHeight="1" spans="1:17">
      <c r="A193" s="91" t="s">
        <v>70</v>
      </c>
      <c r="B193" s="41">
        <v>44317</v>
      </c>
      <c r="C193" s="91"/>
      <c r="D193" s="91">
        <v>6500.43</v>
      </c>
      <c r="E193" s="91">
        <v>409.36</v>
      </c>
      <c r="F193" s="91">
        <v>174.36</v>
      </c>
      <c r="G193" s="91">
        <v>23.25</v>
      </c>
      <c r="H193" s="91">
        <v>16.8</v>
      </c>
      <c r="I193" s="91">
        <v>29.06</v>
      </c>
      <c r="J193" s="91">
        <v>13.49</v>
      </c>
      <c r="K193" s="91"/>
      <c r="L193" s="91"/>
      <c r="M193" s="91">
        <v>130.01</v>
      </c>
      <c r="N193" s="91"/>
      <c r="O193" s="91">
        <v>200</v>
      </c>
      <c r="P193" s="91"/>
      <c r="Q193" s="91">
        <v>7496.76</v>
      </c>
    </row>
    <row r="194" customHeight="1" spans="1:17">
      <c r="A194" s="91" t="s">
        <v>71</v>
      </c>
      <c r="B194" s="41">
        <v>44317</v>
      </c>
      <c r="C194" s="91"/>
      <c r="D194" s="91">
        <v>7857.59</v>
      </c>
      <c r="E194" s="91">
        <v>409.36</v>
      </c>
      <c r="F194" s="91">
        <v>174.36</v>
      </c>
      <c r="G194" s="91">
        <v>23.25</v>
      </c>
      <c r="H194" s="91">
        <v>16.8</v>
      </c>
      <c r="I194" s="91">
        <v>29.06</v>
      </c>
      <c r="J194" s="91">
        <v>13.49</v>
      </c>
      <c r="K194" s="91"/>
      <c r="L194" s="91"/>
      <c r="M194" s="91">
        <v>157.15</v>
      </c>
      <c r="N194" s="91"/>
      <c r="O194" s="91">
        <v>200</v>
      </c>
      <c r="P194" s="91"/>
      <c r="Q194" s="91">
        <v>8881.06</v>
      </c>
    </row>
    <row r="195" customHeight="1" spans="1:17">
      <c r="A195" s="91" t="s">
        <v>72</v>
      </c>
      <c r="B195" s="41">
        <v>44317</v>
      </c>
      <c r="C195" s="91"/>
      <c r="D195" s="91">
        <v>10527.78</v>
      </c>
      <c r="E195" s="91">
        <v>818.72</v>
      </c>
      <c r="F195" s="91">
        <v>348.72</v>
      </c>
      <c r="G195" s="91">
        <v>46.5</v>
      </c>
      <c r="H195" s="91">
        <v>33.6</v>
      </c>
      <c r="I195" s="91">
        <v>58.12</v>
      </c>
      <c r="J195" s="91">
        <v>26.98</v>
      </c>
      <c r="K195" s="91"/>
      <c r="L195" s="91"/>
      <c r="M195" s="91">
        <v>210.56</v>
      </c>
      <c r="N195" s="91"/>
      <c r="O195" s="91">
        <v>400</v>
      </c>
      <c r="P195" s="91"/>
      <c r="Q195" s="91">
        <v>12470.98</v>
      </c>
    </row>
    <row r="196" customHeight="1" spans="1:17">
      <c r="A196" s="91" t="s">
        <v>73</v>
      </c>
      <c r="B196" s="41">
        <v>44317</v>
      </c>
      <c r="C196" s="91"/>
      <c r="D196" s="91">
        <v>6570.63</v>
      </c>
      <c r="E196" s="91">
        <v>409.36</v>
      </c>
      <c r="F196" s="91">
        <v>174.36</v>
      </c>
      <c r="G196" s="91">
        <v>23.25</v>
      </c>
      <c r="H196" s="91">
        <v>5.6</v>
      </c>
      <c r="I196" s="91">
        <v>29.06</v>
      </c>
      <c r="J196" s="91">
        <v>13.49</v>
      </c>
      <c r="K196" s="91"/>
      <c r="L196" s="91"/>
      <c r="M196" s="91">
        <v>131.41</v>
      </c>
      <c r="N196" s="91"/>
      <c r="O196" s="91">
        <v>200</v>
      </c>
      <c r="P196" s="91"/>
      <c r="Q196" s="91">
        <v>7557.16</v>
      </c>
    </row>
    <row r="197" customHeight="1" spans="1:17">
      <c r="A197" s="91" t="s">
        <v>74</v>
      </c>
      <c r="B197" s="41">
        <v>44317</v>
      </c>
      <c r="C197" s="91"/>
      <c r="D197" s="91">
        <v>6881.76</v>
      </c>
      <c r="E197" s="91">
        <v>409.36</v>
      </c>
      <c r="F197" s="91">
        <v>174.36</v>
      </c>
      <c r="G197" s="91">
        <v>23.25</v>
      </c>
      <c r="H197" s="91">
        <v>6.06</v>
      </c>
      <c r="I197" s="91">
        <v>29.06</v>
      </c>
      <c r="J197" s="91">
        <v>13.49</v>
      </c>
      <c r="K197" s="91"/>
      <c r="L197" s="91"/>
      <c r="M197" s="91">
        <v>137.64</v>
      </c>
      <c r="N197" s="91"/>
      <c r="O197" s="91">
        <v>200</v>
      </c>
      <c r="P197" s="91"/>
      <c r="Q197" s="91">
        <v>7874.98</v>
      </c>
    </row>
    <row r="198" customHeight="1" spans="1:17">
      <c r="A198" s="91" t="s">
        <v>75</v>
      </c>
      <c r="B198" s="41">
        <v>44317</v>
      </c>
      <c r="C198" s="91"/>
      <c r="D198" s="91">
        <v>27071.39</v>
      </c>
      <c r="E198" s="91">
        <v>1228.08</v>
      </c>
      <c r="F198" s="91">
        <v>524.16</v>
      </c>
      <c r="G198" s="91">
        <v>69.89</v>
      </c>
      <c r="H198" s="91">
        <v>43.51</v>
      </c>
      <c r="I198" s="91">
        <v>87.36</v>
      </c>
      <c r="J198" s="91">
        <v>40.47</v>
      </c>
      <c r="K198" s="91"/>
      <c r="L198" s="91"/>
      <c r="M198" s="91">
        <v>541.43</v>
      </c>
      <c r="N198" s="91"/>
      <c r="O198" s="91">
        <v>600</v>
      </c>
      <c r="P198" s="91"/>
      <c r="Q198" s="91">
        <v>30206.29</v>
      </c>
    </row>
    <row r="199" customHeight="1" spans="1:17">
      <c r="A199" s="91" t="s">
        <v>76</v>
      </c>
      <c r="B199" s="41">
        <v>44317</v>
      </c>
      <c r="C199" s="91"/>
      <c r="D199" s="91">
        <v>4909.42</v>
      </c>
      <c r="E199" s="91">
        <v>409.36</v>
      </c>
      <c r="F199" s="91">
        <v>174.36</v>
      </c>
      <c r="G199" s="91">
        <v>23.25</v>
      </c>
      <c r="H199" s="91">
        <v>18.17</v>
      </c>
      <c r="I199" s="91">
        <v>29.06</v>
      </c>
      <c r="J199" s="91">
        <v>13.49</v>
      </c>
      <c r="K199" s="91"/>
      <c r="L199" s="91"/>
      <c r="M199" s="91"/>
      <c r="N199" s="91"/>
      <c r="O199" s="91">
        <v>200</v>
      </c>
      <c r="P199" s="91"/>
      <c r="Q199" s="91">
        <v>5777.11</v>
      </c>
    </row>
    <row r="200" customHeight="1" spans="1:17">
      <c r="A200" s="91" t="s">
        <v>77</v>
      </c>
      <c r="B200" s="41">
        <v>44317</v>
      </c>
      <c r="C200" s="91"/>
      <c r="D200" s="91">
        <v>13576.9</v>
      </c>
      <c r="E200" s="91">
        <v>818.72</v>
      </c>
      <c r="F200" s="91">
        <v>348.72</v>
      </c>
      <c r="G200" s="91">
        <v>46.5</v>
      </c>
      <c r="H200" s="91">
        <v>33.6</v>
      </c>
      <c r="I200" s="91">
        <v>58.12</v>
      </c>
      <c r="J200" s="91">
        <v>26.98</v>
      </c>
      <c r="K200" s="91"/>
      <c r="L200" s="91"/>
      <c r="M200" s="91">
        <v>271.54</v>
      </c>
      <c r="N200" s="91"/>
      <c r="O200" s="91">
        <v>400</v>
      </c>
      <c r="P200" s="91"/>
      <c r="Q200" s="91">
        <v>15581.08</v>
      </c>
    </row>
    <row r="201" customHeight="1" spans="1:17">
      <c r="A201" s="91" t="s">
        <v>78</v>
      </c>
      <c r="B201" s="41">
        <v>44317</v>
      </c>
      <c r="C201" s="91"/>
      <c r="D201" s="91">
        <v>14156.68</v>
      </c>
      <c r="E201" s="91">
        <v>818.72</v>
      </c>
      <c r="F201" s="91">
        <v>348.72</v>
      </c>
      <c r="G201" s="91">
        <v>46.5</v>
      </c>
      <c r="H201" s="91">
        <v>33.6</v>
      </c>
      <c r="I201" s="91">
        <v>58.12</v>
      </c>
      <c r="J201" s="91">
        <v>26.98</v>
      </c>
      <c r="K201" s="91"/>
      <c r="L201" s="91"/>
      <c r="M201" s="91">
        <v>283.13</v>
      </c>
      <c r="N201" s="91"/>
      <c r="O201" s="91">
        <v>400</v>
      </c>
      <c r="P201" s="91"/>
      <c r="Q201" s="91">
        <v>16172.45</v>
      </c>
    </row>
    <row r="202" customHeight="1" spans="1:17">
      <c r="A202" s="91" t="s">
        <v>79</v>
      </c>
      <c r="B202" s="41">
        <v>44317</v>
      </c>
      <c r="C202" s="91"/>
      <c r="D202" s="91">
        <v>25621.62</v>
      </c>
      <c r="E202" s="91">
        <v>2046.8</v>
      </c>
      <c r="F202" s="91">
        <v>875.04</v>
      </c>
      <c r="G202" s="91">
        <v>116.67</v>
      </c>
      <c r="H202" s="91">
        <v>95.56</v>
      </c>
      <c r="I202" s="91">
        <v>145.84</v>
      </c>
      <c r="J202" s="91">
        <v>67.45</v>
      </c>
      <c r="K202" s="91"/>
      <c r="L202" s="91"/>
      <c r="M202" s="91">
        <v>512.43</v>
      </c>
      <c r="N202" s="91"/>
      <c r="O202" s="91">
        <v>1000</v>
      </c>
      <c r="P202" s="91"/>
      <c r="Q202" s="91">
        <v>30481.41</v>
      </c>
    </row>
    <row r="203" customHeight="1" spans="1:17">
      <c r="A203" s="91" t="s">
        <v>80</v>
      </c>
      <c r="B203" s="41">
        <v>44317</v>
      </c>
      <c r="C203" s="91"/>
      <c r="D203" s="91">
        <v>27446.07</v>
      </c>
      <c r="E203" s="91">
        <v>2046.8</v>
      </c>
      <c r="F203" s="91">
        <v>872.88</v>
      </c>
      <c r="G203" s="91">
        <v>116.39</v>
      </c>
      <c r="H203" s="91">
        <v>88.31</v>
      </c>
      <c r="I203" s="91">
        <v>145.48</v>
      </c>
      <c r="J203" s="91">
        <v>67.45</v>
      </c>
      <c r="K203" s="91"/>
      <c r="L203" s="91"/>
      <c r="M203" s="91">
        <v>548.92</v>
      </c>
      <c r="N203" s="91"/>
      <c r="O203" s="91">
        <v>1000</v>
      </c>
      <c r="P203" s="91"/>
      <c r="Q203" s="91">
        <v>32332.3</v>
      </c>
    </row>
    <row r="204" customHeight="1" spans="1:17">
      <c r="A204" s="91" t="s">
        <v>81</v>
      </c>
      <c r="B204" s="41">
        <v>44317</v>
      </c>
      <c r="C204" s="91"/>
      <c r="D204" s="91">
        <v>5611.69</v>
      </c>
      <c r="E204" s="91">
        <v>409.36</v>
      </c>
      <c r="F204" s="91">
        <v>174.36</v>
      </c>
      <c r="G204" s="91">
        <v>23.25</v>
      </c>
      <c r="H204" s="91">
        <v>16.8</v>
      </c>
      <c r="I204" s="91">
        <v>29.06</v>
      </c>
      <c r="J204" s="91">
        <v>13.49</v>
      </c>
      <c r="K204" s="91"/>
      <c r="L204" s="91"/>
      <c r="M204" s="91">
        <v>112.23</v>
      </c>
      <c r="N204" s="91"/>
      <c r="O204" s="91">
        <v>200</v>
      </c>
      <c r="P204" s="91"/>
      <c r="Q204" s="91">
        <v>6590.24</v>
      </c>
    </row>
    <row r="205" customHeight="1" spans="1:17">
      <c r="A205" s="91" t="s">
        <v>40</v>
      </c>
      <c r="B205" s="41">
        <v>44348</v>
      </c>
      <c r="C205" s="91"/>
      <c r="D205" s="91">
        <v>6935.36</v>
      </c>
      <c r="E205" s="91">
        <v>626.32</v>
      </c>
      <c r="F205" s="91">
        <v>268.42</v>
      </c>
      <c r="G205" s="91">
        <v>35.79</v>
      </c>
      <c r="H205" s="91">
        <v>30.2</v>
      </c>
      <c r="I205" s="91">
        <v>44.74</v>
      </c>
      <c r="J205" s="91">
        <v>20.64</v>
      </c>
      <c r="K205" s="91"/>
      <c r="L205" s="91"/>
      <c r="M205" s="91">
        <v>138.71</v>
      </c>
      <c r="N205" s="91"/>
      <c r="O205" s="91">
        <v>306</v>
      </c>
      <c r="P205" s="91"/>
      <c r="Q205" s="91">
        <v>8406.18</v>
      </c>
    </row>
    <row r="206" customHeight="1" spans="1:17">
      <c r="A206" s="91" t="s">
        <v>41</v>
      </c>
      <c r="B206" s="41">
        <v>44348</v>
      </c>
      <c r="C206" s="91"/>
      <c r="D206" s="91">
        <v>3517.8</v>
      </c>
      <c r="E206" s="91">
        <v>417.55</v>
      </c>
      <c r="F206" s="91">
        <v>178.95</v>
      </c>
      <c r="G206" s="91">
        <v>23.86</v>
      </c>
      <c r="H206" s="91">
        <v>20.13</v>
      </c>
      <c r="I206" s="91">
        <v>29.82</v>
      </c>
      <c r="J206" s="91">
        <v>13.76</v>
      </c>
      <c r="K206" s="91"/>
      <c r="L206" s="91"/>
      <c r="M206" s="91">
        <v>70.36</v>
      </c>
      <c r="N206" s="91"/>
      <c r="O206" s="91">
        <v>204</v>
      </c>
      <c r="P206" s="91"/>
      <c r="Q206" s="91">
        <v>4476.23</v>
      </c>
    </row>
    <row r="207" customHeight="1" spans="1:17">
      <c r="A207" s="91" t="s">
        <v>43</v>
      </c>
      <c r="B207" s="41">
        <v>44348</v>
      </c>
      <c r="C207" s="91"/>
      <c r="D207" s="91">
        <v>4413.01</v>
      </c>
      <c r="E207" s="91">
        <v>626.32</v>
      </c>
      <c r="F207" s="91">
        <v>268.42</v>
      </c>
      <c r="G207" s="91">
        <v>35.79</v>
      </c>
      <c r="H207" s="91">
        <v>30.2</v>
      </c>
      <c r="I207" s="91">
        <v>44.74</v>
      </c>
      <c r="J207" s="91">
        <v>20.64</v>
      </c>
      <c r="K207" s="91"/>
      <c r="L207" s="91"/>
      <c r="M207" s="91">
        <v>88.26</v>
      </c>
      <c r="N207" s="91"/>
      <c r="O207" s="91">
        <v>306</v>
      </c>
      <c r="P207" s="91"/>
      <c r="Q207" s="91">
        <v>5833.38</v>
      </c>
    </row>
    <row r="208" customHeight="1" spans="1:17">
      <c r="A208" s="91" t="s">
        <v>44</v>
      </c>
      <c r="B208" s="41">
        <v>44348</v>
      </c>
      <c r="C208" s="91"/>
      <c r="D208" s="91">
        <v>7143.71</v>
      </c>
      <c r="E208" s="91">
        <v>409.36</v>
      </c>
      <c r="F208" s="91">
        <v>174.36</v>
      </c>
      <c r="G208" s="91">
        <v>23.25</v>
      </c>
      <c r="H208" s="91">
        <v>5.6</v>
      </c>
      <c r="I208" s="91">
        <v>29.06</v>
      </c>
      <c r="J208" s="91">
        <v>13.49</v>
      </c>
      <c r="K208" s="91"/>
      <c r="L208" s="91"/>
      <c r="M208" s="91">
        <v>142.87</v>
      </c>
      <c r="N208" s="91"/>
      <c r="O208" s="91">
        <v>200</v>
      </c>
      <c r="P208" s="91"/>
      <c r="Q208" s="91">
        <v>8141.7</v>
      </c>
    </row>
    <row r="209" customHeight="1" spans="1:17">
      <c r="A209" s="91" t="s">
        <v>45</v>
      </c>
      <c r="B209" s="41">
        <v>44348</v>
      </c>
      <c r="C209" s="91"/>
      <c r="D209" s="91">
        <v>15638.01</v>
      </c>
      <c r="E209" s="91">
        <v>818.72</v>
      </c>
      <c r="F209" s="91">
        <v>348.72</v>
      </c>
      <c r="G209" s="91">
        <v>46.5</v>
      </c>
      <c r="H209" s="91">
        <v>11.66</v>
      </c>
      <c r="I209" s="91">
        <v>58.12</v>
      </c>
      <c r="J209" s="91">
        <v>26.98</v>
      </c>
      <c r="K209" s="91"/>
      <c r="L209" s="91"/>
      <c r="M209" s="91">
        <v>312.76</v>
      </c>
      <c r="N209" s="91"/>
      <c r="O209" s="91">
        <v>400</v>
      </c>
      <c r="P209" s="91"/>
      <c r="Q209" s="91">
        <v>17661.47</v>
      </c>
    </row>
    <row r="210" customHeight="1" spans="1:17">
      <c r="A210" s="91" t="s">
        <v>46</v>
      </c>
      <c r="B210" s="41">
        <v>44348</v>
      </c>
      <c r="C210" s="91"/>
      <c r="D210" s="91">
        <v>12561.43</v>
      </c>
      <c r="E210" s="91">
        <v>818.72</v>
      </c>
      <c r="F210" s="91">
        <v>348.72</v>
      </c>
      <c r="G210" s="91">
        <v>46.5</v>
      </c>
      <c r="H210" s="91">
        <v>11.2</v>
      </c>
      <c r="I210" s="91">
        <v>58.12</v>
      </c>
      <c r="J210" s="91">
        <v>26.98</v>
      </c>
      <c r="K210" s="91"/>
      <c r="L210" s="91"/>
      <c r="M210" s="91">
        <v>251.23</v>
      </c>
      <c r="N210" s="91"/>
      <c r="O210" s="91">
        <v>400</v>
      </c>
      <c r="P210" s="91"/>
      <c r="Q210" s="91">
        <v>14522.9</v>
      </c>
    </row>
    <row r="211" customHeight="1" spans="1:17">
      <c r="A211" s="91" t="s">
        <v>47</v>
      </c>
      <c r="B211" s="41">
        <v>44348</v>
      </c>
      <c r="C211" s="91"/>
      <c r="D211" s="91">
        <v>14622.44</v>
      </c>
      <c r="E211" s="91">
        <v>818.72</v>
      </c>
      <c r="F211" s="91">
        <v>349.8</v>
      </c>
      <c r="G211" s="91">
        <v>46.64</v>
      </c>
      <c r="H211" s="91">
        <v>25.34</v>
      </c>
      <c r="I211" s="91">
        <v>58.3</v>
      </c>
      <c r="J211" s="91">
        <v>26.98</v>
      </c>
      <c r="K211" s="91"/>
      <c r="L211" s="91"/>
      <c r="M211" s="91">
        <v>292.45</v>
      </c>
      <c r="N211" s="91"/>
      <c r="O211" s="91">
        <v>400</v>
      </c>
      <c r="P211" s="91"/>
      <c r="Q211" s="91">
        <v>16640.67</v>
      </c>
    </row>
    <row r="212" customHeight="1" spans="1:17">
      <c r="A212" s="91" t="s">
        <v>48</v>
      </c>
      <c r="B212" s="41">
        <v>44348</v>
      </c>
      <c r="C212" s="91"/>
      <c r="D212" s="91">
        <v>15385.55</v>
      </c>
      <c r="E212" s="91">
        <v>818.72</v>
      </c>
      <c r="F212" s="91">
        <v>348.72</v>
      </c>
      <c r="G212" s="91">
        <v>46.5</v>
      </c>
      <c r="H212" s="91">
        <v>36.34</v>
      </c>
      <c r="I212" s="91">
        <v>58.12</v>
      </c>
      <c r="J212" s="91">
        <v>26.98</v>
      </c>
      <c r="K212" s="91"/>
      <c r="L212" s="91"/>
      <c r="M212" s="91">
        <v>307.71</v>
      </c>
      <c r="N212" s="91"/>
      <c r="O212" s="91">
        <v>400</v>
      </c>
      <c r="P212" s="91"/>
      <c r="Q212" s="91">
        <v>17428.64</v>
      </c>
    </row>
    <row r="213" customHeight="1" spans="1:17">
      <c r="A213" s="91" t="s">
        <v>49</v>
      </c>
      <c r="B213" s="41">
        <v>44348</v>
      </c>
      <c r="C213" s="91"/>
      <c r="D213" s="91">
        <v>11850.22</v>
      </c>
      <c r="E213" s="91">
        <v>818.72</v>
      </c>
      <c r="F213" s="91">
        <v>349.8</v>
      </c>
      <c r="G213" s="91">
        <v>46.64</v>
      </c>
      <c r="H213" s="91">
        <v>37.91</v>
      </c>
      <c r="I213" s="91">
        <v>58.3</v>
      </c>
      <c r="J213" s="91">
        <v>26.98</v>
      </c>
      <c r="K213" s="91"/>
      <c r="L213" s="91"/>
      <c r="M213" s="91">
        <v>237</v>
      </c>
      <c r="N213" s="91"/>
      <c r="O213" s="91">
        <v>400</v>
      </c>
      <c r="P213" s="91"/>
      <c r="Q213" s="91">
        <v>13825.57</v>
      </c>
    </row>
    <row r="214" customHeight="1" spans="1:17">
      <c r="A214" s="91" t="s">
        <v>50</v>
      </c>
      <c r="B214" s="41">
        <v>44348</v>
      </c>
      <c r="C214" s="91"/>
      <c r="D214" s="91">
        <v>7192.46</v>
      </c>
      <c r="E214" s="91">
        <v>409.36</v>
      </c>
      <c r="F214" s="91">
        <v>174.36</v>
      </c>
      <c r="G214" s="91">
        <v>23.25</v>
      </c>
      <c r="H214" s="91">
        <v>16.8</v>
      </c>
      <c r="I214" s="91">
        <v>29.06</v>
      </c>
      <c r="J214" s="91">
        <v>13.49</v>
      </c>
      <c r="K214" s="91"/>
      <c r="L214" s="91"/>
      <c r="M214" s="91">
        <v>143.85</v>
      </c>
      <c r="N214" s="91"/>
      <c r="O214" s="91">
        <v>200</v>
      </c>
      <c r="P214" s="91"/>
      <c r="Q214" s="91">
        <v>8202.63</v>
      </c>
    </row>
    <row r="215" customHeight="1" spans="1:17">
      <c r="A215" s="91" t="s">
        <v>51</v>
      </c>
      <c r="B215" s="41">
        <v>44348</v>
      </c>
      <c r="C215" s="91"/>
      <c r="D215" s="91">
        <v>22276.71</v>
      </c>
      <c r="E215" s="91">
        <v>1637.44</v>
      </c>
      <c r="F215" s="91">
        <v>697.44</v>
      </c>
      <c r="G215" s="91">
        <v>93</v>
      </c>
      <c r="H215" s="91">
        <v>68.57</v>
      </c>
      <c r="I215" s="91">
        <v>116.24</v>
      </c>
      <c r="J215" s="91">
        <v>53.96</v>
      </c>
      <c r="K215" s="91">
        <v>300</v>
      </c>
      <c r="L215" s="91"/>
      <c r="M215" s="91">
        <v>445.53</v>
      </c>
      <c r="N215" s="91"/>
      <c r="O215" s="91">
        <v>800</v>
      </c>
      <c r="P215" s="91"/>
      <c r="Q215" s="91">
        <v>26488.89</v>
      </c>
    </row>
    <row r="216" customHeight="1" spans="1:17">
      <c r="A216" s="91" t="s">
        <v>52</v>
      </c>
      <c r="B216" s="41">
        <v>44348</v>
      </c>
      <c r="C216" s="91"/>
      <c r="D216" s="91">
        <v>49799.88</v>
      </c>
      <c r="E216" s="91">
        <v>2046.8</v>
      </c>
      <c r="F216" s="91">
        <v>872.88</v>
      </c>
      <c r="G216" s="91">
        <v>116.39</v>
      </c>
      <c r="H216" s="91">
        <v>88.31</v>
      </c>
      <c r="I216" s="91">
        <v>145.48</v>
      </c>
      <c r="J216" s="91">
        <v>67.45</v>
      </c>
      <c r="K216" s="91">
        <v>700</v>
      </c>
      <c r="L216" s="91"/>
      <c r="M216" s="91">
        <v>996</v>
      </c>
      <c r="N216" s="91"/>
      <c r="O216" s="91">
        <v>1000</v>
      </c>
      <c r="P216" s="91"/>
      <c r="Q216" s="91">
        <v>55833.19</v>
      </c>
    </row>
    <row r="217" customHeight="1" spans="1:17">
      <c r="A217" s="91" t="s">
        <v>53</v>
      </c>
      <c r="B217" s="41">
        <v>44348</v>
      </c>
      <c r="C217" s="91"/>
      <c r="D217" s="91">
        <v>17244.93</v>
      </c>
      <c r="E217" s="91">
        <v>1878.97</v>
      </c>
      <c r="F217" s="91">
        <v>805.27</v>
      </c>
      <c r="G217" s="91">
        <v>107.36</v>
      </c>
      <c r="H217" s="91">
        <v>90.61</v>
      </c>
      <c r="I217" s="91">
        <v>134.21</v>
      </c>
      <c r="J217" s="91">
        <v>61.92</v>
      </c>
      <c r="K217" s="91"/>
      <c r="L217" s="91"/>
      <c r="M217" s="91">
        <v>344.9</v>
      </c>
      <c r="N217" s="91"/>
      <c r="O217" s="91">
        <v>918</v>
      </c>
      <c r="P217" s="91"/>
      <c r="Q217" s="91">
        <v>21586.17</v>
      </c>
    </row>
    <row r="218" customHeight="1" spans="1:17">
      <c r="A218" s="91" t="s">
        <v>54</v>
      </c>
      <c r="B218" s="41">
        <v>44348</v>
      </c>
      <c r="C218" s="91"/>
      <c r="D218" s="91">
        <v>6500.5</v>
      </c>
      <c r="E218" s="91">
        <v>409.36</v>
      </c>
      <c r="F218" s="91">
        <v>174.36</v>
      </c>
      <c r="G218" s="91">
        <v>23.25</v>
      </c>
      <c r="H218" s="91">
        <v>18.17</v>
      </c>
      <c r="I218" s="91">
        <v>29.06</v>
      </c>
      <c r="J218" s="91">
        <v>13.49</v>
      </c>
      <c r="K218" s="91"/>
      <c r="L218" s="91"/>
      <c r="M218" s="91">
        <v>130.01</v>
      </c>
      <c r="N218" s="91"/>
      <c r="O218" s="91">
        <v>200</v>
      </c>
      <c r="P218" s="91"/>
      <c r="Q218" s="91">
        <v>7498.2</v>
      </c>
    </row>
    <row r="219" customHeight="1" spans="1:17">
      <c r="A219" s="91" t="s">
        <v>55</v>
      </c>
      <c r="B219" s="41">
        <v>44348</v>
      </c>
      <c r="C219" s="91"/>
      <c r="D219" s="91">
        <v>20945.01</v>
      </c>
      <c r="E219" s="91">
        <v>1228.08</v>
      </c>
      <c r="F219" s="91">
        <v>523.08</v>
      </c>
      <c r="G219" s="91">
        <v>69.75</v>
      </c>
      <c r="H219" s="91">
        <v>53.14</v>
      </c>
      <c r="I219" s="91">
        <v>87.18</v>
      </c>
      <c r="J219" s="91">
        <v>40.47</v>
      </c>
      <c r="K219" s="91"/>
      <c r="L219" s="91"/>
      <c r="M219" s="91">
        <v>418.9</v>
      </c>
      <c r="N219" s="91"/>
      <c r="O219" s="91">
        <v>600</v>
      </c>
      <c r="P219" s="91"/>
      <c r="Q219" s="91">
        <v>23965.61</v>
      </c>
    </row>
    <row r="220" customHeight="1" spans="1:17">
      <c r="A220" s="91" t="s">
        <v>56</v>
      </c>
      <c r="B220" s="41">
        <v>44348</v>
      </c>
      <c r="C220" s="91"/>
      <c r="D220" s="91">
        <v>21473.88</v>
      </c>
      <c r="E220" s="91">
        <v>1228.08</v>
      </c>
      <c r="F220" s="91">
        <v>523.08</v>
      </c>
      <c r="G220" s="91">
        <v>69.75</v>
      </c>
      <c r="H220" s="91">
        <v>51.77</v>
      </c>
      <c r="I220" s="91">
        <v>87.18</v>
      </c>
      <c r="J220" s="91">
        <v>40.47</v>
      </c>
      <c r="K220" s="91">
        <v>300</v>
      </c>
      <c r="L220" s="91"/>
      <c r="M220" s="91">
        <v>429.48</v>
      </c>
      <c r="N220" s="91"/>
      <c r="O220" s="91">
        <v>600</v>
      </c>
      <c r="P220" s="91"/>
      <c r="Q220" s="91">
        <v>24803.69</v>
      </c>
    </row>
    <row r="221" customHeight="1" spans="1:17">
      <c r="A221" s="91" t="s">
        <v>57</v>
      </c>
      <c r="B221" s="41">
        <v>44348</v>
      </c>
      <c r="C221" s="91"/>
      <c r="D221" s="91">
        <v>18704.72</v>
      </c>
      <c r="E221" s="91">
        <v>1228.08</v>
      </c>
      <c r="F221" s="91">
        <v>523.08</v>
      </c>
      <c r="G221" s="91">
        <v>69.75</v>
      </c>
      <c r="H221" s="91">
        <v>50.4</v>
      </c>
      <c r="I221" s="91">
        <v>87.18</v>
      </c>
      <c r="J221" s="91">
        <v>40.47</v>
      </c>
      <c r="K221" s="91">
        <v>600</v>
      </c>
      <c r="L221" s="91"/>
      <c r="M221" s="91">
        <v>374.09</v>
      </c>
      <c r="N221" s="91"/>
      <c r="O221" s="91">
        <v>600</v>
      </c>
      <c r="P221" s="91"/>
      <c r="Q221" s="91">
        <v>22277.77</v>
      </c>
    </row>
    <row r="222" customHeight="1" spans="1:17">
      <c r="A222" s="91" t="s">
        <v>58</v>
      </c>
      <c r="B222" s="41">
        <v>44348</v>
      </c>
      <c r="C222" s="91"/>
      <c r="D222" s="91">
        <v>78072.95</v>
      </c>
      <c r="E222" s="91">
        <v>4912.32</v>
      </c>
      <c r="F222" s="91">
        <v>2092.32</v>
      </c>
      <c r="G222" s="91">
        <v>279</v>
      </c>
      <c r="H222" s="91">
        <v>201.6</v>
      </c>
      <c r="I222" s="91">
        <v>348.72</v>
      </c>
      <c r="J222" s="91">
        <v>161.88</v>
      </c>
      <c r="K222" s="91">
        <v>400</v>
      </c>
      <c r="L222" s="91"/>
      <c r="M222" s="91">
        <v>1561.46</v>
      </c>
      <c r="N222" s="91"/>
      <c r="O222" s="91">
        <v>2400</v>
      </c>
      <c r="P222" s="91"/>
      <c r="Q222" s="91">
        <v>90430.25</v>
      </c>
    </row>
    <row r="223" customHeight="1" spans="1:17">
      <c r="A223" s="91" t="s">
        <v>59</v>
      </c>
      <c r="B223" s="41">
        <v>44348</v>
      </c>
      <c r="C223" s="91"/>
      <c r="D223" s="91">
        <v>6642.51</v>
      </c>
      <c r="E223" s="91">
        <v>409.36</v>
      </c>
      <c r="F223" s="91">
        <v>174.36</v>
      </c>
      <c r="G223" s="91">
        <v>23.25</v>
      </c>
      <c r="H223" s="91">
        <v>16.8</v>
      </c>
      <c r="I223" s="91">
        <v>29.06</v>
      </c>
      <c r="J223" s="91">
        <v>13.49</v>
      </c>
      <c r="K223" s="91"/>
      <c r="L223" s="91"/>
      <c r="M223" s="91">
        <v>132.85</v>
      </c>
      <c r="N223" s="91"/>
      <c r="O223" s="91">
        <v>200</v>
      </c>
      <c r="P223" s="91"/>
      <c r="Q223" s="91">
        <v>7641.68</v>
      </c>
    </row>
    <row r="224" customHeight="1" spans="1:17">
      <c r="A224" s="91" t="s">
        <v>60</v>
      </c>
      <c r="B224" s="41">
        <v>44348</v>
      </c>
      <c r="C224" s="91"/>
      <c r="D224" s="91">
        <v>19470.21</v>
      </c>
      <c r="E224" s="91">
        <v>1228.08</v>
      </c>
      <c r="F224" s="91">
        <v>523.08</v>
      </c>
      <c r="G224" s="91">
        <v>69.75</v>
      </c>
      <c r="H224" s="91">
        <v>51.77</v>
      </c>
      <c r="I224" s="91">
        <v>87.18</v>
      </c>
      <c r="J224" s="91">
        <v>40.47</v>
      </c>
      <c r="K224" s="91"/>
      <c r="L224" s="91"/>
      <c r="M224" s="91">
        <v>389.4</v>
      </c>
      <c r="N224" s="91"/>
      <c r="O224" s="91">
        <v>600</v>
      </c>
      <c r="P224" s="91"/>
      <c r="Q224" s="91">
        <v>22459.94</v>
      </c>
    </row>
    <row r="225" customHeight="1" spans="1:17">
      <c r="A225" s="91" t="s">
        <v>62</v>
      </c>
      <c r="B225" s="41">
        <v>44348</v>
      </c>
      <c r="C225" s="91"/>
      <c r="D225" s="91">
        <v>8300.88</v>
      </c>
      <c r="E225" s="91">
        <v>409.36</v>
      </c>
      <c r="F225" s="91">
        <v>174.36</v>
      </c>
      <c r="G225" s="91">
        <v>23.25</v>
      </c>
      <c r="H225" s="91">
        <v>18.17</v>
      </c>
      <c r="I225" s="91">
        <v>29.06</v>
      </c>
      <c r="J225" s="91">
        <v>13.49</v>
      </c>
      <c r="K225" s="91">
        <v>100</v>
      </c>
      <c r="L225" s="91"/>
      <c r="M225" s="91">
        <v>166.02</v>
      </c>
      <c r="N225" s="91"/>
      <c r="O225" s="91">
        <v>200</v>
      </c>
      <c r="P225" s="91"/>
      <c r="Q225" s="91">
        <v>9434.59</v>
      </c>
    </row>
    <row r="226" customHeight="1" spans="1:17">
      <c r="A226" s="91" t="s">
        <v>63</v>
      </c>
      <c r="B226" s="41">
        <v>44348</v>
      </c>
      <c r="C226" s="91"/>
      <c r="D226" s="91">
        <v>39707.74</v>
      </c>
      <c r="E226" s="91">
        <v>2456.16</v>
      </c>
      <c r="F226" s="91">
        <v>1046.16</v>
      </c>
      <c r="G226" s="91">
        <v>139.5</v>
      </c>
      <c r="H226" s="91">
        <v>104.91</v>
      </c>
      <c r="I226" s="91">
        <v>174.36</v>
      </c>
      <c r="J226" s="91">
        <v>80.94</v>
      </c>
      <c r="K226" s="91"/>
      <c r="L226" s="91"/>
      <c r="M226" s="91">
        <v>794.15</v>
      </c>
      <c r="N226" s="91"/>
      <c r="O226" s="91">
        <v>1200</v>
      </c>
      <c r="P226" s="91"/>
      <c r="Q226" s="91">
        <v>45703.92</v>
      </c>
    </row>
    <row r="227" customHeight="1" spans="1:17">
      <c r="A227" s="91" t="s">
        <v>64</v>
      </c>
      <c r="B227" s="41">
        <v>44348</v>
      </c>
      <c r="C227" s="91"/>
      <c r="D227" s="91">
        <v>12714.76</v>
      </c>
      <c r="E227" s="91">
        <v>818.72</v>
      </c>
      <c r="F227" s="91">
        <v>348.72</v>
      </c>
      <c r="G227" s="91">
        <v>46.5</v>
      </c>
      <c r="H227" s="91">
        <v>34.97</v>
      </c>
      <c r="I227" s="91">
        <v>58.12</v>
      </c>
      <c r="J227" s="91">
        <v>26.98</v>
      </c>
      <c r="K227" s="91"/>
      <c r="L227" s="91"/>
      <c r="M227" s="91">
        <v>254.3</v>
      </c>
      <c r="N227" s="91"/>
      <c r="O227" s="91">
        <v>400</v>
      </c>
      <c r="P227" s="91"/>
      <c r="Q227" s="91">
        <v>14703.07</v>
      </c>
    </row>
    <row r="228" customHeight="1" spans="1:17">
      <c r="A228" s="91" t="s">
        <v>66</v>
      </c>
      <c r="B228" s="41">
        <v>44348</v>
      </c>
      <c r="C228" s="91"/>
      <c r="D228" s="91">
        <v>6158.4</v>
      </c>
      <c r="E228" s="91">
        <v>409.36</v>
      </c>
      <c r="F228" s="91">
        <v>174.36</v>
      </c>
      <c r="G228" s="91">
        <v>23.25</v>
      </c>
      <c r="H228" s="91">
        <v>16.8</v>
      </c>
      <c r="I228" s="91">
        <v>29.06</v>
      </c>
      <c r="J228" s="91">
        <v>13.49</v>
      </c>
      <c r="K228" s="91"/>
      <c r="L228" s="91"/>
      <c r="M228" s="91">
        <v>123.17</v>
      </c>
      <c r="N228" s="91"/>
      <c r="O228" s="91">
        <v>200</v>
      </c>
      <c r="P228" s="91"/>
      <c r="Q228" s="91">
        <v>7147.89</v>
      </c>
    </row>
    <row r="229" customHeight="1" spans="1:17">
      <c r="A229" s="91" t="s">
        <v>67</v>
      </c>
      <c r="B229" s="41">
        <v>44348</v>
      </c>
      <c r="C229" s="91"/>
      <c r="D229" s="91">
        <v>5775.29</v>
      </c>
      <c r="E229" s="91">
        <v>409.36</v>
      </c>
      <c r="F229" s="91">
        <v>174.36</v>
      </c>
      <c r="G229" s="91">
        <v>23.25</v>
      </c>
      <c r="H229" s="91">
        <v>16.8</v>
      </c>
      <c r="I229" s="91">
        <v>29.06</v>
      </c>
      <c r="J229" s="91">
        <v>13.49</v>
      </c>
      <c r="K229" s="91"/>
      <c r="L229" s="91"/>
      <c r="M229" s="91">
        <v>115.51</v>
      </c>
      <c r="N229" s="91"/>
      <c r="O229" s="91">
        <v>200</v>
      </c>
      <c r="P229" s="91"/>
      <c r="Q229" s="91">
        <v>6757.12</v>
      </c>
    </row>
    <row r="230" customHeight="1" spans="1:17">
      <c r="A230" s="91" t="s">
        <v>68</v>
      </c>
      <c r="B230" s="41">
        <v>44348</v>
      </c>
      <c r="C230" s="91"/>
      <c r="D230" s="91">
        <v>4550.36</v>
      </c>
      <c r="E230" s="91">
        <v>417.55</v>
      </c>
      <c r="F230" s="91">
        <v>178.95</v>
      </c>
      <c r="G230" s="91">
        <v>23.86</v>
      </c>
      <c r="H230" s="91">
        <v>20.13</v>
      </c>
      <c r="I230" s="91">
        <v>29.82</v>
      </c>
      <c r="J230" s="91">
        <v>13.76</v>
      </c>
      <c r="K230" s="91"/>
      <c r="L230" s="91"/>
      <c r="M230" s="91">
        <v>91.01</v>
      </c>
      <c r="N230" s="91"/>
      <c r="O230" s="91">
        <v>204</v>
      </c>
      <c r="P230" s="91"/>
      <c r="Q230" s="91">
        <v>5529.44</v>
      </c>
    </row>
    <row r="231" customHeight="1" spans="1:17">
      <c r="A231" s="91" t="s">
        <v>69</v>
      </c>
      <c r="B231" s="41">
        <v>44348</v>
      </c>
      <c r="C231" s="91"/>
      <c r="D231" s="91">
        <v>4726.99</v>
      </c>
      <c r="E231" s="91">
        <v>409.36</v>
      </c>
      <c r="F231" s="91">
        <v>175.44</v>
      </c>
      <c r="G231" s="91">
        <v>23.39</v>
      </c>
      <c r="H231" s="91">
        <v>19.74</v>
      </c>
      <c r="I231" s="91">
        <v>29.24</v>
      </c>
      <c r="J231" s="91">
        <v>13.49</v>
      </c>
      <c r="K231" s="91"/>
      <c r="L231" s="91"/>
      <c r="M231" s="91">
        <v>94.54</v>
      </c>
      <c r="N231" s="91"/>
      <c r="O231" s="91">
        <v>200</v>
      </c>
      <c r="P231" s="91"/>
      <c r="Q231" s="91">
        <v>5692.19</v>
      </c>
    </row>
    <row r="232" customHeight="1" spans="1:17">
      <c r="A232" s="91" t="s">
        <v>70</v>
      </c>
      <c r="B232" s="41">
        <v>44348</v>
      </c>
      <c r="C232" s="91"/>
      <c r="D232" s="91">
        <v>6862.21</v>
      </c>
      <c r="E232" s="91">
        <v>409.36</v>
      </c>
      <c r="F232" s="91">
        <v>174.36</v>
      </c>
      <c r="G232" s="91">
        <v>23.25</v>
      </c>
      <c r="H232" s="91">
        <v>16.8</v>
      </c>
      <c r="I232" s="91">
        <v>29.06</v>
      </c>
      <c r="J232" s="91">
        <v>13.49</v>
      </c>
      <c r="K232" s="91"/>
      <c r="L232" s="91"/>
      <c r="M232" s="91">
        <v>137.24</v>
      </c>
      <c r="N232" s="91"/>
      <c r="O232" s="91">
        <v>200</v>
      </c>
      <c r="P232" s="91"/>
      <c r="Q232" s="91">
        <v>7865.77</v>
      </c>
    </row>
    <row r="233" customHeight="1" spans="1:17">
      <c r="A233" s="91" t="s">
        <v>71</v>
      </c>
      <c r="B233" s="41">
        <v>44348</v>
      </c>
      <c r="C233" s="91"/>
      <c r="D233" s="91">
        <v>3404.84</v>
      </c>
      <c r="E233" s="91">
        <v>409.36</v>
      </c>
      <c r="F233" s="91">
        <v>174.36</v>
      </c>
      <c r="G233" s="91">
        <v>23.25</v>
      </c>
      <c r="H233" s="91">
        <v>16.8</v>
      </c>
      <c r="I233" s="91">
        <v>29.06</v>
      </c>
      <c r="J233" s="91">
        <v>13.49</v>
      </c>
      <c r="K233" s="91"/>
      <c r="L233" s="91"/>
      <c r="M233" s="91">
        <v>68.1</v>
      </c>
      <c r="N233" s="91"/>
      <c r="O233" s="91">
        <v>200</v>
      </c>
      <c r="P233" s="91"/>
      <c r="Q233" s="91">
        <v>4339.26</v>
      </c>
    </row>
    <row r="234" customHeight="1" spans="1:17">
      <c r="A234" s="91" t="s">
        <v>72</v>
      </c>
      <c r="B234" s="41">
        <v>44348</v>
      </c>
      <c r="C234" s="91"/>
      <c r="D234" s="91">
        <v>12366.66</v>
      </c>
      <c r="E234" s="91">
        <v>818.72</v>
      </c>
      <c r="F234" s="91">
        <v>348.72</v>
      </c>
      <c r="G234" s="91">
        <v>46.5</v>
      </c>
      <c r="H234" s="91">
        <v>33.6</v>
      </c>
      <c r="I234" s="91">
        <v>58.12</v>
      </c>
      <c r="J234" s="91">
        <v>26.98</v>
      </c>
      <c r="K234" s="91"/>
      <c r="L234" s="91"/>
      <c r="M234" s="91">
        <v>247.33</v>
      </c>
      <c r="N234" s="91"/>
      <c r="O234" s="91">
        <v>400</v>
      </c>
      <c r="P234" s="91"/>
      <c r="Q234" s="91">
        <v>14346.63</v>
      </c>
    </row>
    <row r="235" customHeight="1" spans="1:17">
      <c r="A235" s="91" t="s">
        <v>73</v>
      </c>
      <c r="B235" s="41">
        <v>44348</v>
      </c>
      <c r="C235" s="91"/>
      <c r="D235" s="91">
        <v>5416.68</v>
      </c>
      <c r="E235" s="91">
        <v>409.36</v>
      </c>
      <c r="F235" s="91">
        <v>174.36</v>
      </c>
      <c r="G235" s="91">
        <v>23.25</v>
      </c>
      <c r="H235" s="91">
        <v>5.6</v>
      </c>
      <c r="I235" s="91">
        <v>29.06</v>
      </c>
      <c r="J235" s="91">
        <v>13.49</v>
      </c>
      <c r="K235" s="91"/>
      <c r="L235" s="91"/>
      <c r="M235" s="91">
        <v>108.33</v>
      </c>
      <c r="N235" s="91"/>
      <c r="O235" s="91">
        <v>200</v>
      </c>
      <c r="P235" s="91"/>
      <c r="Q235" s="91">
        <v>6380.13</v>
      </c>
    </row>
    <row r="236" customHeight="1" spans="1:17">
      <c r="A236" s="91" t="s">
        <v>74</v>
      </c>
      <c r="B236" s="41">
        <v>44348</v>
      </c>
      <c r="C236" s="91"/>
      <c r="D236" s="91">
        <v>7157.16</v>
      </c>
      <c r="E236" s="91">
        <v>409.36</v>
      </c>
      <c r="F236" s="91">
        <v>174.36</v>
      </c>
      <c r="G236" s="91">
        <v>23.25</v>
      </c>
      <c r="H236" s="91">
        <v>6.06</v>
      </c>
      <c r="I236" s="91">
        <v>29.06</v>
      </c>
      <c r="J236" s="91">
        <v>13.49</v>
      </c>
      <c r="K236" s="91"/>
      <c r="L236" s="91"/>
      <c r="M236" s="91">
        <v>143.14</v>
      </c>
      <c r="N236" s="91"/>
      <c r="O236" s="91">
        <v>200</v>
      </c>
      <c r="P236" s="91"/>
      <c r="Q236" s="91">
        <v>8155.88</v>
      </c>
    </row>
    <row r="237" customHeight="1" spans="1:17">
      <c r="A237" s="91" t="s">
        <v>75</v>
      </c>
      <c r="B237" s="41">
        <v>44348</v>
      </c>
      <c r="C237" s="91"/>
      <c r="D237" s="91">
        <v>19314.39</v>
      </c>
      <c r="E237" s="91">
        <v>1228.08</v>
      </c>
      <c r="F237" s="91">
        <v>524.16</v>
      </c>
      <c r="G237" s="91">
        <v>69.89</v>
      </c>
      <c r="H237" s="91">
        <v>43.51</v>
      </c>
      <c r="I237" s="91">
        <v>87.36</v>
      </c>
      <c r="J237" s="91">
        <v>40.47</v>
      </c>
      <c r="K237" s="91">
        <v>200</v>
      </c>
      <c r="L237" s="91"/>
      <c r="M237" s="91">
        <v>386.29</v>
      </c>
      <c r="N237" s="91"/>
      <c r="O237" s="91">
        <v>600</v>
      </c>
      <c r="P237" s="91"/>
      <c r="Q237" s="91">
        <v>22494.15</v>
      </c>
    </row>
    <row r="238" customHeight="1" spans="1:17">
      <c r="A238" s="91" t="s">
        <v>76</v>
      </c>
      <c r="B238" s="41">
        <v>44348</v>
      </c>
      <c r="C238" s="91"/>
      <c r="D238" s="91">
        <v>5490.7</v>
      </c>
      <c r="E238" s="91">
        <v>409.36</v>
      </c>
      <c r="F238" s="91">
        <v>174.36</v>
      </c>
      <c r="G238" s="91">
        <v>23.25</v>
      </c>
      <c r="H238" s="91">
        <v>18.17</v>
      </c>
      <c r="I238" s="91">
        <v>29.06</v>
      </c>
      <c r="J238" s="91">
        <v>13.49</v>
      </c>
      <c r="K238" s="91"/>
      <c r="L238" s="91"/>
      <c r="M238" s="91">
        <v>109.81</v>
      </c>
      <c r="N238" s="91"/>
      <c r="O238" s="91">
        <v>200</v>
      </c>
      <c r="P238" s="91"/>
      <c r="Q238" s="91">
        <v>6468.2</v>
      </c>
    </row>
    <row r="239" customHeight="1" spans="1:17">
      <c r="A239" s="91" t="s">
        <v>77</v>
      </c>
      <c r="B239" s="41">
        <v>44348</v>
      </c>
      <c r="C239" s="91"/>
      <c r="D239" s="91">
        <v>27091.69</v>
      </c>
      <c r="E239" s="91">
        <v>1637.44</v>
      </c>
      <c r="F239" s="91">
        <v>697.44</v>
      </c>
      <c r="G239" s="91">
        <v>93</v>
      </c>
      <c r="H239" s="91">
        <v>67.2</v>
      </c>
      <c r="I239" s="91">
        <v>116.24</v>
      </c>
      <c r="J239" s="91">
        <v>53.96</v>
      </c>
      <c r="K239" s="91">
        <v>100</v>
      </c>
      <c r="L239" s="91"/>
      <c r="M239" s="91">
        <v>541.83</v>
      </c>
      <c r="N239" s="91"/>
      <c r="O239" s="91">
        <v>800</v>
      </c>
      <c r="P239" s="91"/>
      <c r="Q239" s="91">
        <v>31198.8</v>
      </c>
    </row>
    <row r="240" customHeight="1" spans="1:17">
      <c r="A240" s="91" t="s">
        <v>78</v>
      </c>
      <c r="B240" s="41">
        <v>44348</v>
      </c>
      <c r="C240" s="91"/>
      <c r="D240" s="91">
        <v>14915.02</v>
      </c>
      <c r="E240" s="91">
        <v>818.72</v>
      </c>
      <c r="F240" s="91">
        <v>348.72</v>
      </c>
      <c r="G240" s="91">
        <v>46.5</v>
      </c>
      <c r="H240" s="91">
        <v>33.6</v>
      </c>
      <c r="I240" s="91">
        <v>58.12</v>
      </c>
      <c r="J240" s="91">
        <v>26.98</v>
      </c>
      <c r="K240" s="91">
        <v>100</v>
      </c>
      <c r="L240" s="91"/>
      <c r="M240" s="91">
        <v>298.3</v>
      </c>
      <c r="N240" s="91"/>
      <c r="O240" s="91">
        <v>400</v>
      </c>
      <c r="P240" s="91"/>
      <c r="Q240" s="91">
        <v>17045.96</v>
      </c>
    </row>
    <row r="241" customHeight="1" spans="1:17">
      <c r="A241" s="91" t="s">
        <v>79</v>
      </c>
      <c r="B241" s="41">
        <v>44348</v>
      </c>
      <c r="C241" s="91"/>
      <c r="D241" s="91">
        <v>28521.12</v>
      </c>
      <c r="E241" s="91">
        <v>2046.8</v>
      </c>
      <c r="F241" s="91">
        <v>872.88</v>
      </c>
      <c r="G241" s="91">
        <v>116.39</v>
      </c>
      <c r="H241" s="91">
        <v>92.42</v>
      </c>
      <c r="I241" s="91">
        <v>145.48</v>
      </c>
      <c r="J241" s="91">
        <v>67.45</v>
      </c>
      <c r="K241" s="91"/>
      <c r="L241" s="91"/>
      <c r="M241" s="91">
        <v>570.42</v>
      </c>
      <c r="N241" s="91"/>
      <c r="O241" s="91">
        <v>1000</v>
      </c>
      <c r="P241" s="91"/>
      <c r="Q241" s="91">
        <v>33432.96</v>
      </c>
    </row>
    <row r="242" customHeight="1" spans="1:17">
      <c r="A242" s="91" t="s">
        <v>80</v>
      </c>
      <c r="B242" s="41">
        <v>44348</v>
      </c>
      <c r="C242" s="91"/>
      <c r="D242" s="91">
        <v>33113.63</v>
      </c>
      <c r="E242" s="91">
        <v>2046.8</v>
      </c>
      <c r="F242" s="91">
        <v>872.88</v>
      </c>
      <c r="G242" s="91">
        <v>116.39</v>
      </c>
      <c r="H242" s="91">
        <v>88.31</v>
      </c>
      <c r="I242" s="91">
        <v>145.48</v>
      </c>
      <c r="J242" s="91">
        <v>67.45</v>
      </c>
      <c r="K242" s="91">
        <v>100</v>
      </c>
      <c r="L242" s="91"/>
      <c r="M242" s="91">
        <v>662.27</v>
      </c>
      <c r="N242" s="91"/>
      <c r="O242" s="91">
        <v>1000</v>
      </c>
      <c r="P242" s="91"/>
      <c r="Q242" s="91">
        <v>38213.21</v>
      </c>
    </row>
    <row r="243" customHeight="1" spans="1:17">
      <c r="A243" s="91" t="s">
        <v>81</v>
      </c>
      <c r="B243" s="41">
        <v>44348</v>
      </c>
      <c r="C243" s="91"/>
      <c r="D243" s="91">
        <v>5155.56</v>
      </c>
      <c r="E243" s="91">
        <v>409.36</v>
      </c>
      <c r="F243" s="91">
        <v>174.36</v>
      </c>
      <c r="G243" s="91">
        <v>23.25</v>
      </c>
      <c r="H243" s="91">
        <v>16.8</v>
      </c>
      <c r="I243" s="91">
        <v>29.06</v>
      </c>
      <c r="J243" s="91">
        <v>13.49</v>
      </c>
      <c r="K243" s="91"/>
      <c r="L243" s="91"/>
      <c r="M243" s="91">
        <v>103.11</v>
      </c>
      <c r="N243" s="91"/>
      <c r="O243" s="91">
        <v>200</v>
      </c>
      <c r="P243" s="91"/>
      <c r="Q243" s="91">
        <v>6124.99</v>
      </c>
    </row>
    <row r="244" customHeight="1" spans="1:17">
      <c r="A244" s="91" t="s">
        <v>40</v>
      </c>
      <c r="B244" s="41">
        <v>44378</v>
      </c>
      <c r="C244" s="91"/>
      <c r="D244" s="91">
        <v>3609.88</v>
      </c>
      <c r="E244" s="91">
        <v>813.96</v>
      </c>
      <c r="F244" s="91">
        <v>266.77</v>
      </c>
      <c r="G244" s="91">
        <v>35.57</v>
      </c>
      <c r="H244" s="91">
        <v>16</v>
      </c>
      <c r="I244" s="91">
        <v>44.46</v>
      </c>
      <c r="J244" s="91">
        <v>20.64</v>
      </c>
      <c r="K244" s="91">
        <v>675</v>
      </c>
      <c r="L244" s="91"/>
      <c r="M244" s="91">
        <v>72.2</v>
      </c>
      <c r="N244" s="91"/>
      <c r="O244" s="91">
        <v>306</v>
      </c>
      <c r="P244" s="91"/>
      <c r="Q244" s="91">
        <v>5860.48</v>
      </c>
    </row>
    <row r="245" customHeight="1" spans="1:17">
      <c r="A245" s="91" t="s">
        <v>41</v>
      </c>
      <c r="B245" s="41">
        <v>44378</v>
      </c>
      <c r="C245" s="91"/>
      <c r="D245" s="91">
        <v>2447.74</v>
      </c>
      <c r="E245" s="91">
        <v>542.64</v>
      </c>
      <c r="F245" s="91">
        <v>177.85</v>
      </c>
      <c r="G245" s="91">
        <v>23.72</v>
      </c>
      <c r="H245" s="91">
        <v>10.67</v>
      </c>
      <c r="I245" s="91">
        <v>29.64</v>
      </c>
      <c r="J245" s="91">
        <v>13.76</v>
      </c>
      <c r="K245" s="91">
        <v>450</v>
      </c>
      <c r="L245" s="91"/>
      <c r="M245" s="91">
        <v>48.95</v>
      </c>
      <c r="N245" s="91"/>
      <c r="O245" s="91">
        <v>204</v>
      </c>
      <c r="P245" s="91"/>
      <c r="Q245" s="91">
        <v>3948.97</v>
      </c>
    </row>
    <row r="246" customHeight="1" spans="1:17">
      <c r="A246" s="91" t="s">
        <v>43</v>
      </c>
      <c r="B246" s="41">
        <v>44378</v>
      </c>
      <c r="C246" s="91"/>
      <c r="D246" s="91">
        <v>2367.46</v>
      </c>
      <c r="E246" s="91">
        <v>813.96</v>
      </c>
      <c r="F246" s="91">
        <v>266.77</v>
      </c>
      <c r="G246" s="91">
        <v>35.57</v>
      </c>
      <c r="H246" s="91">
        <v>16</v>
      </c>
      <c r="I246" s="91">
        <v>44.46</v>
      </c>
      <c r="J246" s="91">
        <v>20.64</v>
      </c>
      <c r="K246" s="91">
        <v>675</v>
      </c>
      <c r="L246" s="91"/>
      <c r="M246" s="91">
        <v>47.35</v>
      </c>
      <c r="N246" s="91"/>
      <c r="O246" s="91">
        <v>306</v>
      </c>
      <c r="P246" s="91"/>
      <c r="Q246" s="91">
        <v>4593.21</v>
      </c>
    </row>
    <row r="247" customHeight="1" spans="1:17">
      <c r="A247" s="91" t="s">
        <v>44</v>
      </c>
      <c r="B247" s="41">
        <v>44378</v>
      </c>
      <c r="C247" s="91"/>
      <c r="D247" s="91">
        <v>3681.73</v>
      </c>
      <c r="E247" s="91">
        <v>532</v>
      </c>
      <c r="F247" s="91">
        <v>174.36</v>
      </c>
      <c r="G247" s="91">
        <v>23.25</v>
      </c>
      <c r="H247" s="91">
        <v>13.08</v>
      </c>
      <c r="I247" s="91">
        <v>29.06</v>
      </c>
      <c r="J247" s="91">
        <v>13.49</v>
      </c>
      <c r="K247" s="91"/>
      <c r="L247" s="91"/>
      <c r="M247" s="91">
        <v>73.63</v>
      </c>
      <c r="N247" s="91"/>
      <c r="O247" s="91">
        <v>400</v>
      </c>
      <c r="P247" s="91"/>
      <c r="Q247" s="91">
        <v>4940.6</v>
      </c>
    </row>
    <row r="248" customHeight="1" spans="1:17">
      <c r="A248" s="91" t="s">
        <v>45</v>
      </c>
      <c r="B248" s="41">
        <v>44378</v>
      </c>
      <c r="C248" s="91"/>
      <c r="D248" s="91">
        <v>8722.46</v>
      </c>
      <c r="E248" s="91">
        <v>1064</v>
      </c>
      <c r="F248" s="91">
        <v>348.72</v>
      </c>
      <c r="G248" s="91">
        <v>46.5</v>
      </c>
      <c r="H248" s="91">
        <v>26.16</v>
      </c>
      <c r="I248" s="91">
        <v>58.12</v>
      </c>
      <c r="J248" s="91">
        <v>26.98</v>
      </c>
      <c r="K248" s="91"/>
      <c r="L248" s="91"/>
      <c r="M248" s="91">
        <v>174.45</v>
      </c>
      <c r="N248" s="91"/>
      <c r="O248" s="91">
        <v>800</v>
      </c>
      <c r="P248" s="91"/>
      <c r="Q248" s="91">
        <v>11267.39</v>
      </c>
    </row>
    <row r="249" customHeight="1" spans="1:17">
      <c r="A249" s="91" t="s">
        <v>46</v>
      </c>
      <c r="B249" s="41">
        <v>44378</v>
      </c>
      <c r="C249" s="91"/>
      <c r="D249" s="91">
        <v>7709.92</v>
      </c>
      <c r="E249" s="91">
        <v>1064</v>
      </c>
      <c r="F249" s="91">
        <v>348.72</v>
      </c>
      <c r="G249" s="91">
        <v>46.5</v>
      </c>
      <c r="H249" s="91">
        <v>26.16</v>
      </c>
      <c r="I249" s="91">
        <v>58.12</v>
      </c>
      <c r="J249" s="91">
        <v>26.98</v>
      </c>
      <c r="K249" s="91"/>
      <c r="L249" s="91"/>
      <c r="M249" s="91">
        <v>154.2</v>
      </c>
      <c r="N249" s="91"/>
      <c r="O249" s="91">
        <v>800</v>
      </c>
      <c r="P249" s="91"/>
      <c r="Q249" s="91">
        <v>10234.6</v>
      </c>
    </row>
    <row r="250" customHeight="1" spans="1:17">
      <c r="A250" s="91" t="s">
        <v>47</v>
      </c>
      <c r="B250" s="41">
        <v>44378</v>
      </c>
      <c r="C250" s="91"/>
      <c r="D250" s="91">
        <v>7348.6</v>
      </c>
      <c r="E250" s="91">
        <v>1064</v>
      </c>
      <c r="F250" s="91">
        <v>348.72</v>
      </c>
      <c r="G250" s="91">
        <v>46.5</v>
      </c>
      <c r="H250" s="91">
        <v>23.54</v>
      </c>
      <c r="I250" s="91">
        <v>58.12</v>
      </c>
      <c r="J250" s="91">
        <v>26.98</v>
      </c>
      <c r="K250" s="91"/>
      <c r="L250" s="91"/>
      <c r="M250" s="91">
        <v>146.97</v>
      </c>
      <c r="N250" s="91"/>
      <c r="O250" s="91">
        <v>600</v>
      </c>
      <c r="P250" s="91"/>
      <c r="Q250" s="91">
        <v>9663.43</v>
      </c>
    </row>
    <row r="251" customHeight="1" spans="1:17">
      <c r="A251" s="91" t="s">
        <v>48</v>
      </c>
      <c r="B251" s="41">
        <v>44378</v>
      </c>
      <c r="C251" s="91"/>
      <c r="D251" s="91">
        <v>4657.1</v>
      </c>
      <c r="E251" s="91">
        <v>1064</v>
      </c>
      <c r="F251" s="91">
        <v>348.72</v>
      </c>
      <c r="G251" s="91">
        <v>46.5</v>
      </c>
      <c r="H251" s="91">
        <v>20.92</v>
      </c>
      <c r="I251" s="91">
        <v>58.12</v>
      </c>
      <c r="J251" s="91">
        <v>26.98</v>
      </c>
      <c r="K251" s="91"/>
      <c r="L251" s="91"/>
      <c r="M251" s="91">
        <v>93.14</v>
      </c>
      <c r="N251" s="91"/>
      <c r="O251" s="91">
        <v>400</v>
      </c>
      <c r="P251" s="91"/>
      <c r="Q251" s="91">
        <v>6715.48</v>
      </c>
    </row>
    <row r="252" customHeight="1" spans="1:17">
      <c r="A252" s="91" t="s">
        <v>49</v>
      </c>
      <c r="B252" s="41">
        <v>44378</v>
      </c>
      <c r="C252" s="91"/>
      <c r="D252" s="91">
        <v>10879.65</v>
      </c>
      <c r="E252" s="91">
        <v>1064</v>
      </c>
      <c r="F252" s="91">
        <v>348.72</v>
      </c>
      <c r="G252" s="91">
        <v>46.5</v>
      </c>
      <c r="H252" s="91">
        <v>20.92</v>
      </c>
      <c r="I252" s="91">
        <v>58.12</v>
      </c>
      <c r="J252" s="91">
        <v>26.98</v>
      </c>
      <c r="K252" s="91"/>
      <c r="L252" s="91"/>
      <c r="M252" s="91">
        <v>217.59</v>
      </c>
      <c r="N252" s="91"/>
      <c r="O252" s="91">
        <v>400</v>
      </c>
      <c r="P252" s="91"/>
      <c r="Q252" s="91">
        <v>13062.48</v>
      </c>
    </row>
    <row r="253" customHeight="1" spans="1:17">
      <c r="A253" s="91" t="s">
        <v>50</v>
      </c>
      <c r="B253" s="41">
        <v>44378</v>
      </c>
      <c r="C253" s="91"/>
      <c r="D253" s="91">
        <v>2333.72</v>
      </c>
      <c r="E253" s="91">
        <v>532</v>
      </c>
      <c r="F253" s="91">
        <v>174.36</v>
      </c>
      <c r="G253" s="91">
        <v>23.25</v>
      </c>
      <c r="H253" s="91">
        <v>10.46</v>
      </c>
      <c r="I253" s="91">
        <v>29.06</v>
      </c>
      <c r="J253" s="91">
        <v>13.49</v>
      </c>
      <c r="K253" s="91"/>
      <c r="L253" s="91"/>
      <c r="M253" s="91">
        <v>46.67</v>
      </c>
      <c r="N253" s="91"/>
      <c r="O253" s="91">
        <v>200</v>
      </c>
      <c r="P253" s="91"/>
      <c r="Q253" s="91">
        <v>3363.01</v>
      </c>
    </row>
    <row r="254" customHeight="1" spans="1:17">
      <c r="A254" s="91" t="s">
        <v>51</v>
      </c>
      <c r="B254" s="41">
        <v>44378</v>
      </c>
      <c r="C254" s="91"/>
      <c r="D254" s="91">
        <v>18380.56</v>
      </c>
      <c r="E254" s="91">
        <v>3724</v>
      </c>
      <c r="F254" s="91">
        <v>1220.52</v>
      </c>
      <c r="G254" s="91">
        <v>162.75</v>
      </c>
      <c r="H254" s="91">
        <v>73.22</v>
      </c>
      <c r="I254" s="91">
        <v>203.42</v>
      </c>
      <c r="J254" s="91">
        <v>94.43</v>
      </c>
      <c r="K254" s="91"/>
      <c r="L254" s="91"/>
      <c r="M254" s="91">
        <v>367.61</v>
      </c>
      <c r="N254" s="91"/>
      <c r="O254" s="91">
        <v>1400</v>
      </c>
      <c r="P254" s="91"/>
      <c r="Q254" s="91">
        <v>25626.51</v>
      </c>
    </row>
    <row r="255" customHeight="1" spans="1:17">
      <c r="A255" s="91" t="s">
        <v>52</v>
      </c>
      <c r="B255" s="41">
        <v>44378</v>
      </c>
      <c r="C255" s="91"/>
      <c r="D255" s="91">
        <v>17900.6</v>
      </c>
      <c r="E255" s="91">
        <v>2660</v>
      </c>
      <c r="F255" s="91">
        <v>871.8</v>
      </c>
      <c r="G255" s="91">
        <v>116.25</v>
      </c>
      <c r="H255" s="91">
        <v>52.3</v>
      </c>
      <c r="I255" s="91">
        <v>145.3</v>
      </c>
      <c r="J255" s="91">
        <v>67.45</v>
      </c>
      <c r="K255" s="91"/>
      <c r="L255" s="91"/>
      <c r="M255" s="91">
        <v>358.01</v>
      </c>
      <c r="N255" s="91"/>
      <c r="O255" s="91">
        <v>1000</v>
      </c>
      <c r="P255" s="91"/>
      <c r="Q255" s="91">
        <v>23171.71</v>
      </c>
    </row>
    <row r="256" customHeight="1" spans="1:17">
      <c r="A256" s="91" t="s">
        <v>53</v>
      </c>
      <c r="B256" s="41">
        <v>44378</v>
      </c>
      <c r="C256" s="91"/>
      <c r="D256" s="91">
        <v>10268.39</v>
      </c>
      <c r="E256" s="91">
        <v>2441.88</v>
      </c>
      <c r="F256" s="91">
        <v>800.31</v>
      </c>
      <c r="G256" s="91">
        <v>106.72</v>
      </c>
      <c r="H256" s="91">
        <v>48.01</v>
      </c>
      <c r="I256" s="91">
        <v>133.39</v>
      </c>
      <c r="J256" s="91">
        <v>61.92</v>
      </c>
      <c r="K256" s="91">
        <v>2025</v>
      </c>
      <c r="L256" s="91"/>
      <c r="M256" s="91">
        <v>205.37</v>
      </c>
      <c r="N256" s="91"/>
      <c r="O256" s="91">
        <v>918</v>
      </c>
      <c r="P256" s="91"/>
      <c r="Q256" s="91">
        <v>17008.99</v>
      </c>
    </row>
    <row r="257" customHeight="1" spans="1:17">
      <c r="A257" s="91" t="s">
        <v>54</v>
      </c>
      <c r="B257" s="41">
        <v>44378</v>
      </c>
      <c r="C257" s="91"/>
      <c r="D257" s="91">
        <v>6497.58</v>
      </c>
      <c r="E257" s="91">
        <v>1064</v>
      </c>
      <c r="F257" s="91">
        <v>348.72</v>
      </c>
      <c r="G257" s="91">
        <v>46.5</v>
      </c>
      <c r="H257" s="91">
        <v>20.92</v>
      </c>
      <c r="I257" s="91">
        <v>58.12</v>
      </c>
      <c r="J257" s="91">
        <v>26.98</v>
      </c>
      <c r="K257" s="91"/>
      <c r="L257" s="91"/>
      <c r="M257" s="91">
        <v>129.95</v>
      </c>
      <c r="N257" s="91"/>
      <c r="O257" s="91">
        <v>400</v>
      </c>
      <c r="P257" s="91"/>
      <c r="Q257" s="91">
        <v>8592.77</v>
      </c>
    </row>
    <row r="258" customHeight="1" spans="1:17">
      <c r="A258" s="34" t="s">
        <v>82</v>
      </c>
      <c r="B258" s="41">
        <v>44378</v>
      </c>
      <c r="C258" s="91"/>
      <c r="D258" s="91">
        <v>123889.09</v>
      </c>
      <c r="E258" s="91">
        <v>11172</v>
      </c>
      <c r="F258" s="91">
        <v>3661.56</v>
      </c>
      <c r="G258" s="91">
        <v>488.25</v>
      </c>
      <c r="H258" s="91">
        <v>266.82</v>
      </c>
      <c r="I258" s="91">
        <v>610.26</v>
      </c>
      <c r="J258" s="91">
        <v>283.29</v>
      </c>
      <c r="K258" s="91"/>
      <c r="L258" s="91"/>
      <c r="M258" s="91">
        <v>2477.78</v>
      </c>
      <c r="N258" s="91"/>
      <c r="O258" s="91">
        <v>8200</v>
      </c>
      <c r="P258" s="91"/>
      <c r="Q258" s="91">
        <v>151049.05</v>
      </c>
    </row>
    <row r="259" customHeight="1" spans="1:17">
      <c r="A259" s="91" t="s">
        <v>83</v>
      </c>
      <c r="B259" s="41">
        <v>44378</v>
      </c>
      <c r="C259" s="91"/>
      <c r="D259" s="91">
        <v>8552</v>
      </c>
      <c r="E259" s="91">
        <v>1596</v>
      </c>
      <c r="F259" s="91">
        <v>523.08</v>
      </c>
      <c r="G259" s="91">
        <v>69.75</v>
      </c>
      <c r="H259" s="91">
        <v>39.24</v>
      </c>
      <c r="I259" s="91">
        <v>87.18</v>
      </c>
      <c r="J259" s="91">
        <v>40.47</v>
      </c>
      <c r="K259" s="91"/>
      <c r="L259" s="91"/>
      <c r="M259" s="91">
        <v>171.04</v>
      </c>
      <c r="N259" s="91"/>
      <c r="O259" s="91">
        <v>800</v>
      </c>
      <c r="P259" s="91"/>
      <c r="Q259" s="91">
        <v>11878.76</v>
      </c>
    </row>
    <row r="260" customHeight="1" spans="1:17">
      <c r="A260" s="91" t="s">
        <v>55</v>
      </c>
      <c r="B260" s="41">
        <v>44378</v>
      </c>
      <c r="C260" s="91"/>
      <c r="D260" s="91">
        <v>11818.55</v>
      </c>
      <c r="E260" s="91">
        <v>1596</v>
      </c>
      <c r="F260" s="91">
        <v>523.08</v>
      </c>
      <c r="G260" s="91">
        <v>69.75</v>
      </c>
      <c r="H260" s="91">
        <v>31.38</v>
      </c>
      <c r="I260" s="91">
        <v>87.18</v>
      </c>
      <c r="J260" s="91">
        <v>40.47</v>
      </c>
      <c r="K260" s="91"/>
      <c r="L260" s="91"/>
      <c r="M260" s="91">
        <v>236.37</v>
      </c>
      <c r="N260" s="91"/>
      <c r="O260" s="91">
        <v>600</v>
      </c>
      <c r="P260" s="91"/>
      <c r="Q260" s="91">
        <v>15002.78</v>
      </c>
    </row>
    <row r="261" customHeight="1" spans="1:17">
      <c r="A261" s="91" t="s">
        <v>56</v>
      </c>
      <c r="B261" s="41">
        <v>44378</v>
      </c>
      <c r="C261" s="91"/>
      <c r="D261" s="91">
        <v>-2945.62</v>
      </c>
      <c r="E261" s="91">
        <v>1596</v>
      </c>
      <c r="F261" s="91">
        <v>523.08</v>
      </c>
      <c r="G261" s="91">
        <v>69.75</v>
      </c>
      <c r="H261" s="91">
        <v>31.38</v>
      </c>
      <c r="I261" s="91">
        <v>87.18</v>
      </c>
      <c r="J261" s="91">
        <v>40.47</v>
      </c>
      <c r="K261" s="91">
        <v>0</v>
      </c>
      <c r="L261" s="91"/>
      <c r="M261" s="91">
        <v>-58.91</v>
      </c>
      <c r="N261" s="91"/>
      <c r="O261" s="91">
        <v>600</v>
      </c>
      <c r="P261" s="91"/>
      <c r="Q261" s="91">
        <v>-56.67</v>
      </c>
    </row>
    <row r="262" customHeight="1" spans="1:17">
      <c r="A262" s="91" t="s">
        <v>57</v>
      </c>
      <c r="B262" s="41">
        <v>44378</v>
      </c>
      <c r="C262" s="91"/>
      <c r="D262" s="91">
        <v>11488.54</v>
      </c>
      <c r="E262" s="91">
        <v>3192</v>
      </c>
      <c r="F262" s="91">
        <v>1046.16</v>
      </c>
      <c r="G262" s="91">
        <v>139.5</v>
      </c>
      <c r="H262" s="91">
        <v>62.76</v>
      </c>
      <c r="I262" s="91">
        <v>174.36</v>
      </c>
      <c r="J262" s="91">
        <v>80.94</v>
      </c>
      <c r="K262" s="91"/>
      <c r="L262" s="91"/>
      <c r="M262" s="91">
        <v>229.77</v>
      </c>
      <c r="N262" s="91"/>
      <c r="O262" s="91">
        <v>1200</v>
      </c>
      <c r="P262" s="91"/>
      <c r="Q262" s="91">
        <v>17614.03</v>
      </c>
    </row>
    <row r="263" customHeight="1" spans="1:17">
      <c r="A263" s="91" t="s">
        <v>58</v>
      </c>
      <c r="B263" s="41">
        <v>44378</v>
      </c>
      <c r="C263" s="91"/>
      <c r="D263" s="91">
        <v>-2027.55</v>
      </c>
      <c r="E263" s="91">
        <v>6384</v>
      </c>
      <c r="F263" s="91">
        <v>2092.32</v>
      </c>
      <c r="G263" s="91">
        <v>279</v>
      </c>
      <c r="H263" s="91">
        <v>125.52</v>
      </c>
      <c r="I263" s="91">
        <v>348.72</v>
      </c>
      <c r="J263" s="91">
        <v>161.88</v>
      </c>
      <c r="K263" s="91"/>
      <c r="L263" s="91"/>
      <c r="M263" s="91">
        <v>-40.56</v>
      </c>
      <c r="N263" s="91"/>
      <c r="O263" s="91">
        <v>2400</v>
      </c>
      <c r="P263" s="91"/>
      <c r="Q263" s="91">
        <v>9723.33</v>
      </c>
    </row>
    <row r="264" customHeight="1" spans="1:17">
      <c r="A264" s="91" t="s">
        <v>59</v>
      </c>
      <c r="B264" s="41">
        <v>44378</v>
      </c>
      <c r="C264" s="91"/>
      <c r="D264" s="91">
        <v>-3211.3</v>
      </c>
      <c r="E264" s="91"/>
      <c r="F264" s="91"/>
      <c r="G264" s="91"/>
      <c r="H264" s="91"/>
      <c r="I264" s="91"/>
      <c r="J264" s="91"/>
      <c r="K264" s="91"/>
      <c r="L264" s="91"/>
      <c r="M264" s="91">
        <v>-64.23</v>
      </c>
      <c r="N264" s="91"/>
      <c r="O264" s="91"/>
      <c r="P264" s="91"/>
      <c r="Q264" s="91">
        <v>-3275.53</v>
      </c>
    </row>
    <row r="265" customHeight="1" spans="1:17">
      <c r="A265" s="91" t="s">
        <v>60</v>
      </c>
      <c r="B265" s="41">
        <v>44378</v>
      </c>
      <c r="C265" s="91"/>
      <c r="D265" s="91">
        <v>-3305.22</v>
      </c>
      <c r="E265" s="91">
        <v>1064</v>
      </c>
      <c r="F265" s="91">
        <v>348.72</v>
      </c>
      <c r="G265" s="91">
        <v>46.5</v>
      </c>
      <c r="H265" s="91">
        <v>20.92</v>
      </c>
      <c r="I265" s="91">
        <v>58.12</v>
      </c>
      <c r="J265" s="91">
        <v>26.98</v>
      </c>
      <c r="K265" s="91"/>
      <c r="L265" s="91"/>
      <c r="M265" s="91">
        <v>-66.1</v>
      </c>
      <c r="N265" s="91"/>
      <c r="O265" s="91">
        <v>400</v>
      </c>
      <c r="P265" s="91"/>
      <c r="Q265" s="91">
        <v>-1406.08</v>
      </c>
    </row>
    <row r="266" customHeight="1" spans="1:17">
      <c r="A266" s="91" t="s">
        <v>62</v>
      </c>
      <c r="B266" s="41">
        <v>44378</v>
      </c>
      <c r="C266" s="91"/>
      <c r="D266" s="91">
        <v>3303.18</v>
      </c>
      <c r="E266" s="91">
        <v>532</v>
      </c>
      <c r="F266" s="91">
        <v>174.36</v>
      </c>
      <c r="G266" s="91">
        <v>23.25</v>
      </c>
      <c r="H266" s="91">
        <v>10.46</v>
      </c>
      <c r="I266" s="91">
        <v>29.06</v>
      </c>
      <c r="J266" s="91">
        <v>13.49</v>
      </c>
      <c r="K266" s="91"/>
      <c r="L266" s="91"/>
      <c r="M266" s="91">
        <v>66.06</v>
      </c>
      <c r="N266" s="91"/>
      <c r="O266" s="91">
        <v>200</v>
      </c>
      <c r="P266" s="91"/>
      <c r="Q266" s="91">
        <v>4351.86</v>
      </c>
    </row>
    <row r="267" customHeight="1" spans="1:17">
      <c r="A267" s="91" t="s">
        <v>63</v>
      </c>
      <c r="B267" s="41">
        <v>44378</v>
      </c>
      <c r="C267" s="91"/>
      <c r="D267" s="91">
        <v>31411.24</v>
      </c>
      <c r="E267" s="91">
        <v>4256</v>
      </c>
      <c r="F267" s="91">
        <v>1394.88</v>
      </c>
      <c r="G267" s="91">
        <v>186</v>
      </c>
      <c r="H267" s="91">
        <v>88.92</v>
      </c>
      <c r="I267" s="91">
        <v>232.48</v>
      </c>
      <c r="J267" s="91">
        <v>107.92</v>
      </c>
      <c r="K267" s="91"/>
      <c r="L267" s="91"/>
      <c r="M267" s="91">
        <v>628.22</v>
      </c>
      <c r="N267" s="91"/>
      <c r="O267" s="91">
        <v>2000</v>
      </c>
      <c r="P267" s="91"/>
      <c r="Q267" s="91">
        <v>40305.66</v>
      </c>
    </row>
    <row r="268" customHeight="1" spans="1:17">
      <c r="A268" s="91" t="s">
        <v>64</v>
      </c>
      <c r="B268" s="41">
        <v>44378</v>
      </c>
      <c r="C268" s="91"/>
      <c r="D268" s="91">
        <v>10055.76</v>
      </c>
      <c r="E268" s="91">
        <v>1064</v>
      </c>
      <c r="F268" s="91">
        <v>348.72</v>
      </c>
      <c r="G268" s="91">
        <v>46.5</v>
      </c>
      <c r="H268" s="91">
        <v>20.92</v>
      </c>
      <c r="I268" s="91">
        <v>58.12</v>
      </c>
      <c r="J268" s="91">
        <v>26.98</v>
      </c>
      <c r="K268" s="91"/>
      <c r="L268" s="91"/>
      <c r="M268" s="91">
        <v>201.12</v>
      </c>
      <c r="N268" s="91"/>
      <c r="O268" s="91">
        <v>400</v>
      </c>
      <c r="P268" s="91"/>
      <c r="Q268" s="91">
        <v>12222.12</v>
      </c>
    </row>
    <row r="269" customHeight="1" spans="1:17">
      <c r="A269" s="91" t="s">
        <v>66</v>
      </c>
      <c r="B269" s="41">
        <v>44378</v>
      </c>
      <c r="C269" s="91"/>
      <c r="D269" s="91">
        <v>-1243.15</v>
      </c>
      <c r="E269" s="91">
        <v>532</v>
      </c>
      <c r="F269" s="91">
        <v>174.36</v>
      </c>
      <c r="G269" s="91">
        <v>23.25</v>
      </c>
      <c r="H269" s="91">
        <v>10.46</v>
      </c>
      <c r="I269" s="91">
        <v>29.06</v>
      </c>
      <c r="J269" s="91">
        <v>13.49</v>
      </c>
      <c r="K269" s="91"/>
      <c r="L269" s="91"/>
      <c r="M269" s="91">
        <v>-24.86</v>
      </c>
      <c r="N269" s="91"/>
      <c r="O269" s="91">
        <v>200</v>
      </c>
      <c r="P269" s="91"/>
      <c r="Q269" s="91">
        <v>-285.39</v>
      </c>
    </row>
    <row r="270" customHeight="1" spans="1:17">
      <c r="A270" s="91" t="s">
        <v>67</v>
      </c>
      <c r="B270" s="41">
        <v>44378</v>
      </c>
      <c r="C270" s="91"/>
      <c r="D270" s="91">
        <v>8631.1</v>
      </c>
      <c r="E270" s="91">
        <v>1064</v>
      </c>
      <c r="F270" s="91">
        <v>348.72</v>
      </c>
      <c r="G270" s="91">
        <v>46.5</v>
      </c>
      <c r="H270" s="91">
        <v>20.92</v>
      </c>
      <c r="I270" s="91">
        <v>58.12</v>
      </c>
      <c r="J270" s="91">
        <v>26.98</v>
      </c>
      <c r="K270" s="91"/>
      <c r="L270" s="91"/>
      <c r="M270" s="91">
        <v>172.62</v>
      </c>
      <c r="N270" s="91"/>
      <c r="O270" s="91">
        <v>400</v>
      </c>
      <c r="P270" s="91"/>
      <c r="Q270" s="91">
        <v>10768.96</v>
      </c>
    </row>
    <row r="271" customHeight="1" spans="1:17">
      <c r="A271" s="91" t="s">
        <v>68</v>
      </c>
      <c r="B271" s="41">
        <v>44378</v>
      </c>
      <c r="C271" s="91"/>
      <c r="D271" s="91">
        <v>2355.83</v>
      </c>
      <c r="E271" s="91">
        <v>542.64</v>
      </c>
      <c r="F271" s="91">
        <v>177.85</v>
      </c>
      <c r="G271" s="91">
        <v>23.72</v>
      </c>
      <c r="H271" s="91">
        <v>10.67</v>
      </c>
      <c r="I271" s="91">
        <v>29.64</v>
      </c>
      <c r="J271" s="91">
        <v>13.76</v>
      </c>
      <c r="K271" s="91">
        <v>450</v>
      </c>
      <c r="L271" s="91"/>
      <c r="M271" s="91">
        <v>47.12</v>
      </c>
      <c r="N271" s="91"/>
      <c r="O271" s="91">
        <v>204</v>
      </c>
      <c r="P271" s="91"/>
      <c r="Q271" s="91">
        <v>3855.23</v>
      </c>
    </row>
    <row r="272" customHeight="1" spans="1:17">
      <c r="A272" s="91" t="s">
        <v>69</v>
      </c>
      <c r="B272" s="41">
        <v>44378</v>
      </c>
      <c r="C272" s="91"/>
      <c r="D272" s="91">
        <v>4537.1</v>
      </c>
      <c r="E272" s="91">
        <v>532</v>
      </c>
      <c r="F272" s="91">
        <v>174.36</v>
      </c>
      <c r="G272" s="91">
        <v>23.25</v>
      </c>
      <c r="H272" s="91">
        <v>10.46</v>
      </c>
      <c r="I272" s="91">
        <v>29.06</v>
      </c>
      <c r="J272" s="91">
        <v>13.49</v>
      </c>
      <c r="K272" s="91"/>
      <c r="L272" s="91"/>
      <c r="M272" s="91">
        <v>90.74</v>
      </c>
      <c r="N272" s="91"/>
      <c r="O272" s="91">
        <v>200</v>
      </c>
      <c r="P272" s="91"/>
      <c r="Q272" s="91">
        <v>5610.46</v>
      </c>
    </row>
    <row r="273" customHeight="1" spans="1:17">
      <c r="A273" s="91" t="s">
        <v>70</v>
      </c>
      <c r="B273" s="41">
        <v>44378</v>
      </c>
      <c r="C273" s="91"/>
      <c r="D273" s="91">
        <v>1910.74</v>
      </c>
      <c r="E273" s="91">
        <v>532</v>
      </c>
      <c r="F273" s="91">
        <v>174.36</v>
      </c>
      <c r="G273" s="91">
        <v>23.25</v>
      </c>
      <c r="H273" s="91">
        <v>10.46</v>
      </c>
      <c r="I273" s="91">
        <v>29.06</v>
      </c>
      <c r="J273" s="91">
        <v>13.49</v>
      </c>
      <c r="K273" s="91"/>
      <c r="L273" s="91"/>
      <c r="M273" s="91">
        <v>38.21</v>
      </c>
      <c r="N273" s="91"/>
      <c r="O273" s="91">
        <v>200</v>
      </c>
      <c r="P273" s="91"/>
      <c r="Q273" s="91">
        <v>2931.57</v>
      </c>
    </row>
    <row r="274" customHeight="1" spans="1:17">
      <c r="A274" s="91" t="s">
        <v>71</v>
      </c>
      <c r="B274" s="41">
        <v>44378</v>
      </c>
      <c r="C274" s="91"/>
      <c r="D274" s="91">
        <v>2151.94</v>
      </c>
      <c r="E274" s="91">
        <v>532</v>
      </c>
      <c r="F274" s="91">
        <v>174.36</v>
      </c>
      <c r="G274" s="91">
        <v>23.25</v>
      </c>
      <c r="H274" s="91">
        <v>10.46</v>
      </c>
      <c r="I274" s="91">
        <v>29.06</v>
      </c>
      <c r="J274" s="91">
        <v>13.49</v>
      </c>
      <c r="K274" s="91"/>
      <c r="L274" s="91"/>
      <c r="M274" s="91">
        <v>43.04</v>
      </c>
      <c r="N274" s="91"/>
      <c r="O274" s="91">
        <v>200</v>
      </c>
      <c r="P274" s="91"/>
      <c r="Q274" s="91">
        <v>3177.6</v>
      </c>
    </row>
    <row r="275" customHeight="1" spans="1:17">
      <c r="A275" s="91" t="s">
        <v>72</v>
      </c>
      <c r="B275" s="41">
        <v>44378</v>
      </c>
      <c r="C275" s="91"/>
      <c r="D275" s="91">
        <v>5309.02</v>
      </c>
      <c r="E275" s="91">
        <v>1064</v>
      </c>
      <c r="F275" s="91">
        <v>348.72</v>
      </c>
      <c r="G275" s="91">
        <v>46.5</v>
      </c>
      <c r="H275" s="91">
        <v>20.92</v>
      </c>
      <c r="I275" s="91">
        <v>58.12</v>
      </c>
      <c r="J275" s="91">
        <v>26.98</v>
      </c>
      <c r="K275" s="91"/>
      <c r="L275" s="91"/>
      <c r="M275" s="91">
        <v>106.18</v>
      </c>
      <c r="N275" s="91"/>
      <c r="O275" s="91">
        <v>400</v>
      </c>
      <c r="P275" s="91"/>
      <c r="Q275" s="91">
        <v>7380.44</v>
      </c>
    </row>
    <row r="276" customHeight="1" spans="1:17">
      <c r="A276" s="91" t="s">
        <v>73</v>
      </c>
      <c r="B276" s="41">
        <v>44378</v>
      </c>
      <c r="C276" s="91"/>
      <c r="D276" s="91">
        <v>3379.75</v>
      </c>
      <c r="E276" s="91">
        <v>532</v>
      </c>
      <c r="F276" s="91">
        <v>174.36</v>
      </c>
      <c r="G276" s="91">
        <v>23.25</v>
      </c>
      <c r="H276" s="91">
        <v>13.08</v>
      </c>
      <c r="I276" s="91">
        <v>29.06</v>
      </c>
      <c r="J276" s="91">
        <v>13.49</v>
      </c>
      <c r="K276" s="91"/>
      <c r="L276" s="91"/>
      <c r="M276" s="91">
        <v>67.6</v>
      </c>
      <c r="N276" s="91"/>
      <c r="O276" s="91">
        <v>400</v>
      </c>
      <c r="P276" s="91"/>
      <c r="Q276" s="91">
        <v>4632.59</v>
      </c>
    </row>
    <row r="277" customHeight="1" spans="1:17">
      <c r="A277" s="91" t="s">
        <v>74</v>
      </c>
      <c r="B277" s="41">
        <v>44378</v>
      </c>
      <c r="C277" s="91"/>
      <c r="D277" s="91">
        <v>2263.1</v>
      </c>
      <c r="E277" s="91">
        <v>532</v>
      </c>
      <c r="F277" s="91">
        <v>174.36</v>
      </c>
      <c r="G277" s="91">
        <v>23.25</v>
      </c>
      <c r="H277" s="91">
        <v>13.08</v>
      </c>
      <c r="I277" s="91">
        <v>29.06</v>
      </c>
      <c r="J277" s="91">
        <v>13.49</v>
      </c>
      <c r="K277" s="91"/>
      <c r="L277" s="91"/>
      <c r="M277" s="91">
        <v>45.26</v>
      </c>
      <c r="N277" s="91"/>
      <c r="O277" s="91">
        <v>400</v>
      </c>
      <c r="P277" s="91"/>
      <c r="Q277" s="91">
        <v>3493.6</v>
      </c>
    </row>
    <row r="278" customHeight="1" spans="1:17">
      <c r="A278" s="91" t="s">
        <v>75</v>
      </c>
      <c r="B278" s="41">
        <v>44378</v>
      </c>
      <c r="C278" s="91"/>
      <c r="D278" s="91">
        <v>-2810.38</v>
      </c>
      <c r="E278" s="91">
        <v>1596</v>
      </c>
      <c r="F278" s="91">
        <v>523.08</v>
      </c>
      <c r="G278" s="91">
        <v>69.75</v>
      </c>
      <c r="H278" s="91">
        <v>34</v>
      </c>
      <c r="I278" s="91">
        <v>87.18</v>
      </c>
      <c r="J278" s="91">
        <v>40.47</v>
      </c>
      <c r="K278" s="91"/>
      <c r="L278" s="91"/>
      <c r="M278" s="91">
        <v>-56.21</v>
      </c>
      <c r="N278" s="91"/>
      <c r="O278" s="91">
        <v>800</v>
      </c>
      <c r="P278" s="91"/>
      <c r="Q278" s="91">
        <v>283.89</v>
      </c>
    </row>
    <row r="279" customHeight="1" spans="1:17">
      <c r="A279" s="91" t="s">
        <v>76</v>
      </c>
      <c r="B279" s="41">
        <v>44378</v>
      </c>
      <c r="C279" s="91"/>
      <c r="D279" s="91">
        <v>4057</v>
      </c>
      <c r="E279" s="91">
        <v>532</v>
      </c>
      <c r="F279" s="91">
        <v>174.36</v>
      </c>
      <c r="G279" s="91">
        <v>23.25</v>
      </c>
      <c r="H279" s="91">
        <v>10.46</v>
      </c>
      <c r="I279" s="91">
        <v>29.06</v>
      </c>
      <c r="J279" s="91">
        <v>13.49</v>
      </c>
      <c r="K279" s="91"/>
      <c r="L279" s="91"/>
      <c r="M279" s="91">
        <v>81.14</v>
      </c>
      <c r="N279" s="91"/>
      <c r="O279" s="91">
        <v>200</v>
      </c>
      <c r="P279" s="91"/>
      <c r="Q279" s="91">
        <v>5120.76</v>
      </c>
    </row>
    <row r="280" customHeight="1" spans="1:17">
      <c r="A280" s="91" t="s">
        <v>84</v>
      </c>
      <c r="B280" s="41">
        <v>44378</v>
      </c>
      <c r="C280" s="91"/>
      <c r="D280" s="91">
        <v>10357.76</v>
      </c>
      <c r="E280" s="91">
        <v>1064</v>
      </c>
      <c r="F280" s="91">
        <v>348.72</v>
      </c>
      <c r="G280" s="91">
        <v>46.5</v>
      </c>
      <c r="H280" s="91">
        <v>20.92</v>
      </c>
      <c r="I280" s="91">
        <v>58.12</v>
      </c>
      <c r="J280" s="91">
        <v>26.98</v>
      </c>
      <c r="K280" s="91"/>
      <c r="L280" s="91"/>
      <c r="M280" s="91">
        <v>207.16</v>
      </c>
      <c r="N280" s="91"/>
      <c r="O280" s="91">
        <v>400</v>
      </c>
      <c r="P280" s="91"/>
      <c r="Q280" s="91">
        <v>12530.16</v>
      </c>
    </row>
    <row r="281" customHeight="1" spans="1:17">
      <c r="A281" s="91" t="s">
        <v>85</v>
      </c>
      <c r="B281" s="41">
        <v>44378</v>
      </c>
      <c r="C281" s="91"/>
      <c r="D281" s="91">
        <v>5325.95</v>
      </c>
      <c r="E281" s="91">
        <v>532</v>
      </c>
      <c r="F281" s="91">
        <v>174.36</v>
      </c>
      <c r="G281" s="91">
        <v>23.25</v>
      </c>
      <c r="H281" s="91">
        <v>13.08</v>
      </c>
      <c r="I281" s="91">
        <v>29.06</v>
      </c>
      <c r="J281" s="91">
        <v>13.49</v>
      </c>
      <c r="K281" s="91"/>
      <c r="L281" s="91"/>
      <c r="M281" s="91">
        <v>106.52</v>
      </c>
      <c r="N281" s="91"/>
      <c r="O281" s="91">
        <v>400</v>
      </c>
      <c r="P281" s="91"/>
      <c r="Q281" s="91">
        <v>6617.71</v>
      </c>
    </row>
    <row r="282" customHeight="1" spans="1:17">
      <c r="A282" s="91" t="s">
        <v>86</v>
      </c>
      <c r="B282" s="41">
        <v>44378</v>
      </c>
      <c r="C282" s="91"/>
      <c r="D282" s="91">
        <v>24530.96</v>
      </c>
      <c r="E282" s="91">
        <v>2128</v>
      </c>
      <c r="F282" s="91">
        <v>697.44</v>
      </c>
      <c r="G282" s="91">
        <v>93</v>
      </c>
      <c r="H282" s="91">
        <v>52.32</v>
      </c>
      <c r="I282" s="91">
        <v>116.24</v>
      </c>
      <c r="J282" s="91">
        <v>53.96</v>
      </c>
      <c r="K282" s="91"/>
      <c r="L282" s="91"/>
      <c r="M282" s="91">
        <v>490.62</v>
      </c>
      <c r="N282" s="91"/>
      <c r="O282" s="91">
        <v>1600</v>
      </c>
      <c r="P282" s="91"/>
      <c r="Q282" s="91">
        <v>29762.54</v>
      </c>
    </row>
    <row r="283" customHeight="1" spans="1:17">
      <c r="A283" s="91" t="s">
        <v>77</v>
      </c>
      <c r="B283" s="41">
        <v>44378</v>
      </c>
      <c r="C283" s="91"/>
      <c r="D283" s="91">
        <v>7633.97</v>
      </c>
      <c r="E283" s="91">
        <v>3192</v>
      </c>
      <c r="F283" s="91">
        <v>1046.16</v>
      </c>
      <c r="G283" s="91">
        <v>139.5</v>
      </c>
      <c r="H283" s="91">
        <v>62.76</v>
      </c>
      <c r="I283" s="91">
        <v>174.36</v>
      </c>
      <c r="J283" s="91">
        <v>80.94</v>
      </c>
      <c r="K283" s="91"/>
      <c r="L283" s="91"/>
      <c r="M283" s="91">
        <v>152.68</v>
      </c>
      <c r="N283" s="91"/>
      <c r="O283" s="91">
        <v>1200</v>
      </c>
      <c r="P283" s="91"/>
      <c r="Q283" s="91">
        <v>13682.37</v>
      </c>
    </row>
    <row r="284" customHeight="1" spans="1:17">
      <c r="A284" s="91" t="s">
        <v>78</v>
      </c>
      <c r="B284" s="41">
        <v>44378</v>
      </c>
      <c r="C284" s="91"/>
      <c r="D284" s="91">
        <v>-6580.74</v>
      </c>
      <c r="E284" s="91">
        <v>532</v>
      </c>
      <c r="F284" s="91">
        <v>174.36</v>
      </c>
      <c r="G284" s="91">
        <v>23.25</v>
      </c>
      <c r="H284" s="91">
        <v>10.46</v>
      </c>
      <c r="I284" s="91">
        <v>29.06</v>
      </c>
      <c r="J284" s="91">
        <v>13.49</v>
      </c>
      <c r="K284" s="91"/>
      <c r="L284" s="91"/>
      <c r="M284" s="91">
        <v>-131.61</v>
      </c>
      <c r="N284" s="91"/>
      <c r="O284" s="91">
        <v>200</v>
      </c>
      <c r="P284" s="91"/>
      <c r="Q284" s="91">
        <v>-5729.73</v>
      </c>
    </row>
    <row r="285" customHeight="1" spans="1:17">
      <c r="A285" s="91" t="s">
        <v>79</v>
      </c>
      <c r="B285" s="41">
        <v>44378</v>
      </c>
      <c r="C285" s="91"/>
      <c r="D285" s="91">
        <v>23980.38</v>
      </c>
      <c r="E285" s="91">
        <v>2660</v>
      </c>
      <c r="F285" s="91">
        <v>871.8</v>
      </c>
      <c r="G285" s="91">
        <v>116.25</v>
      </c>
      <c r="H285" s="91">
        <v>52.3</v>
      </c>
      <c r="I285" s="91">
        <v>145.3</v>
      </c>
      <c r="J285" s="91">
        <v>67.45</v>
      </c>
      <c r="K285" s="91"/>
      <c r="L285" s="91"/>
      <c r="M285" s="91">
        <v>479.61</v>
      </c>
      <c r="N285" s="91"/>
      <c r="O285" s="91">
        <v>1000</v>
      </c>
      <c r="P285" s="91"/>
      <c r="Q285" s="91">
        <v>29373.09</v>
      </c>
    </row>
    <row r="286" customHeight="1" spans="1:17">
      <c r="A286" s="91" t="s">
        <v>80</v>
      </c>
      <c r="B286" s="41">
        <v>44378</v>
      </c>
      <c r="C286" s="91"/>
      <c r="D286" s="91">
        <v>18831.91</v>
      </c>
      <c r="E286" s="91">
        <v>2660</v>
      </c>
      <c r="F286" s="91">
        <v>871.8</v>
      </c>
      <c r="G286" s="91">
        <v>116.25</v>
      </c>
      <c r="H286" s="91">
        <v>52.3</v>
      </c>
      <c r="I286" s="91">
        <v>145.3</v>
      </c>
      <c r="J286" s="91">
        <v>67.45</v>
      </c>
      <c r="K286" s="91"/>
      <c r="L286" s="91"/>
      <c r="M286" s="91">
        <v>376.64</v>
      </c>
      <c r="N286" s="91"/>
      <c r="O286" s="91">
        <v>1000</v>
      </c>
      <c r="P286" s="91"/>
      <c r="Q286" s="91">
        <v>24121.65</v>
      </c>
    </row>
    <row r="287" customHeight="1" spans="1:17">
      <c r="A287" s="91" t="s">
        <v>81</v>
      </c>
      <c r="B287" s="41">
        <v>44378</v>
      </c>
      <c r="C287" s="91"/>
      <c r="D287" s="91">
        <v>5135.43</v>
      </c>
      <c r="E287" s="91">
        <v>532</v>
      </c>
      <c r="F287" s="91">
        <v>174.36</v>
      </c>
      <c r="G287" s="91">
        <v>23.25</v>
      </c>
      <c r="H287" s="91">
        <v>10.46</v>
      </c>
      <c r="I287" s="91">
        <v>29.06</v>
      </c>
      <c r="J287" s="91">
        <v>13.49</v>
      </c>
      <c r="K287" s="91"/>
      <c r="L287" s="91"/>
      <c r="M287" s="91">
        <v>102.71</v>
      </c>
      <c r="N287" s="91"/>
      <c r="O287" s="91">
        <v>200</v>
      </c>
      <c r="P287" s="91"/>
      <c r="Q287" s="91">
        <v>6220.76</v>
      </c>
    </row>
    <row r="288" customHeight="1" spans="1:17">
      <c r="A288" s="91" t="s">
        <v>40</v>
      </c>
      <c r="B288" s="41">
        <v>44409</v>
      </c>
      <c r="C288" s="91"/>
      <c r="D288" s="91">
        <v>-1482.42</v>
      </c>
      <c r="E288" s="91">
        <v>813.96</v>
      </c>
      <c r="F288" s="91">
        <v>266.77</v>
      </c>
      <c r="G288" s="91">
        <v>35.57</v>
      </c>
      <c r="H288" s="91">
        <v>16</v>
      </c>
      <c r="I288" s="91">
        <v>44.46</v>
      </c>
      <c r="J288" s="91">
        <v>20.64</v>
      </c>
      <c r="K288" s="91"/>
      <c r="L288" s="91"/>
      <c r="M288" s="91">
        <v>-29.65</v>
      </c>
      <c r="N288" s="91"/>
      <c r="O288" s="91">
        <v>306</v>
      </c>
      <c r="P288" s="91"/>
      <c r="Q288" s="91">
        <v>-8.67000000000007</v>
      </c>
    </row>
    <row r="289" customHeight="1" spans="1:17">
      <c r="A289" s="91" t="s">
        <v>41</v>
      </c>
      <c r="B289" s="41">
        <v>44409</v>
      </c>
      <c r="C289" s="91"/>
      <c r="D289" s="91">
        <v>18.25</v>
      </c>
      <c r="E289" s="91">
        <v>542.64</v>
      </c>
      <c r="F289" s="91">
        <v>177.85</v>
      </c>
      <c r="G289" s="91">
        <v>23.72</v>
      </c>
      <c r="H289" s="91">
        <v>10.67</v>
      </c>
      <c r="I289" s="91">
        <v>29.64</v>
      </c>
      <c r="J289" s="91">
        <v>13.76</v>
      </c>
      <c r="K289" s="91"/>
      <c r="L289" s="91"/>
      <c r="M289" s="91">
        <v>0.37</v>
      </c>
      <c r="N289" s="91"/>
      <c r="O289" s="91">
        <v>204</v>
      </c>
      <c r="P289" s="91"/>
      <c r="Q289" s="91">
        <v>1020.9</v>
      </c>
    </row>
    <row r="290" customHeight="1" spans="1:17">
      <c r="A290" s="91" t="s">
        <v>43</v>
      </c>
      <c r="B290" s="41">
        <v>44409</v>
      </c>
      <c r="C290" s="91"/>
      <c r="D290" s="91">
        <v>-702.94</v>
      </c>
      <c r="E290" s="91">
        <v>813.96</v>
      </c>
      <c r="F290" s="91">
        <v>266.77</v>
      </c>
      <c r="G290" s="91">
        <v>35.57</v>
      </c>
      <c r="H290" s="91">
        <v>16</v>
      </c>
      <c r="I290" s="91">
        <v>44.46</v>
      </c>
      <c r="J290" s="91">
        <v>20.64</v>
      </c>
      <c r="K290" s="91"/>
      <c r="L290" s="91"/>
      <c r="M290" s="91">
        <v>-14.06</v>
      </c>
      <c r="N290" s="91"/>
      <c r="O290" s="91">
        <v>306</v>
      </c>
      <c r="P290" s="91"/>
      <c r="Q290" s="91">
        <v>786.4</v>
      </c>
    </row>
    <row r="291" customHeight="1" spans="1:17">
      <c r="A291" s="91" t="s">
        <v>44</v>
      </c>
      <c r="B291" s="41">
        <v>44409</v>
      </c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>
        <v>200</v>
      </c>
      <c r="P291" s="91"/>
      <c r="Q291" s="91">
        <v>200</v>
      </c>
    </row>
    <row r="292" customHeight="1" spans="1:17">
      <c r="A292" s="91" t="s">
        <v>44</v>
      </c>
      <c r="B292" s="41">
        <v>44409</v>
      </c>
      <c r="C292" s="91"/>
      <c r="D292" s="91">
        <v>3906.84</v>
      </c>
      <c r="E292" s="91">
        <v>532</v>
      </c>
      <c r="F292" s="91">
        <v>174.36</v>
      </c>
      <c r="G292" s="91">
        <v>23.25</v>
      </c>
      <c r="H292" s="91">
        <v>10.46</v>
      </c>
      <c r="I292" s="91">
        <v>29.06</v>
      </c>
      <c r="J292" s="91">
        <v>13.49</v>
      </c>
      <c r="K292" s="91"/>
      <c r="L292" s="91"/>
      <c r="M292" s="91">
        <v>78.14</v>
      </c>
      <c r="N292" s="91"/>
      <c r="O292" s="91"/>
      <c r="P292" s="91"/>
      <c r="Q292" s="91">
        <v>4767.6</v>
      </c>
    </row>
    <row r="293" customHeight="1" spans="1:17">
      <c r="A293" s="91" t="s">
        <v>45</v>
      </c>
      <c r="B293" s="41">
        <v>44409</v>
      </c>
      <c r="C293" s="91"/>
      <c r="D293" s="91">
        <v>9318.5</v>
      </c>
      <c r="E293" s="91">
        <v>1064</v>
      </c>
      <c r="F293" s="91">
        <v>348.72</v>
      </c>
      <c r="G293" s="91">
        <v>46.5</v>
      </c>
      <c r="H293" s="91">
        <v>20.92</v>
      </c>
      <c r="I293" s="91">
        <v>58.12</v>
      </c>
      <c r="J293" s="91">
        <v>26.98</v>
      </c>
      <c r="K293" s="91"/>
      <c r="L293" s="91"/>
      <c r="M293" s="91">
        <v>186.37</v>
      </c>
      <c r="N293" s="91"/>
      <c r="O293" s="91">
        <v>400</v>
      </c>
      <c r="P293" s="91"/>
      <c r="Q293" s="91">
        <v>11470.11</v>
      </c>
    </row>
    <row r="294" customHeight="1" spans="1:17">
      <c r="A294" s="91" t="s">
        <v>87</v>
      </c>
      <c r="B294" s="41">
        <v>44409</v>
      </c>
      <c r="C294" s="91"/>
      <c r="D294" s="91"/>
      <c r="E294" s="91">
        <v>1064</v>
      </c>
      <c r="F294" s="91">
        <v>348.72</v>
      </c>
      <c r="G294" s="91">
        <v>46.5</v>
      </c>
      <c r="H294" s="91">
        <v>20.92</v>
      </c>
      <c r="I294" s="91">
        <v>58.12</v>
      </c>
      <c r="J294" s="91">
        <v>26.98</v>
      </c>
      <c r="K294" s="91"/>
      <c r="L294" s="91"/>
      <c r="M294" s="91"/>
      <c r="N294" s="91"/>
      <c r="O294" s="91"/>
      <c r="P294" s="91"/>
      <c r="Q294" s="91">
        <v>1565.24</v>
      </c>
    </row>
    <row r="295" customHeight="1" spans="1:17">
      <c r="A295" s="91" t="s">
        <v>46</v>
      </c>
      <c r="B295" s="41">
        <v>44409</v>
      </c>
      <c r="C295" s="91"/>
      <c r="D295" s="91">
        <v>9890.13</v>
      </c>
      <c r="E295" s="91"/>
      <c r="F295" s="91"/>
      <c r="G295" s="91"/>
      <c r="H295" s="91"/>
      <c r="I295" s="91"/>
      <c r="J295" s="91"/>
      <c r="K295" s="91"/>
      <c r="L295" s="91"/>
      <c r="M295" s="91">
        <v>197.8</v>
      </c>
      <c r="N295" s="91"/>
      <c r="O295" s="91">
        <v>400</v>
      </c>
      <c r="P295" s="91"/>
      <c r="Q295" s="91">
        <v>10487.93</v>
      </c>
    </row>
    <row r="296" customHeight="1" spans="1:17">
      <c r="A296" s="91" t="s">
        <v>47</v>
      </c>
      <c r="B296" s="41">
        <v>44409</v>
      </c>
      <c r="C296" s="91"/>
      <c r="D296" s="91">
        <v>11492.36</v>
      </c>
      <c r="E296" s="91">
        <v>1064</v>
      </c>
      <c r="F296" s="91">
        <v>348.72</v>
      </c>
      <c r="G296" s="91">
        <v>46.5</v>
      </c>
      <c r="H296" s="91">
        <v>20.92</v>
      </c>
      <c r="I296" s="91">
        <v>58.12</v>
      </c>
      <c r="J296" s="91">
        <v>26.98</v>
      </c>
      <c r="K296" s="91"/>
      <c r="L296" s="91"/>
      <c r="M296" s="91">
        <v>229.85</v>
      </c>
      <c r="N296" s="91"/>
      <c r="O296" s="91">
        <v>400</v>
      </c>
      <c r="P296" s="91"/>
      <c r="Q296" s="91">
        <v>13687.45</v>
      </c>
    </row>
    <row r="297" customHeight="1" spans="1:17">
      <c r="A297" s="91" t="s">
        <v>48</v>
      </c>
      <c r="B297" s="41">
        <v>44409</v>
      </c>
      <c r="C297" s="91"/>
      <c r="D297" s="91">
        <v>3481.83</v>
      </c>
      <c r="E297" s="91">
        <v>1064</v>
      </c>
      <c r="F297" s="91">
        <v>348.72</v>
      </c>
      <c r="G297" s="91">
        <v>46.5</v>
      </c>
      <c r="H297" s="91">
        <v>20.92</v>
      </c>
      <c r="I297" s="91">
        <v>58.12</v>
      </c>
      <c r="J297" s="91">
        <v>26.98</v>
      </c>
      <c r="K297" s="91"/>
      <c r="L297" s="91"/>
      <c r="M297" s="91">
        <v>69.64</v>
      </c>
      <c r="N297" s="91"/>
      <c r="O297" s="91">
        <v>400</v>
      </c>
      <c r="P297" s="91"/>
      <c r="Q297" s="91">
        <v>5516.71</v>
      </c>
    </row>
    <row r="298" customHeight="1" spans="1:17">
      <c r="A298" s="91" t="s">
        <v>49</v>
      </c>
      <c r="B298" s="41">
        <v>44409</v>
      </c>
      <c r="C298" s="91"/>
      <c r="D298" s="91">
        <v>9929.94</v>
      </c>
      <c r="E298" s="91">
        <v>1064</v>
      </c>
      <c r="F298" s="91">
        <v>348.72</v>
      </c>
      <c r="G298" s="91">
        <v>46.5</v>
      </c>
      <c r="H298" s="91">
        <v>20.92</v>
      </c>
      <c r="I298" s="91">
        <v>58.12</v>
      </c>
      <c r="J298" s="91">
        <v>26.98</v>
      </c>
      <c r="K298" s="91"/>
      <c r="L298" s="91"/>
      <c r="M298" s="91">
        <v>198.6</v>
      </c>
      <c r="N298" s="91"/>
      <c r="O298" s="91">
        <v>400</v>
      </c>
      <c r="P298" s="91"/>
      <c r="Q298" s="91">
        <v>12093.78</v>
      </c>
    </row>
    <row r="299" customHeight="1" spans="1:17">
      <c r="A299" s="91" t="s">
        <v>50</v>
      </c>
      <c r="B299" s="41">
        <v>44409</v>
      </c>
      <c r="C299" s="91"/>
      <c r="D299" s="91">
        <v>6546.28</v>
      </c>
      <c r="E299" s="91">
        <v>532</v>
      </c>
      <c r="F299" s="91">
        <v>174.36</v>
      </c>
      <c r="G299" s="91">
        <v>23.25</v>
      </c>
      <c r="H299" s="91">
        <v>10.46</v>
      </c>
      <c r="I299" s="91">
        <v>29.06</v>
      </c>
      <c r="J299" s="91">
        <v>13.49</v>
      </c>
      <c r="K299" s="91"/>
      <c r="L299" s="91"/>
      <c r="M299" s="91">
        <v>130.93</v>
      </c>
      <c r="N299" s="91"/>
      <c r="O299" s="91">
        <v>200</v>
      </c>
      <c r="P299" s="91"/>
      <c r="Q299" s="91">
        <v>7659.83</v>
      </c>
    </row>
    <row r="300" customHeight="1" spans="1:17">
      <c r="A300" s="91" t="s">
        <v>51</v>
      </c>
      <c r="B300" s="41">
        <v>44409</v>
      </c>
      <c r="C300" s="91"/>
      <c r="D300" s="91">
        <v>52586.91</v>
      </c>
      <c r="E300" s="91">
        <v>3192</v>
      </c>
      <c r="F300" s="91">
        <v>1046.16</v>
      </c>
      <c r="G300" s="91">
        <v>139.5</v>
      </c>
      <c r="H300" s="91">
        <v>62.76</v>
      </c>
      <c r="I300" s="91">
        <v>174.36</v>
      </c>
      <c r="J300" s="91">
        <v>80.94</v>
      </c>
      <c r="K300" s="91"/>
      <c r="L300" s="91"/>
      <c r="M300" s="91">
        <v>1051.74</v>
      </c>
      <c r="N300" s="91"/>
      <c r="O300" s="91">
        <v>1200</v>
      </c>
      <c r="P300" s="91"/>
      <c r="Q300" s="91">
        <v>59534.37</v>
      </c>
    </row>
    <row r="301" customHeight="1" spans="1:17">
      <c r="A301" s="91" t="s">
        <v>52</v>
      </c>
      <c r="B301" s="41">
        <v>44409</v>
      </c>
      <c r="C301" s="91"/>
      <c r="D301" s="91">
        <v>44349.51</v>
      </c>
      <c r="E301" s="91">
        <v>2660</v>
      </c>
      <c r="F301" s="91">
        <v>871.8</v>
      </c>
      <c r="G301" s="91">
        <v>116.25</v>
      </c>
      <c r="H301" s="91">
        <v>52.3</v>
      </c>
      <c r="I301" s="91">
        <v>145.3</v>
      </c>
      <c r="J301" s="91">
        <v>67.45</v>
      </c>
      <c r="K301" s="91"/>
      <c r="L301" s="91"/>
      <c r="M301" s="91">
        <v>886.99</v>
      </c>
      <c r="N301" s="91"/>
      <c r="O301" s="91">
        <v>1000</v>
      </c>
      <c r="P301" s="91"/>
      <c r="Q301" s="91">
        <v>50149.6</v>
      </c>
    </row>
    <row r="302" customHeight="1" spans="1:17">
      <c r="A302" s="91" t="s">
        <v>53</v>
      </c>
      <c r="B302" s="41">
        <v>44409</v>
      </c>
      <c r="C302" s="91"/>
      <c r="D302" s="91">
        <v>-1562.4</v>
      </c>
      <c r="E302" s="91">
        <v>2441.88</v>
      </c>
      <c r="F302" s="91">
        <v>800.31</v>
      </c>
      <c r="G302" s="91">
        <v>106.72</v>
      </c>
      <c r="H302" s="91">
        <v>48.01</v>
      </c>
      <c r="I302" s="91">
        <v>133.39</v>
      </c>
      <c r="J302" s="91">
        <v>61.92</v>
      </c>
      <c r="K302" s="91"/>
      <c r="L302" s="91"/>
      <c r="M302" s="91">
        <v>-31.25</v>
      </c>
      <c r="N302" s="91"/>
      <c r="O302" s="91">
        <v>918</v>
      </c>
      <c r="P302" s="91"/>
      <c r="Q302" s="91">
        <v>2916.58</v>
      </c>
    </row>
    <row r="303" customHeight="1" spans="1:17">
      <c r="A303" s="91" t="s">
        <v>54</v>
      </c>
      <c r="B303" s="41">
        <v>44409</v>
      </c>
      <c r="C303" s="91"/>
      <c r="D303" s="91">
        <v>9317.54</v>
      </c>
      <c r="E303" s="91">
        <v>532</v>
      </c>
      <c r="F303" s="91">
        <v>174.36</v>
      </c>
      <c r="G303" s="91">
        <v>23.25</v>
      </c>
      <c r="H303" s="91">
        <v>10.46</v>
      </c>
      <c r="I303" s="91">
        <v>29.06</v>
      </c>
      <c r="J303" s="91">
        <v>13.49</v>
      </c>
      <c r="K303" s="91"/>
      <c r="L303" s="91"/>
      <c r="M303" s="91">
        <v>186.35</v>
      </c>
      <c r="N303" s="91"/>
      <c r="O303" s="91">
        <v>200</v>
      </c>
      <c r="P303" s="91"/>
      <c r="Q303" s="91">
        <v>10486.51</v>
      </c>
    </row>
    <row r="304" customHeight="1" spans="1:17">
      <c r="A304" s="34" t="s">
        <v>82</v>
      </c>
      <c r="B304" s="41">
        <v>44409</v>
      </c>
      <c r="C304" s="91"/>
      <c r="D304" s="91">
        <v>125170.18</v>
      </c>
      <c r="E304" s="91">
        <v>13300</v>
      </c>
      <c r="F304" s="91">
        <v>4359</v>
      </c>
      <c r="G304" s="91">
        <v>581.25</v>
      </c>
      <c r="H304" s="91">
        <v>261.5</v>
      </c>
      <c r="I304" s="91">
        <v>726.5</v>
      </c>
      <c r="J304" s="91">
        <v>337.25</v>
      </c>
      <c r="K304" s="91"/>
      <c r="L304" s="91"/>
      <c r="M304" s="91">
        <v>2503.4</v>
      </c>
      <c r="N304" s="91"/>
      <c r="O304" s="91">
        <v>5000</v>
      </c>
      <c r="P304" s="91"/>
      <c r="Q304" s="91">
        <v>152239.08</v>
      </c>
    </row>
    <row r="305" customHeight="1" spans="1:17">
      <c r="A305" s="91" t="s">
        <v>83</v>
      </c>
      <c r="B305" s="41">
        <v>44409</v>
      </c>
      <c r="C305" s="91"/>
      <c r="D305" s="91">
        <v>8447.5</v>
      </c>
      <c r="E305" s="91">
        <v>1064</v>
      </c>
      <c r="F305" s="91">
        <v>348.72</v>
      </c>
      <c r="G305" s="91">
        <v>46.5</v>
      </c>
      <c r="H305" s="91">
        <v>20.92</v>
      </c>
      <c r="I305" s="91">
        <v>58.12</v>
      </c>
      <c r="J305" s="91">
        <v>26.98</v>
      </c>
      <c r="K305" s="91"/>
      <c r="L305" s="91"/>
      <c r="M305" s="91">
        <v>168.95</v>
      </c>
      <c r="N305" s="91"/>
      <c r="O305" s="91">
        <v>400</v>
      </c>
      <c r="P305" s="91"/>
      <c r="Q305" s="91">
        <v>10581.69</v>
      </c>
    </row>
    <row r="306" customHeight="1" spans="1:17">
      <c r="A306" s="91" t="s">
        <v>55</v>
      </c>
      <c r="B306" s="41">
        <v>44409</v>
      </c>
      <c r="C306" s="91"/>
      <c r="D306" s="91">
        <v>19829.27</v>
      </c>
      <c r="E306" s="91">
        <v>1596</v>
      </c>
      <c r="F306" s="91">
        <v>523.08</v>
      </c>
      <c r="G306" s="91">
        <v>69.75</v>
      </c>
      <c r="H306" s="91">
        <v>31.38</v>
      </c>
      <c r="I306" s="91">
        <v>87.18</v>
      </c>
      <c r="J306" s="91">
        <v>40.47</v>
      </c>
      <c r="K306" s="91"/>
      <c r="L306" s="91"/>
      <c r="M306" s="91">
        <v>396.59</v>
      </c>
      <c r="N306" s="91"/>
      <c r="O306" s="91">
        <v>600</v>
      </c>
      <c r="P306" s="91"/>
      <c r="Q306" s="91">
        <v>23173.72</v>
      </c>
    </row>
    <row r="307" customHeight="1" spans="1:17">
      <c r="A307" s="91" t="s">
        <v>56</v>
      </c>
      <c r="B307" s="41">
        <v>44409</v>
      </c>
      <c r="C307" s="91"/>
      <c r="D307" s="91">
        <v>20413.9</v>
      </c>
      <c r="E307" s="91">
        <v>1596</v>
      </c>
      <c r="F307" s="91">
        <v>523.08</v>
      </c>
      <c r="G307" s="91">
        <v>69.75</v>
      </c>
      <c r="H307" s="91">
        <v>31.38</v>
      </c>
      <c r="I307" s="91">
        <v>87.18</v>
      </c>
      <c r="J307" s="91">
        <v>40.47</v>
      </c>
      <c r="K307" s="91"/>
      <c r="L307" s="91"/>
      <c r="M307" s="91">
        <v>408.28</v>
      </c>
      <c r="N307" s="91"/>
      <c r="O307" s="91">
        <v>600</v>
      </c>
      <c r="P307" s="91"/>
      <c r="Q307" s="91">
        <v>23770.04</v>
      </c>
    </row>
    <row r="308" customHeight="1" spans="1:17">
      <c r="A308" s="91" t="s">
        <v>57</v>
      </c>
      <c r="B308" s="41">
        <v>44409</v>
      </c>
      <c r="C308" s="91"/>
      <c r="D308" s="91">
        <v>27652.45</v>
      </c>
      <c r="E308" s="91">
        <v>2660</v>
      </c>
      <c r="F308" s="91">
        <v>871.8</v>
      </c>
      <c r="G308" s="91">
        <v>116.25</v>
      </c>
      <c r="H308" s="91">
        <v>52.3</v>
      </c>
      <c r="I308" s="91">
        <v>145.3</v>
      </c>
      <c r="J308" s="91">
        <v>67.45</v>
      </c>
      <c r="K308" s="91"/>
      <c r="L308" s="91"/>
      <c r="M308" s="91">
        <v>553.05</v>
      </c>
      <c r="N308" s="91"/>
      <c r="O308" s="91">
        <v>1000</v>
      </c>
      <c r="P308" s="91"/>
      <c r="Q308" s="91">
        <v>33118.6</v>
      </c>
    </row>
    <row r="309" customHeight="1" spans="1:17">
      <c r="A309" s="91" t="s">
        <v>58</v>
      </c>
      <c r="B309" s="41">
        <v>44409</v>
      </c>
      <c r="C309" s="91"/>
      <c r="D309" s="91">
        <v>83716.23</v>
      </c>
      <c r="E309" s="91">
        <v>6384</v>
      </c>
      <c r="F309" s="91">
        <v>2092.32</v>
      </c>
      <c r="G309" s="91">
        <v>279</v>
      </c>
      <c r="H309" s="91">
        <v>125.52</v>
      </c>
      <c r="I309" s="91">
        <v>348.72</v>
      </c>
      <c r="J309" s="91">
        <v>161.88</v>
      </c>
      <c r="K309" s="91"/>
      <c r="L309" s="91"/>
      <c r="M309" s="91">
        <v>1674.31</v>
      </c>
      <c r="N309" s="91"/>
      <c r="O309" s="91">
        <v>2400</v>
      </c>
      <c r="P309" s="91"/>
      <c r="Q309" s="91">
        <v>97181.98</v>
      </c>
    </row>
    <row r="310" customHeight="1" spans="1:17">
      <c r="A310" s="91" t="s">
        <v>60</v>
      </c>
      <c r="B310" s="41">
        <v>44409</v>
      </c>
      <c r="C310" s="91"/>
      <c r="D310" s="91">
        <v>12803.9</v>
      </c>
      <c r="E310" s="91">
        <v>1064</v>
      </c>
      <c r="F310" s="91">
        <v>348.72</v>
      </c>
      <c r="G310" s="91">
        <v>46.5</v>
      </c>
      <c r="H310" s="91">
        <v>20.92</v>
      </c>
      <c r="I310" s="91">
        <v>58.12</v>
      </c>
      <c r="J310" s="91">
        <v>26.98</v>
      </c>
      <c r="K310" s="91"/>
      <c r="L310" s="91"/>
      <c r="M310" s="91">
        <v>256.08</v>
      </c>
      <c r="N310" s="91"/>
      <c r="O310" s="91">
        <v>400</v>
      </c>
      <c r="P310" s="91"/>
      <c r="Q310" s="91">
        <v>15025.22</v>
      </c>
    </row>
    <row r="311" customHeight="1" spans="1:17">
      <c r="A311" s="91" t="s">
        <v>62</v>
      </c>
      <c r="B311" s="41">
        <v>44409</v>
      </c>
      <c r="C311" s="91"/>
      <c r="D311" s="91">
        <v>6989.32</v>
      </c>
      <c r="E311" s="91">
        <v>532</v>
      </c>
      <c r="F311" s="91">
        <v>174.36</v>
      </c>
      <c r="G311" s="91">
        <v>23.25</v>
      </c>
      <c r="H311" s="91">
        <v>10.46</v>
      </c>
      <c r="I311" s="91">
        <v>29.06</v>
      </c>
      <c r="J311" s="91">
        <v>13.49</v>
      </c>
      <c r="K311" s="91"/>
      <c r="L311" s="91"/>
      <c r="M311" s="91">
        <v>139.79</v>
      </c>
      <c r="N311" s="91"/>
      <c r="O311" s="91">
        <v>200</v>
      </c>
      <c r="P311" s="91"/>
      <c r="Q311" s="91">
        <v>8111.73</v>
      </c>
    </row>
    <row r="312" customHeight="1" spans="1:17">
      <c r="A312" s="91" t="s">
        <v>63</v>
      </c>
      <c r="B312" s="41">
        <v>44409</v>
      </c>
      <c r="C312" s="91"/>
      <c r="D312" s="91">
        <v>47957.94</v>
      </c>
      <c r="E312" s="91">
        <v>4788</v>
      </c>
      <c r="F312" s="91">
        <v>1569.24</v>
      </c>
      <c r="G312" s="91">
        <v>209.25</v>
      </c>
      <c r="H312" s="91">
        <v>94.14</v>
      </c>
      <c r="I312" s="91">
        <v>261.54</v>
      </c>
      <c r="J312" s="91">
        <v>121.41</v>
      </c>
      <c r="K312" s="91"/>
      <c r="L312" s="91"/>
      <c r="M312" s="91">
        <v>959.16</v>
      </c>
      <c r="N312" s="91"/>
      <c r="O312" s="91">
        <v>1800</v>
      </c>
      <c r="P312" s="91"/>
      <c r="Q312" s="91">
        <v>57760.68</v>
      </c>
    </row>
    <row r="313" customHeight="1" spans="1:17">
      <c r="A313" s="91" t="s">
        <v>64</v>
      </c>
      <c r="B313" s="41">
        <v>44409</v>
      </c>
      <c r="C313" s="91"/>
      <c r="D313" s="91">
        <v>7764.52</v>
      </c>
      <c r="E313" s="91">
        <v>1064</v>
      </c>
      <c r="F313" s="91">
        <v>348.72</v>
      </c>
      <c r="G313" s="91">
        <v>46.5</v>
      </c>
      <c r="H313" s="91">
        <v>20.92</v>
      </c>
      <c r="I313" s="91">
        <v>58.12</v>
      </c>
      <c r="J313" s="91">
        <v>26.98</v>
      </c>
      <c r="K313" s="91"/>
      <c r="L313" s="91"/>
      <c r="M313" s="91">
        <v>155.29</v>
      </c>
      <c r="N313" s="91"/>
      <c r="O313" s="91">
        <v>400</v>
      </c>
      <c r="P313" s="91"/>
      <c r="Q313" s="91">
        <v>9885.05</v>
      </c>
    </row>
    <row r="314" customHeight="1" spans="1:17">
      <c r="A314" s="91" t="s">
        <v>66</v>
      </c>
      <c r="B314" s="41">
        <v>44409</v>
      </c>
      <c r="C314" s="91"/>
      <c r="D314" s="91">
        <v>7966.23</v>
      </c>
      <c r="E314" s="91">
        <v>532</v>
      </c>
      <c r="F314" s="91">
        <v>174.36</v>
      </c>
      <c r="G314" s="91">
        <v>23.25</v>
      </c>
      <c r="H314" s="91">
        <v>10.46</v>
      </c>
      <c r="I314" s="91">
        <v>29.06</v>
      </c>
      <c r="J314" s="91">
        <v>13.49</v>
      </c>
      <c r="K314" s="91"/>
      <c r="L314" s="91"/>
      <c r="M314" s="91">
        <v>159.32</v>
      </c>
      <c r="N314" s="91"/>
      <c r="O314" s="91">
        <v>200</v>
      </c>
      <c r="P314" s="91"/>
      <c r="Q314" s="91">
        <v>9108.17</v>
      </c>
    </row>
    <row r="315" customHeight="1" spans="1:17">
      <c r="A315" s="91" t="s">
        <v>67</v>
      </c>
      <c r="B315" s="41">
        <v>44409</v>
      </c>
      <c r="C315" s="91"/>
      <c r="D315" s="91">
        <v>2774.06</v>
      </c>
      <c r="E315" s="91">
        <v>1064</v>
      </c>
      <c r="F315" s="91">
        <v>348.72</v>
      </c>
      <c r="G315" s="91">
        <v>46.5</v>
      </c>
      <c r="H315" s="91">
        <v>20.92</v>
      </c>
      <c r="I315" s="91">
        <v>58.12</v>
      </c>
      <c r="J315" s="91">
        <v>26.98</v>
      </c>
      <c r="K315" s="91"/>
      <c r="L315" s="91"/>
      <c r="M315" s="91">
        <v>55.48</v>
      </c>
      <c r="N315" s="91"/>
      <c r="O315" s="91">
        <v>400</v>
      </c>
      <c r="P315" s="91"/>
      <c r="Q315" s="91">
        <v>4794.78</v>
      </c>
    </row>
    <row r="316" customHeight="1" spans="1:17">
      <c r="A316" s="91" t="s">
        <v>68</v>
      </c>
      <c r="B316" s="41">
        <v>44409</v>
      </c>
      <c r="C316" s="91"/>
      <c r="D316" s="91">
        <v>-933.81</v>
      </c>
      <c r="E316" s="91">
        <v>542.64</v>
      </c>
      <c r="F316" s="91">
        <v>177.85</v>
      </c>
      <c r="G316" s="91">
        <v>23.72</v>
      </c>
      <c r="H316" s="91">
        <v>10.67</v>
      </c>
      <c r="I316" s="91">
        <v>29.64</v>
      </c>
      <c r="J316" s="91">
        <v>13.76</v>
      </c>
      <c r="K316" s="91"/>
      <c r="L316" s="91"/>
      <c r="M316" s="91">
        <v>-18.68</v>
      </c>
      <c r="N316" s="91"/>
      <c r="O316" s="91">
        <v>204</v>
      </c>
      <c r="P316" s="91"/>
      <c r="Q316" s="91">
        <v>49.7900000000001</v>
      </c>
    </row>
    <row r="317" customHeight="1" spans="1:17">
      <c r="A317" s="91" t="s">
        <v>69</v>
      </c>
      <c r="B317" s="41">
        <v>44409</v>
      </c>
      <c r="C317" s="91"/>
      <c r="D317" s="91">
        <v>6648.15</v>
      </c>
      <c r="E317" s="91">
        <v>532</v>
      </c>
      <c r="F317" s="91">
        <v>174.36</v>
      </c>
      <c r="G317" s="91">
        <v>23.25</v>
      </c>
      <c r="H317" s="91">
        <v>10.46</v>
      </c>
      <c r="I317" s="91">
        <v>29.06</v>
      </c>
      <c r="J317" s="91">
        <v>13.49</v>
      </c>
      <c r="K317" s="91"/>
      <c r="L317" s="91"/>
      <c r="M317" s="91">
        <v>132.96</v>
      </c>
      <c r="N317" s="91"/>
      <c r="O317" s="91">
        <v>200</v>
      </c>
      <c r="P317" s="91"/>
      <c r="Q317" s="91">
        <v>7763.73</v>
      </c>
    </row>
    <row r="318" customHeight="1" spans="1:17">
      <c r="A318" s="91" t="s">
        <v>70</v>
      </c>
      <c r="B318" s="41">
        <v>44409</v>
      </c>
      <c r="C318" s="91"/>
      <c r="D318" s="91">
        <v>7133.04</v>
      </c>
      <c r="E318" s="91">
        <v>532</v>
      </c>
      <c r="F318" s="91">
        <v>174.36</v>
      </c>
      <c r="G318" s="91">
        <v>23.25</v>
      </c>
      <c r="H318" s="91">
        <v>10.46</v>
      </c>
      <c r="I318" s="91">
        <v>29.06</v>
      </c>
      <c r="J318" s="91">
        <v>13.49</v>
      </c>
      <c r="K318" s="91"/>
      <c r="L318" s="91"/>
      <c r="M318" s="91">
        <v>142.66</v>
      </c>
      <c r="N318" s="91"/>
      <c r="O318" s="91">
        <v>200</v>
      </c>
      <c r="P318" s="91"/>
      <c r="Q318" s="91">
        <v>8258.32</v>
      </c>
    </row>
    <row r="319" customHeight="1" spans="1:17">
      <c r="A319" s="91" t="s">
        <v>71</v>
      </c>
      <c r="B319" s="41">
        <v>44409</v>
      </c>
      <c r="C319" s="91"/>
      <c r="D319" s="91">
        <v>6164.16</v>
      </c>
      <c r="E319" s="91">
        <v>532</v>
      </c>
      <c r="F319" s="91">
        <v>174.36</v>
      </c>
      <c r="G319" s="91">
        <v>23.25</v>
      </c>
      <c r="H319" s="91">
        <v>10.46</v>
      </c>
      <c r="I319" s="91">
        <v>29.06</v>
      </c>
      <c r="J319" s="91">
        <v>13.49</v>
      </c>
      <c r="K319" s="91"/>
      <c r="L319" s="91"/>
      <c r="M319" s="91">
        <v>123.28</v>
      </c>
      <c r="N319" s="91"/>
      <c r="O319" s="91">
        <v>200</v>
      </c>
      <c r="P319" s="91"/>
      <c r="Q319" s="91">
        <v>7270.06</v>
      </c>
    </row>
    <row r="320" customHeight="1" spans="1:17">
      <c r="A320" s="91" t="s">
        <v>72</v>
      </c>
      <c r="B320" s="41">
        <v>44409</v>
      </c>
      <c r="C320" s="91"/>
      <c r="D320" s="91">
        <v>11774.65</v>
      </c>
      <c r="E320" s="91">
        <v>1064</v>
      </c>
      <c r="F320" s="91">
        <v>348.72</v>
      </c>
      <c r="G320" s="91">
        <v>46.5</v>
      </c>
      <c r="H320" s="91">
        <v>20.92</v>
      </c>
      <c r="I320" s="91">
        <v>58.12</v>
      </c>
      <c r="J320" s="91">
        <v>26.98</v>
      </c>
      <c r="K320" s="91"/>
      <c r="L320" s="91"/>
      <c r="M320" s="91">
        <v>235.49</v>
      </c>
      <c r="N320" s="91"/>
      <c r="O320" s="91">
        <v>400</v>
      </c>
      <c r="P320" s="91"/>
      <c r="Q320" s="91">
        <v>13975.38</v>
      </c>
    </row>
    <row r="321" customHeight="1" spans="1:17">
      <c r="A321" s="91" t="s">
        <v>73</v>
      </c>
      <c r="B321" s="41">
        <v>44409</v>
      </c>
      <c r="C321" s="91"/>
      <c r="D321" s="91">
        <v>6271.75</v>
      </c>
      <c r="E321" s="91">
        <v>532</v>
      </c>
      <c r="F321" s="91">
        <v>174.36</v>
      </c>
      <c r="G321" s="91">
        <v>23.25</v>
      </c>
      <c r="H321" s="91">
        <v>10.46</v>
      </c>
      <c r="I321" s="91">
        <v>29.06</v>
      </c>
      <c r="J321" s="91">
        <v>13.49</v>
      </c>
      <c r="K321" s="91"/>
      <c r="L321" s="91"/>
      <c r="M321" s="91">
        <v>125.44</v>
      </c>
      <c r="N321" s="91"/>
      <c r="O321" s="91">
        <v>200</v>
      </c>
      <c r="P321" s="91"/>
      <c r="Q321" s="91">
        <v>7379.81</v>
      </c>
    </row>
    <row r="322" customHeight="1" spans="1:17">
      <c r="A322" s="91" t="s">
        <v>74</v>
      </c>
      <c r="B322" s="41">
        <v>44409</v>
      </c>
      <c r="C322" s="91"/>
      <c r="D322" s="91">
        <v>3870.98</v>
      </c>
      <c r="E322" s="91"/>
      <c r="F322" s="91"/>
      <c r="G322" s="91"/>
      <c r="H322" s="91"/>
      <c r="I322" s="91"/>
      <c r="J322" s="91"/>
      <c r="K322" s="91"/>
      <c r="L322" s="91"/>
      <c r="M322" s="91">
        <v>77.42</v>
      </c>
      <c r="N322" s="91"/>
      <c r="O322" s="91"/>
      <c r="P322" s="91"/>
      <c r="Q322" s="91">
        <v>3948.4</v>
      </c>
    </row>
    <row r="323" customHeight="1" spans="1:17">
      <c r="A323" s="91" t="s">
        <v>75</v>
      </c>
      <c r="B323" s="41">
        <v>44409</v>
      </c>
      <c r="C323" s="91"/>
      <c r="D323" s="91">
        <v>20181.94</v>
      </c>
      <c r="E323" s="91">
        <v>1596</v>
      </c>
      <c r="F323" s="91">
        <v>523.08</v>
      </c>
      <c r="G323" s="91">
        <v>69.75</v>
      </c>
      <c r="H323" s="91">
        <v>31.38</v>
      </c>
      <c r="I323" s="91">
        <v>87.18</v>
      </c>
      <c r="J323" s="91">
        <v>40.47</v>
      </c>
      <c r="K323" s="91"/>
      <c r="L323" s="91"/>
      <c r="M323" s="91">
        <v>403.64</v>
      </c>
      <c r="N323" s="91"/>
      <c r="O323" s="91">
        <v>600</v>
      </c>
      <c r="P323" s="91"/>
      <c r="Q323" s="91">
        <v>23533.44</v>
      </c>
    </row>
    <row r="324" customHeight="1" spans="1:17">
      <c r="A324" s="91" t="s">
        <v>76</v>
      </c>
      <c r="B324" s="41">
        <v>44409</v>
      </c>
      <c r="C324" s="91"/>
      <c r="D324" s="91">
        <v>5218.23</v>
      </c>
      <c r="E324" s="91">
        <v>532</v>
      </c>
      <c r="F324" s="91">
        <v>174.36</v>
      </c>
      <c r="G324" s="91">
        <v>23.25</v>
      </c>
      <c r="H324" s="91">
        <v>10.46</v>
      </c>
      <c r="I324" s="91">
        <v>29.06</v>
      </c>
      <c r="J324" s="91">
        <v>13.49</v>
      </c>
      <c r="K324" s="91"/>
      <c r="L324" s="91"/>
      <c r="M324" s="91">
        <v>104.36</v>
      </c>
      <c r="N324" s="91"/>
      <c r="O324" s="91">
        <v>200</v>
      </c>
      <c r="P324" s="91"/>
      <c r="Q324" s="91">
        <v>6305.21</v>
      </c>
    </row>
    <row r="325" customHeight="1" spans="1:17">
      <c r="A325" s="91" t="s">
        <v>84</v>
      </c>
      <c r="B325" s="41">
        <v>44409</v>
      </c>
      <c r="C325" s="91"/>
      <c r="D325" s="91">
        <v>11764.04</v>
      </c>
      <c r="E325" s="91">
        <v>1064</v>
      </c>
      <c r="F325" s="91">
        <v>348.72</v>
      </c>
      <c r="G325" s="91">
        <v>46.5</v>
      </c>
      <c r="H325" s="91">
        <v>20.92</v>
      </c>
      <c r="I325" s="91">
        <v>58.12</v>
      </c>
      <c r="J325" s="91">
        <v>26.98</v>
      </c>
      <c r="K325" s="91"/>
      <c r="L325" s="91"/>
      <c r="M325" s="91">
        <v>235.28</v>
      </c>
      <c r="N325" s="91"/>
      <c r="O325" s="91">
        <v>400</v>
      </c>
      <c r="P325" s="91"/>
      <c r="Q325" s="91">
        <v>13964.56</v>
      </c>
    </row>
    <row r="326" customHeight="1" spans="1:17">
      <c r="A326" s="91" t="s">
        <v>85</v>
      </c>
      <c r="B326" s="41">
        <v>44409</v>
      </c>
      <c r="C326" s="91"/>
      <c r="D326" s="91">
        <v>3654.77</v>
      </c>
      <c r="E326" s="91">
        <v>532</v>
      </c>
      <c r="F326" s="91">
        <v>174.36</v>
      </c>
      <c r="G326" s="91">
        <v>23.25</v>
      </c>
      <c r="H326" s="91">
        <v>10.46</v>
      </c>
      <c r="I326" s="91">
        <v>29.06</v>
      </c>
      <c r="J326" s="91">
        <v>13.49</v>
      </c>
      <c r="K326" s="91"/>
      <c r="L326" s="91"/>
      <c r="M326" s="91">
        <v>73.1</v>
      </c>
      <c r="N326" s="91"/>
      <c r="O326" s="91">
        <v>200</v>
      </c>
      <c r="P326" s="91"/>
      <c r="Q326" s="91">
        <v>4710.49</v>
      </c>
    </row>
    <row r="327" customHeight="1" spans="1:17">
      <c r="A327" s="91" t="s">
        <v>86</v>
      </c>
      <c r="B327" s="41">
        <v>44409</v>
      </c>
      <c r="C327" s="91"/>
      <c r="D327" s="91">
        <v>21632.1</v>
      </c>
      <c r="E327" s="91">
        <v>2128</v>
      </c>
      <c r="F327" s="91">
        <v>697.44</v>
      </c>
      <c r="G327" s="91">
        <v>93</v>
      </c>
      <c r="H327" s="91">
        <v>41.84</v>
      </c>
      <c r="I327" s="91">
        <v>116.24</v>
      </c>
      <c r="J327" s="91">
        <v>53.96</v>
      </c>
      <c r="K327" s="91"/>
      <c r="L327" s="91"/>
      <c r="M327" s="91">
        <v>432.64</v>
      </c>
      <c r="N327" s="91"/>
      <c r="O327" s="91">
        <v>800</v>
      </c>
      <c r="P327" s="91"/>
      <c r="Q327" s="91">
        <v>25995.22</v>
      </c>
    </row>
    <row r="328" customHeight="1" spans="1:17">
      <c r="A328" s="91" t="s">
        <v>77</v>
      </c>
      <c r="B328" s="41">
        <v>44409</v>
      </c>
      <c r="C328" s="91"/>
      <c r="D328" s="91">
        <v>45610.02</v>
      </c>
      <c r="E328" s="91">
        <v>3192</v>
      </c>
      <c r="F328" s="91">
        <v>1046.16</v>
      </c>
      <c r="G328" s="91">
        <v>139.5</v>
      </c>
      <c r="H328" s="91">
        <v>62.76</v>
      </c>
      <c r="I328" s="91">
        <v>174.36</v>
      </c>
      <c r="J328" s="91">
        <v>80.94</v>
      </c>
      <c r="K328" s="91"/>
      <c r="L328" s="91"/>
      <c r="M328" s="91">
        <v>912.2</v>
      </c>
      <c r="N328" s="91"/>
      <c r="O328" s="91">
        <v>1200</v>
      </c>
      <c r="P328" s="91"/>
      <c r="Q328" s="91">
        <v>52417.94</v>
      </c>
    </row>
    <row r="329" customHeight="1" spans="1:17">
      <c r="A329" s="91" t="s">
        <v>78</v>
      </c>
      <c r="B329" s="41">
        <v>44409</v>
      </c>
      <c r="C329" s="91"/>
      <c r="D329" s="91">
        <v>2048</v>
      </c>
      <c r="E329" s="91"/>
      <c r="F329" s="91"/>
      <c r="G329" s="91"/>
      <c r="H329" s="91"/>
      <c r="I329" s="91"/>
      <c r="J329" s="91"/>
      <c r="K329" s="91"/>
      <c r="L329" s="91"/>
      <c r="M329" s="91">
        <v>40.96</v>
      </c>
      <c r="N329" s="91"/>
      <c r="O329" s="91"/>
      <c r="P329" s="91"/>
      <c r="Q329" s="91">
        <v>2088.96</v>
      </c>
    </row>
    <row r="330" customHeight="1" spans="1:17">
      <c r="A330" s="91" t="s">
        <v>79</v>
      </c>
      <c r="B330" s="41">
        <v>44409</v>
      </c>
      <c r="C330" s="91"/>
      <c r="D330" s="91">
        <v>24708.4</v>
      </c>
      <c r="E330" s="91">
        <v>2660</v>
      </c>
      <c r="F330" s="91">
        <v>871.8</v>
      </c>
      <c r="G330" s="91">
        <v>116.25</v>
      </c>
      <c r="H330" s="91">
        <v>52.3</v>
      </c>
      <c r="I330" s="91">
        <v>145.3</v>
      </c>
      <c r="J330" s="91">
        <v>67.45</v>
      </c>
      <c r="K330" s="91"/>
      <c r="L330" s="91"/>
      <c r="M330" s="91">
        <v>494.17</v>
      </c>
      <c r="N330" s="91"/>
      <c r="O330" s="91">
        <v>1000</v>
      </c>
      <c r="P330" s="91"/>
      <c r="Q330" s="91">
        <v>30115.67</v>
      </c>
    </row>
    <row r="331" customHeight="1" spans="1:17">
      <c r="A331" s="91" t="s">
        <v>80</v>
      </c>
      <c r="B331" s="41">
        <v>44409</v>
      </c>
      <c r="C331" s="91"/>
      <c r="D331" s="91">
        <v>23673.4</v>
      </c>
      <c r="E331" s="91">
        <v>2660</v>
      </c>
      <c r="F331" s="91">
        <v>871.8</v>
      </c>
      <c r="G331" s="91">
        <v>116.25</v>
      </c>
      <c r="H331" s="91">
        <v>52.3</v>
      </c>
      <c r="I331" s="91">
        <v>145.3</v>
      </c>
      <c r="J331" s="91">
        <v>67.45</v>
      </c>
      <c r="K331" s="91">
        <v>0</v>
      </c>
      <c r="L331" s="91"/>
      <c r="M331" s="91">
        <v>473.47</v>
      </c>
      <c r="N331" s="91"/>
      <c r="O331" s="91">
        <v>1000</v>
      </c>
      <c r="P331" s="91"/>
      <c r="Q331" s="91">
        <v>29059.97</v>
      </c>
    </row>
    <row r="332" customHeight="1" spans="1:17">
      <c r="A332" s="91" t="s">
        <v>81</v>
      </c>
      <c r="B332" s="41">
        <v>44409</v>
      </c>
      <c r="C332" s="91"/>
      <c r="D332" s="91">
        <v>3765.23</v>
      </c>
      <c r="E332" s="91">
        <v>532</v>
      </c>
      <c r="F332" s="91">
        <v>174.36</v>
      </c>
      <c r="G332" s="91">
        <v>23.25</v>
      </c>
      <c r="H332" s="91">
        <v>10.46</v>
      </c>
      <c r="I332" s="91">
        <v>29.06</v>
      </c>
      <c r="J332" s="91">
        <v>13.49</v>
      </c>
      <c r="K332" s="91"/>
      <c r="L332" s="91"/>
      <c r="M332" s="91">
        <v>75.3</v>
      </c>
      <c r="N332" s="91"/>
      <c r="O332" s="91">
        <v>200</v>
      </c>
      <c r="P332" s="91"/>
      <c r="Q332" s="91">
        <v>4823.15</v>
      </c>
    </row>
    <row r="333" customHeight="1" spans="1:17">
      <c r="A333" s="91" t="s">
        <v>40</v>
      </c>
      <c r="B333" s="41">
        <v>44440</v>
      </c>
      <c r="C333" s="91"/>
      <c r="D333" s="91">
        <v>2577.69</v>
      </c>
      <c r="E333" s="91">
        <v>813.96</v>
      </c>
      <c r="F333" s="91">
        <v>266.77</v>
      </c>
      <c r="G333" s="91">
        <v>35.57</v>
      </c>
      <c r="H333" s="91">
        <v>16</v>
      </c>
      <c r="I333" s="91">
        <v>44.46</v>
      </c>
      <c r="J333" s="91">
        <v>20.64</v>
      </c>
      <c r="K333" s="91"/>
      <c r="L333" s="91"/>
      <c r="M333" s="91">
        <v>51.55</v>
      </c>
      <c r="N333" s="91"/>
      <c r="O333" s="91">
        <v>306</v>
      </c>
      <c r="P333" s="91"/>
      <c r="Q333" s="91">
        <v>4132.64</v>
      </c>
    </row>
    <row r="334" customHeight="1" spans="1:17">
      <c r="A334" s="91" t="s">
        <v>41</v>
      </c>
      <c r="B334" s="41">
        <v>44440</v>
      </c>
      <c r="C334" s="91"/>
      <c r="D334" s="91">
        <v>1686.26</v>
      </c>
      <c r="E334" s="91">
        <v>542.64</v>
      </c>
      <c r="F334" s="91">
        <v>177.85</v>
      </c>
      <c r="G334" s="91">
        <v>23.72</v>
      </c>
      <c r="H334" s="91">
        <v>10.67</v>
      </c>
      <c r="I334" s="91">
        <v>29.64</v>
      </c>
      <c r="J334" s="91">
        <v>13.76</v>
      </c>
      <c r="K334" s="91"/>
      <c r="L334" s="91"/>
      <c r="M334" s="91">
        <v>33.73</v>
      </c>
      <c r="N334" s="91"/>
      <c r="O334" s="91">
        <v>204</v>
      </c>
      <c r="P334" s="91"/>
      <c r="Q334" s="91">
        <v>2722.27</v>
      </c>
    </row>
    <row r="335" customHeight="1" spans="1:17">
      <c r="A335" s="91" t="s">
        <v>43</v>
      </c>
      <c r="B335" s="41">
        <v>44440</v>
      </c>
      <c r="C335" s="91"/>
      <c r="D335" s="91">
        <v>2367.46</v>
      </c>
      <c r="E335" s="91">
        <v>813.96</v>
      </c>
      <c r="F335" s="91">
        <v>266.77</v>
      </c>
      <c r="G335" s="91">
        <v>35.57</v>
      </c>
      <c r="H335" s="91">
        <v>16</v>
      </c>
      <c r="I335" s="91">
        <v>44.46</v>
      </c>
      <c r="J335" s="91">
        <v>20.64</v>
      </c>
      <c r="K335" s="91"/>
      <c r="L335" s="91"/>
      <c r="M335" s="91">
        <v>47.35</v>
      </c>
      <c r="N335" s="91"/>
      <c r="O335" s="91">
        <v>306</v>
      </c>
      <c r="P335" s="91"/>
      <c r="Q335" s="91">
        <v>3918.21</v>
      </c>
    </row>
    <row r="336" customHeight="1" spans="1:17">
      <c r="A336" s="91" t="s">
        <v>44</v>
      </c>
      <c r="B336" s="41">
        <v>44440</v>
      </c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>
        <v>200</v>
      </c>
      <c r="P336" s="91"/>
      <c r="Q336" s="91">
        <v>200</v>
      </c>
    </row>
    <row r="337" customHeight="1" spans="1:17">
      <c r="A337" s="91" t="s">
        <v>44</v>
      </c>
      <c r="B337" s="41">
        <v>44440</v>
      </c>
      <c r="C337" s="91"/>
      <c r="D337" s="91">
        <v>5763.53</v>
      </c>
      <c r="E337" s="91">
        <v>532</v>
      </c>
      <c r="F337" s="91">
        <v>174.36</v>
      </c>
      <c r="G337" s="91">
        <v>23.25</v>
      </c>
      <c r="H337" s="91">
        <v>10.46</v>
      </c>
      <c r="I337" s="91">
        <v>29.06</v>
      </c>
      <c r="J337" s="91">
        <v>13.49</v>
      </c>
      <c r="K337" s="91"/>
      <c r="L337" s="91"/>
      <c r="M337" s="91">
        <v>115.27</v>
      </c>
      <c r="N337" s="91"/>
      <c r="O337" s="91"/>
      <c r="P337" s="91"/>
      <c r="Q337" s="91">
        <v>6661.42</v>
      </c>
    </row>
    <row r="338" customHeight="1" spans="1:17">
      <c r="A338" s="91" t="s">
        <v>45</v>
      </c>
      <c r="B338" s="41">
        <v>44440</v>
      </c>
      <c r="C338" s="91"/>
      <c r="D338" s="91">
        <v>7271.85</v>
      </c>
      <c r="E338" s="91">
        <v>532</v>
      </c>
      <c r="F338" s="91">
        <v>174.36</v>
      </c>
      <c r="G338" s="91">
        <v>23.25</v>
      </c>
      <c r="H338" s="91">
        <v>10.46</v>
      </c>
      <c r="I338" s="91">
        <v>29.06</v>
      </c>
      <c r="J338" s="91">
        <v>13.49</v>
      </c>
      <c r="K338" s="91"/>
      <c r="L338" s="91"/>
      <c r="M338" s="91">
        <v>145.44</v>
      </c>
      <c r="N338" s="91"/>
      <c r="O338" s="91">
        <v>200</v>
      </c>
      <c r="P338" s="91"/>
      <c r="Q338" s="91">
        <v>8399.91</v>
      </c>
    </row>
    <row r="339" customHeight="1" spans="1:17">
      <c r="A339" s="91" t="s">
        <v>87</v>
      </c>
      <c r="B339" s="41">
        <v>44440</v>
      </c>
      <c r="C339" s="91"/>
      <c r="D339" s="91"/>
      <c r="E339" s="91">
        <v>1064</v>
      </c>
      <c r="F339" s="91">
        <v>348.72</v>
      </c>
      <c r="G339" s="91">
        <v>46.5</v>
      </c>
      <c r="H339" s="91">
        <v>20.92</v>
      </c>
      <c r="I339" s="91">
        <v>58.12</v>
      </c>
      <c r="J339" s="91">
        <v>26.98</v>
      </c>
      <c r="K339" s="91"/>
      <c r="L339" s="91"/>
      <c r="M339" s="91"/>
      <c r="N339" s="91"/>
      <c r="O339" s="91"/>
      <c r="P339" s="91"/>
      <c r="Q339" s="91">
        <v>1565.24</v>
      </c>
    </row>
    <row r="340" customHeight="1" spans="1:17">
      <c r="A340" s="91" t="s">
        <v>46</v>
      </c>
      <c r="B340" s="41">
        <v>44440</v>
      </c>
      <c r="C340" s="91"/>
      <c r="D340" s="91">
        <v>11343.35</v>
      </c>
      <c r="E340" s="91"/>
      <c r="F340" s="91"/>
      <c r="G340" s="91"/>
      <c r="H340" s="91"/>
      <c r="I340" s="91"/>
      <c r="J340" s="91"/>
      <c r="K340" s="91"/>
      <c r="L340" s="91"/>
      <c r="M340" s="91">
        <v>226.87</v>
      </c>
      <c r="N340" s="91"/>
      <c r="O340" s="91">
        <v>400</v>
      </c>
      <c r="P340" s="91"/>
      <c r="Q340" s="91">
        <v>11970.22</v>
      </c>
    </row>
    <row r="341" customHeight="1" spans="1:17">
      <c r="A341" s="91" t="s">
        <v>47</v>
      </c>
      <c r="B341" s="41">
        <v>44440</v>
      </c>
      <c r="C341" s="91"/>
      <c r="D341" s="91">
        <v>14720.99</v>
      </c>
      <c r="E341" s="91">
        <v>1064</v>
      </c>
      <c r="F341" s="91">
        <v>348.72</v>
      </c>
      <c r="G341" s="91">
        <v>46.5</v>
      </c>
      <c r="H341" s="91">
        <v>20.92</v>
      </c>
      <c r="I341" s="91">
        <v>58.12</v>
      </c>
      <c r="J341" s="91">
        <v>26.98</v>
      </c>
      <c r="K341" s="91"/>
      <c r="L341" s="91"/>
      <c r="M341" s="91">
        <v>294.42</v>
      </c>
      <c r="N341" s="91"/>
      <c r="O341" s="91">
        <v>400</v>
      </c>
      <c r="P341" s="91"/>
      <c r="Q341" s="91">
        <v>16980.65</v>
      </c>
    </row>
    <row r="342" customHeight="1" spans="1:17">
      <c r="A342" s="91" t="s">
        <v>48</v>
      </c>
      <c r="B342" s="41">
        <v>44440</v>
      </c>
      <c r="C342" s="91"/>
      <c r="D342" s="91">
        <v>10260.63</v>
      </c>
      <c r="E342" s="91">
        <v>1064</v>
      </c>
      <c r="F342" s="91">
        <v>348.72</v>
      </c>
      <c r="G342" s="91">
        <v>46.5</v>
      </c>
      <c r="H342" s="91">
        <v>20.92</v>
      </c>
      <c r="I342" s="91">
        <v>58.12</v>
      </c>
      <c r="J342" s="91">
        <v>26.98</v>
      </c>
      <c r="K342" s="91"/>
      <c r="L342" s="91"/>
      <c r="M342" s="91">
        <v>205.21</v>
      </c>
      <c r="N342" s="91"/>
      <c r="O342" s="91">
        <v>400</v>
      </c>
      <c r="P342" s="91"/>
      <c r="Q342" s="91">
        <v>12431.08</v>
      </c>
    </row>
    <row r="343" customHeight="1" spans="1:17">
      <c r="A343" s="91" t="s">
        <v>49</v>
      </c>
      <c r="B343" s="41">
        <v>44440</v>
      </c>
      <c r="C343" s="91"/>
      <c r="D343" s="91">
        <v>9809.99</v>
      </c>
      <c r="E343" s="91">
        <v>1064</v>
      </c>
      <c r="F343" s="91">
        <v>348.72</v>
      </c>
      <c r="G343" s="91">
        <v>46.5</v>
      </c>
      <c r="H343" s="91">
        <v>20.92</v>
      </c>
      <c r="I343" s="91">
        <v>58.12</v>
      </c>
      <c r="J343" s="91">
        <v>26.98</v>
      </c>
      <c r="K343" s="91"/>
      <c r="L343" s="91"/>
      <c r="M343" s="91">
        <v>196.2</v>
      </c>
      <c r="N343" s="91"/>
      <c r="O343" s="91">
        <v>400</v>
      </c>
      <c r="P343" s="91"/>
      <c r="Q343" s="91">
        <v>11971.43</v>
      </c>
    </row>
    <row r="344" customHeight="1" spans="1:17">
      <c r="A344" s="91" t="s">
        <v>50</v>
      </c>
      <c r="B344" s="41">
        <v>44440</v>
      </c>
      <c r="C344" s="91"/>
      <c r="D344" s="91">
        <v>2678.51</v>
      </c>
      <c r="E344" s="91">
        <v>532</v>
      </c>
      <c r="F344" s="91">
        <v>174.36</v>
      </c>
      <c r="G344" s="91">
        <v>23.25</v>
      </c>
      <c r="H344" s="91">
        <v>10.46</v>
      </c>
      <c r="I344" s="91">
        <v>29.06</v>
      </c>
      <c r="J344" s="91">
        <v>13.49</v>
      </c>
      <c r="K344" s="91"/>
      <c r="L344" s="91"/>
      <c r="M344" s="91">
        <v>53.57</v>
      </c>
      <c r="N344" s="91"/>
      <c r="O344" s="91">
        <v>200</v>
      </c>
      <c r="P344" s="91"/>
      <c r="Q344" s="91">
        <v>3714.7</v>
      </c>
    </row>
    <row r="345" customHeight="1" spans="1:17">
      <c r="A345" s="91" t="s">
        <v>51</v>
      </c>
      <c r="B345" s="41">
        <v>44440</v>
      </c>
      <c r="C345" s="91"/>
      <c r="D345" s="91">
        <v>35803.16</v>
      </c>
      <c r="E345" s="91">
        <v>3192</v>
      </c>
      <c r="F345" s="91">
        <v>1046.16</v>
      </c>
      <c r="G345" s="91">
        <v>139.5</v>
      </c>
      <c r="H345" s="91">
        <v>62.76</v>
      </c>
      <c r="I345" s="91">
        <v>174.36</v>
      </c>
      <c r="J345" s="91">
        <v>80.94</v>
      </c>
      <c r="K345" s="91"/>
      <c r="L345" s="91"/>
      <c r="M345" s="91">
        <v>716.06</v>
      </c>
      <c r="N345" s="91"/>
      <c r="O345" s="91">
        <v>1200</v>
      </c>
      <c r="P345" s="91"/>
      <c r="Q345" s="91">
        <v>42414.94</v>
      </c>
    </row>
    <row r="346" customHeight="1" spans="1:17">
      <c r="A346" s="91" t="s">
        <v>52</v>
      </c>
      <c r="B346" s="41">
        <v>44440</v>
      </c>
      <c r="C346" s="91"/>
      <c r="D346" s="91">
        <v>28981.73</v>
      </c>
      <c r="E346" s="91">
        <v>2660</v>
      </c>
      <c r="F346" s="91">
        <v>871.8</v>
      </c>
      <c r="G346" s="91">
        <v>116.25</v>
      </c>
      <c r="H346" s="91">
        <v>52.3</v>
      </c>
      <c r="I346" s="91">
        <v>145.3</v>
      </c>
      <c r="J346" s="91">
        <v>67.45</v>
      </c>
      <c r="K346" s="91"/>
      <c r="L346" s="91"/>
      <c r="M346" s="91">
        <v>579.63</v>
      </c>
      <c r="N346" s="91"/>
      <c r="O346" s="91">
        <v>1000</v>
      </c>
      <c r="P346" s="91"/>
      <c r="Q346" s="91">
        <v>34474.46</v>
      </c>
    </row>
    <row r="347" customHeight="1" spans="1:17">
      <c r="A347" s="91" t="s">
        <v>53</v>
      </c>
      <c r="B347" s="41">
        <v>44440</v>
      </c>
      <c r="C347" s="91"/>
      <c r="D347" s="91">
        <v>7410.15</v>
      </c>
      <c r="E347" s="91">
        <v>2441.88</v>
      </c>
      <c r="F347" s="91">
        <v>800.31</v>
      </c>
      <c r="G347" s="91">
        <v>106.72</v>
      </c>
      <c r="H347" s="91">
        <v>48.01</v>
      </c>
      <c r="I347" s="91">
        <v>133.39</v>
      </c>
      <c r="J347" s="91">
        <v>61.92</v>
      </c>
      <c r="K347" s="91"/>
      <c r="L347" s="91"/>
      <c r="M347" s="91">
        <v>148.2</v>
      </c>
      <c r="N347" s="91"/>
      <c r="O347" s="91">
        <v>918</v>
      </c>
      <c r="P347" s="91"/>
      <c r="Q347" s="91">
        <v>12068.58</v>
      </c>
    </row>
    <row r="348" customHeight="1" spans="1:17">
      <c r="A348" s="91" t="s">
        <v>54</v>
      </c>
      <c r="B348" s="41">
        <v>44440</v>
      </c>
      <c r="C348" s="91"/>
      <c r="D348" s="91">
        <v>5861.96</v>
      </c>
      <c r="E348" s="91">
        <v>532</v>
      </c>
      <c r="F348" s="91">
        <v>174.36</v>
      </c>
      <c r="G348" s="91">
        <v>23.25</v>
      </c>
      <c r="H348" s="91">
        <v>10.46</v>
      </c>
      <c r="I348" s="91">
        <v>29.06</v>
      </c>
      <c r="J348" s="91">
        <v>13.49</v>
      </c>
      <c r="K348" s="91"/>
      <c r="L348" s="91"/>
      <c r="M348" s="91">
        <v>117.24</v>
      </c>
      <c r="N348" s="91"/>
      <c r="O348" s="91">
        <v>200</v>
      </c>
      <c r="P348" s="91"/>
      <c r="Q348" s="91">
        <v>6961.82</v>
      </c>
    </row>
    <row r="349" customHeight="1" spans="1:17">
      <c r="A349" s="34" t="s">
        <v>82</v>
      </c>
      <c r="B349" s="41">
        <v>44440</v>
      </c>
      <c r="C349" s="91"/>
      <c r="D349" s="91">
        <v>140505.4</v>
      </c>
      <c r="E349" s="91">
        <v>12768</v>
      </c>
      <c r="F349" s="91">
        <v>4184.64</v>
      </c>
      <c r="G349" s="91">
        <v>558</v>
      </c>
      <c r="H349" s="91">
        <v>251.04</v>
      </c>
      <c r="I349" s="91">
        <v>697.44</v>
      </c>
      <c r="J349" s="91">
        <v>323.76</v>
      </c>
      <c r="K349" s="91"/>
      <c r="L349" s="91"/>
      <c r="M349" s="91">
        <v>2810.11</v>
      </c>
      <c r="N349" s="91"/>
      <c r="O349" s="91">
        <v>4800</v>
      </c>
      <c r="P349" s="91"/>
      <c r="Q349" s="91">
        <v>166898.39</v>
      </c>
    </row>
    <row r="350" customHeight="1" spans="1:17">
      <c r="A350" s="91" t="s">
        <v>83</v>
      </c>
      <c r="B350" s="41">
        <v>44440</v>
      </c>
      <c r="C350" s="91"/>
      <c r="D350" s="91">
        <v>3365.03</v>
      </c>
      <c r="E350" s="91">
        <v>532</v>
      </c>
      <c r="F350" s="91">
        <v>174.36</v>
      </c>
      <c r="G350" s="91">
        <v>23.25</v>
      </c>
      <c r="H350" s="91">
        <v>10.46</v>
      </c>
      <c r="I350" s="91">
        <v>29.06</v>
      </c>
      <c r="J350" s="91">
        <v>13.49</v>
      </c>
      <c r="K350" s="91"/>
      <c r="L350" s="91"/>
      <c r="M350" s="91">
        <v>67.3</v>
      </c>
      <c r="N350" s="91"/>
      <c r="O350" s="91">
        <v>200</v>
      </c>
      <c r="P350" s="91"/>
      <c r="Q350" s="91">
        <v>4414.95</v>
      </c>
    </row>
    <row r="351" customHeight="1" spans="1:17">
      <c r="A351" s="91" t="s">
        <v>55</v>
      </c>
      <c r="B351" s="41">
        <v>44440</v>
      </c>
      <c r="C351" s="91"/>
      <c r="D351" s="91">
        <v>14220.21</v>
      </c>
      <c r="E351" s="91">
        <v>1064</v>
      </c>
      <c r="F351" s="91">
        <v>348.72</v>
      </c>
      <c r="G351" s="91">
        <v>46.5</v>
      </c>
      <c r="H351" s="91">
        <v>20.92</v>
      </c>
      <c r="I351" s="91">
        <v>58.12</v>
      </c>
      <c r="J351" s="91">
        <v>26.98</v>
      </c>
      <c r="K351" s="91"/>
      <c r="L351" s="91"/>
      <c r="M351" s="91">
        <v>284.4</v>
      </c>
      <c r="N351" s="91"/>
      <c r="O351" s="91">
        <v>400</v>
      </c>
      <c r="P351" s="91"/>
      <c r="Q351" s="91">
        <v>16469.85</v>
      </c>
    </row>
    <row r="352" customHeight="1" spans="1:17">
      <c r="A352" s="91" t="s">
        <v>56</v>
      </c>
      <c r="B352" s="41">
        <v>44440</v>
      </c>
      <c r="C352" s="91"/>
      <c r="D352" s="91">
        <v>13874.01</v>
      </c>
      <c r="E352" s="91">
        <v>1064</v>
      </c>
      <c r="F352" s="91">
        <v>348.72</v>
      </c>
      <c r="G352" s="91">
        <v>46.5</v>
      </c>
      <c r="H352" s="91">
        <v>20.92</v>
      </c>
      <c r="I352" s="91">
        <v>58.12</v>
      </c>
      <c r="J352" s="91">
        <v>26.98</v>
      </c>
      <c r="K352" s="91"/>
      <c r="L352" s="91"/>
      <c r="M352" s="91">
        <v>277.48</v>
      </c>
      <c r="N352" s="91"/>
      <c r="O352" s="91">
        <v>400</v>
      </c>
      <c r="P352" s="91"/>
      <c r="Q352" s="91">
        <v>16116.73</v>
      </c>
    </row>
    <row r="353" customHeight="1" spans="1:17">
      <c r="A353" s="91" t="s">
        <v>57</v>
      </c>
      <c r="B353" s="41">
        <v>44440</v>
      </c>
      <c r="C353" s="91"/>
      <c r="D353" s="91">
        <v>23159.44</v>
      </c>
      <c r="E353" s="91">
        <v>2660</v>
      </c>
      <c r="F353" s="91">
        <v>871.8</v>
      </c>
      <c r="G353" s="91">
        <v>116.25</v>
      </c>
      <c r="H353" s="91">
        <v>52.3</v>
      </c>
      <c r="I353" s="91">
        <v>145.3</v>
      </c>
      <c r="J353" s="91">
        <v>67.45</v>
      </c>
      <c r="K353" s="91"/>
      <c r="L353" s="91"/>
      <c r="M353" s="91">
        <v>463.19</v>
      </c>
      <c r="N353" s="91"/>
      <c r="O353" s="91">
        <v>1000</v>
      </c>
      <c r="P353" s="91"/>
      <c r="Q353" s="91">
        <v>28535.73</v>
      </c>
    </row>
    <row r="354" customHeight="1" spans="1:17">
      <c r="A354" s="91" t="s">
        <v>58</v>
      </c>
      <c r="B354" s="41">
        <v>44440</v>
      </c>
      <c r="C354" s="91"/>
      <c r="D354" s="91">
        <v>83081.87</v>
      </c>
      <c r="E354" s="91">
        <v>6384</v>
      </c>
      <c r="F354" s="91">
        <v>2092.32</v>
      </c>
      <c r="G354" s="91">
        <v>279</v>
      </c>
      <c r="H354" s="91">
        <v>125.52</v>
      </c>
      <c r="I354" s="91">
        <v>348.72</v>
      </c>
      <c r="J354" s="91">
        <v>161.88</v>
      </c>
      <c r="K354" s="91"/>
      <c r="L354" s="91"/>
      <c r="M354" s="91">
        <v>1661.63</v>
      </c>
      <c r="N354" s="91"/>
      <c r="O354" s="91">
        <v>2400</v>
      </c>
      <c r="P354" s="91"/>
      <c r="Q354" s="91">
        <v>96534.94</v>
      </c>
    </row>
    <row r="355" customHeight="1" spans="1:54">
      <c r="A355" s="91" t="s">
        <v>60</v>
      </c>
      <c r="B355" s="41">
        <v>44440</v>
      </c>
      <c r="C355" s="91"/>
      <c r="D355" s="91">
        <v>13655.9</v>
      </c>
      <c r="E355" s="91">
        <v>1064</v>
      </c>
      <c r="F355" s="91">
        <v>348.72</v>
      </c>
      <c r="G355" s="91">
        <v>46.5</v>
      </c>
      <c r="H355" s="91">
        <v>20.92</v>
      </c>
      <c r="I355" s="91">
        <v>58.12</v>
      </c>
      <c r="J355" s="91">
        <v>26.98</v>
      </c>
      <c r="K355" s="91"/>
      <c r="L355" s="91"/>
      <c r="M355" s="91">
        <v>273.12</v>
      </c>
      <c r="N355" s="91"/>
      <c r="O355" s="91">
        <v>400</v>
      </c>
      <c r="P355" s="91"/>
      <c r="Q355" s="91">
        <v>15894.26</v>
      </c>
      <c r="BB355" s="84"/>
    </row>
    <row r="356" customHeight="1" spans="1:17">
      <c r="A356" s="91" t="s">
        <v>62</v>
      </c>
      <c r="B356" s="41">
        <v>44440</v>
      </c>
      <c r="C356" s="91"/>
      <c r="D356" s="91">
        <v>4882.15</v>
      </c>
      <c r="E356" s="91">
        <v>532</v>
      </c>
      <c r="F356" s="91">
        <v>174.36</v>
      </c>
      <c r="G356" s="91">
        <v>23.25</v>
      </c>
      <c r="H356" s="91">
        <v>10.46</v>
      </c>
      <c r="I356" s="91">
        <v>29.06</v>
      </c>
      <c r="J356" s="91">
        <v>13.49</v>
      </c>
      <c r="K356" s="91"/>
      <c r="L356" s="91"/>
      <c r="M356" s="91">
        <v>97.64</v>
      </c>
      <c r="N356" s="91"/>
      <c r="O356" s="91">
        <v>200</v>
      </c>
      <c r="P356" s="91"/>
      <c r="Q356" s="91">
        <v>5962.41</v>
      </c>
    </row>
    <row r="357" customHeight="1" spans="1:17">
      <c r="A357" s="91" t="s">
        <v>63</v>
      </c>
      <c r="B357" s="41">
        <v>44440</v>
      </c>
      <c r="C357" s="91"/>
      <c r="D357" s="91">
        <v>39288.59</v>
      </c>
      <c r="E357" s="91">
        <v>4256</v>
      </c>
      <c r="F357" s="91">
        <v>1394.88</v>
      </c>
      <c r="G357" s="91">
        <v>186</v>
      </c>
      <c r="H357" s="91">
        <v>83.68</v>
      </c>
      <c r="I357" s="91">
        <v>232.48</v>
      </c>
      <c r="J357" s="91">
        <v>107.92</v>
      </c>
      <c r="K357" s="91"/>
      <c r="L357" s="91"/>
      <c r="M357" s="91">
        <v>785.77</v>
      </c>
      <c r="N357" s="91"/>
      <c r="O357" s="91">
        <v>1600</v>
      </c>
      <c r="P357" s="91"/>
      <c r="Q357" s="91">
        <v>47935.32</v>
      </c>
    </row>
    <row r="358" customHeight="1" spans="1:17">
      <c r="A358" s="91" t="s">
        <v>64</v>
      </c>
      <c r="B358" s="41">
        <v>44440</v>
      </c>
      <c r="C358" s="91"/>
      <c r="D358" s="91">
        <v>10798.62</v>
      </c>
      <c r="E358" s="91">
        <v>1064</v>
      </c>
      <c r="F358" s="91">
        <v>348.72</v>
      </c>
      <c r="G358" s="91">
        <v>46.5</v>
      </c>
      <c r="H358" s="91">
        <v>20.92</v>
      </c>
      <c r="I358" s="91">
        <v>58.12</v>
      </c>
      <c r="J358" s="91">
        <v>26.98</v>
      </c>
      <c r="K358" s="91"/>
      <c r="L358" s="91"/>
      <c r="M358" s="91">
        <v>215.97</v>
      </c>
      <c r="N358" s="91"/>
      <c r="O358" s="91">
        <v>400</v>
      </c>
      <c r="P358" s="91"/>
      <c r="Q358" s="91">
        <v>12979.83</v>
      </c>
    </row>
    <row r="359" customHeight="1" spans="1:17">
      <c r="A359" s="91" t="s">
        <v>66</v>
      </c>
      <c r="B359" s="41">
        <v>44440</v>
      </c>
      <c r="C359" s="91"/>
      <c r="D359" s="91">
        <v>6480.36</v>
      </c>
      <c r="E359" s="91">
        <v>532</v>
      </c>
      <c r="F359" s="91">
        <v>174.36</v>
      </c>
      <c r="G359" s="91">
        <v>23.25</v>
      </c>
      <c r="H359" s="91">
        <v>10.46</v>
      </c>
      <c r="I359" s="91">
        <v>29.06</v>
      </c>
      <c r="J359" s="91">
        <v>13.49</v>
      </c>
      <c r="K359" s="91"/>
      <c r="L359" s="91"/>
      <c r="M359" s="91">
        <v>129.61</v>
      </c>
      <c r="N359" s="91"/>
      <c r="O359" s="91">
        <v>200</v>
      </c>
      <c r="P359" s="91"/>
      <c r="Q359" s="91">
        <v>7592.59</v>
      </c>
    </row>
    <row r="360" customHeight="1" spans="1:17">
      <c r="A360" s="91" t="s">
        <v>67</v>
      </c>
      <c r="B360" s="41">
        <v>44440</v>
      </c>
      <c r="C360" s="91"/>
      <c r="D360" s="91">
        <v>10402.58</v>
      </c>
      <c r="E360" s="91">
        <v>1064</v>
      </c>
      <c r="F360" s="91">
        <v>348.72</v>
      </c>
      <c r="G360" s="91">
        <v>46.5</v>
      </c>
      <c r="H360" s="91">
        <v>20.92</v>
      </c>
      <c r="I360" s="91">
        <v>58.12</v>
      </c>
      <c r="J360" s="91">
        <v>26.98</v>
      </c>
      <c r="K360" s="91"/>
      <c r="L360" s="91"/>
      <c r="M360" s="91">
        <v>208.05</v>
      </c>
      <c r="N360" s="91"/>
      <c r="O360" s="91">
        <v>400</v>
      </c>
      <c r="P360" s="91"/>
      <c r="Q360" s="91">
        <v>12575.87</v>
      </c>
    </row>
    <row r="361" customHeight="1" spans="1:17">
      <c r="A361" s="91" t="s">
        <v>68</v>
      </c>
      <c r="B361" s="41">
        <v>44440</v>
      </c>
      <c r="C361" s="91"/>
      <c r="D361" s="91">
        <v>2113.62</v>
      </c>
      <c r="E361" s="91">
        <v>542.64</v>
      </c>
      <c r="F361" s="91">
        <v>177.85</v>
      </c>
      <c r="G361" s="91">
        <v>23.72</v>
      </c>
      <c r="H361" s="91">
        <v>10.67</v>
      </c>
      <c r="I361" s="91">
        <v>29.64</v>
      </c>
      <c r="J361" s="91">
        <v>13.76</v>
      </c>
      <c r="K361" s="91"/>
      <c r="L361" s="91"/>
      <c r="M361" s="91">
        <v>42.27</v>
      </c>
      <c r="N361" s="91"/>
      <c r="O361" s="91">
        <v>204</v>
      </c>
      <c r="P361" s="91"/>
      <c r="Q361" s="91">
        <v>3158.17</v>
      </c>
    </row>
    <row r="362" s="78" customFormat="1" customHeight="1" spans="1:17">
      <c r="A362" s="91" t="s">
        <v>69</v>
      </c>
      <c r="B362" s="41">
        <v>44440</v>
      </c>
      <c r="C362" s="91"/>
      <c r="D362" s="91">
        <v>5005.83</v>
      </c>
      <c r="E362" s="91">
        <v>532</v>
      </c>
      <c r="F362" s="91">
        <v>174.36</v>
      </c>
      <c r="G362" s="91">
        <v>23.25</v>
      </c>
      <c r="H362" s="91">
        <v>10.46</v>
      </c>
      <c r="I362" s="91">
        <v>29.06</v>
      </c>
      <c r="J362" s="91">
        <v>13.49</v>
      </c>
      <c r="K362" s="91"/>
      <c r="L362" s="91"/>
      <c r="M362" s="91">
        <v>100.12</v>
      </c>
      <c r="N362" s="91"/>
      <c r="O362" s="91">
        <v>200</v>
      </c>
      <c r="P362" s="91"/>
      <c r="Q362" s="91">
        <v>6088.57</v>
      </c>
    </row>
    <row r="363" s="78" customFormat="1" customHeight="1" spans="1:17">
      <c r="A363" s="91" t="s">
        <v>70</v>
      </c>
      <c r="B363" s="41">
        <v>44440</v>
      </c>
      <c r="C363" s="91"/>
      <c r="D363" s="91">
        <v>6427.64</v>
      </c>
      <c r="E363" s="91">
        <v>532</v>
      </c>
      <c r="F363" s="91">
        <v>174.36</v>
      </c>
      <c r="G363" s="91">
        <v>23.25</v>
      </c>
      <c r="H363" s="91">
        <v>10.46</v>
      </c>
      <c r="I363" s="91">
        <v>29.06</v>
      </c>
      <c r="J363" s="91">
        <v>13.49</v>
      </c>
      <c r="K363" s="91"/>
      <c r="L363" s="91"/>
      <c r="M363" s="91">
        <v>128.55</v>
      </c>
      <c r="N363" s="91"/>
      <c r="O363" s="91">
        <v>200</v>
      </c>
      <c r="P363" s="91"/>
      <c r="Q363" s="91">
        <v>7538.81</v>
      </c>
    </row>
    <row r="364" s="78" customFormat="1" customHeight="1" spans="1:54">
      <c r="A364" s="91" t="s">
        <v>71</v>
      </c>
      <c r="B364" s="41">
        <v>44440</v>
      </c>
      <c r="C364" s="91"/>
      <c r="D364" s="91">
        <v>6169.8</v>
      </c>
      <c r="E364" s="91">
        <v>532</v>
      </c>
      <c r="F364" s="91">
        <v>174.36</v>
      </c>
      <c r="G364" s="91">
        <v>23.25</v>
      </c>
      <c r="H364" s="91">
        <v>10.46</v>
      </c>
      <c r="I364" s="91">
        <v>29.06</v>
      </c>
      <c r="J364" s="91">
        <v>13.49</v>
      </c>
      <c r="K364" s="91"/>
      <c r="L364" s="91"/>
      <c r="M364" s="91">
        <v>123.4</v>
      </c>
      <c r="N364" s="91"/>
      <c r="O364" s="91">
        <v>200</v>
      </c>
      <c r="P364" s="91"/>
      <c r="Q364" s="91">
        <v>7275.82</v>
      </c>
      <c r="BB364" s="84"/>
    </row>
    <row r="365" s="78" customFormat="1" customHeight="1" spans="1:54">
      <c r="A365" s="91" t="s">
        <v>72</v>
      </c>
      <c r="B365" s="41">
        <v>44440</v>
      </c>
      <c r="C365" s="91"/>
      <c r="D365" s="91">
        <v>11338.82</v>
      </c>
      <c r="E365" s="91">
        <v>1064</v>
      </c>
      <c r="F365" s="91">
        <v>348.72</v>
      </c>
      <c r="G365" s="91">
        <v>46.5</v>
      </c>
      <c r="H365" s="91">
        <v>20.92</v>
      </c>
      <c r="I365" s="91">
        <v>58.12</v>
      </c>
      <c r="J365" s="91">
        <v>26.98</v>
      </c>
      <c r="K365" s="91"/>
      <c r="L365" s="91"/>
      <c r="M365" s="91">
        <v>226.78</v>
      </c>
      <c r="N365" s="91"/>
      <c r="O365" s="91">
        <v>400</v>
      </c>
      <c r="P365" s="91"/>
      <c r="Q365" s="91">
        <v>13530.84</v>
      </c>
      <c r="BB365" s="84"/>
    </row>
    <row r="366" s="78" customFormat="1" customHeight="1" spans="1:54">
      <c r="A366" s="91" t="s">
        <v>73</v>
      </c>
      <c r="B366" s="41">
        <v>44440</v>
      </c>
      <c r="C366" s="91"/>
      <c r="D366" s="91">
        <v>6259.48</v>
      </c>
      <c r="E366" s="91">
        <v>532</v>
      </c>
      <c r="F366" s="91">
        <v>174.36</v>
      </c>
      <c r="G366" s="91">
        <v>23.25</v>
      </c>
      <c r="H366" s="91">
        <v>10.46</v>
      </c>
      <c r="I366" s="91">
        <v>29.06</v>
      </c>
      <c r="J366" s="91">
        <v>13.49</v>
      </c>
      <c r="K366" s="91"/>
      <c r="L366" s="91"/>
      <c r="M366" s="91">
        <v>125.19</v>
      </c>
      <c r="N366" s="91"/>
      <c r="O366" s="91">
        <v>200</v>
      </c>
      <c r="P366" s="91"/>
      <c r="Q366" s="91">
        <v>7367.29</v>
      </c>
      <c r="BB366" s="84"/>
    </row>
    <row r="367" s="78" customFormat="1" customHeight="1" spans="1:54">
      <c r="A367" s="91" t="s">
        <v>74</v>
      </c>
      <c r="B367" s="41">
        <v>44440</v>
      </c>
      <c r="C367" s="91"/>
      <c r="D367" s="91">
        <v>10048.4</v>
      </c>
      <c r="E367" s="91">
        <v>532</v>
      </c>
      <c r="F367" s="91">
        <v>174.36</v>
      </c>
      <c r="G367" s="91">
        <v>23.25</v>
      </c>
      <c r="H367" s="91">
        <v>10.46</v>
      </c>
      <c r="I367" s="91">
        <v>29.06</v>
      </c>
      <c r="J367" s="91">
        <v>13.49</v>
      </c>
      <c r="K367" s="91"/>
      <c r="L367" s="91"/>
      <c r="M367" s="91">
        <v>200.97</v>
      </c>
      <c r="N367" s="91"/>
      <c r="O367" s="91">
        <v>200</v>
      </c>
      <c r="P367" s="91"/>
      <c r="Q367" s="91">
        <v>11231.99</v>
      </c>
      <c r="BB367" s="84"/>
    </row>
    <row r="368" s="78" customFormat="1" customHeight="1" spans="1:54">
      <c r="A368" s="91" t="s">
        <v>75</v>
      </c>
      <c r="B368" s="41">
        <v>44440</v>
      </c>
      <c r="C368" s="91"/>
      <c r="D368" s="91">
        <v>19114.94</v>
      </c>
      <c r="E368" s="91">
        <v>1596</v>
      </c>
      <c r="F368" s="91">
        <v>523.08</v>
      </c>
      <c r="G368" s="91">
        <v>69.75</v>
      </c>
      <c r="H368" s="91">
        <v>31.38</v>
      </c>
      <c r="I368" s="91">
        <v>87.18</v>
      </c>
      <c r="J368" s="91">
        <v>40.47</v>
      </c>
      <c r="K368" s="91"/>
      <c r="L368" s="91"/>
      <c r="M368" s="91">
        <v>382.3</v>
      </c>
      <c r="N368" s="91"/>
      <c r="O368" s="91">
        <v>600</v>
      </c>
      <c r="P368" s="91"/>
      <c r="Q368" s="91">
        <v>22445.1</v>
      </c>
      <c r="BB368" s="84"/>
    </row>
    <row r="369" s="78" customFormat="1" customHeight="1" spans="1:54">
      <c r="A369" s="91" t="s">
        <v>76</v>
      </c>
      <c r="B369" s="41">
        <v>44440</v>
      </c>
      <c r="C369" s="91"/>
      <c r="D369" s="91">
        <v>5173.41</v>
      </c>
      <c r="E369" s="91">
        <v>532</v>
      </c>
      <c r="F369" s="91">
        <v>174.36</v>
      </c>
      <c r="G369" s="91">
        <v>23.25</v>
      </c>
      <c r="H369" s="91">
        <v>10.46</v>
      </c>
      <c r="I369" s="91">
        <v>29.06</v>
      </c>
      <c r="J369" s="91">
        <v>13.49</v>
      </c>
      <c r="K369" s="91"/>
      <c r="L369" s="91"/>
      <c r="M369" s="91">
        <v>103.47</v>
      </c>
      <c r="N369" s="91"/>
      <c r="O369" s="91">
        <v>200</v>
      </c>
      <c r="P369" s="91"/>
      <c r="Q369" s="91">
        <v>6259.5</v>
      </c>
      <c r="BB369" s="84"/>
    </row>
    <row r="370" s="78" customFormat="1" customHeight="1" spans="1:54">
      <c r="A370" s="91" t="s">
        <v>84</v>
      </c>
      <c r="B370" s="41">
        <v>44440</v>
      </c>
      <c r="C370" s="91"/>
      <c r="D370" s="91">
        <v>9694.52</v>
      </c>
      <c r="E370" s="91">
        <v>1064</v>
      </c>
      <c r="F370" s="91">
        <v>348.72</v>
      </c>
      <c r="G370" s="91">
        <v>46.5</v>
      </c>
      <c r="H370" s="91">
        <v>20.92</v>
      </c>
      <c r="I370" s="91">
        <v>58.12</v>
      </c>
      <c r="J370" s="91">
        <v>26.98</v>
      </c>
      <c r="K370" s="91"/>
      <c r="L370" s="91"/>
      <c r="M370" s="91">
        <v>193.89</v>
      </c>
      <c r="N370" s="91"/>
      <c r="O370" s="91">
        <v>400</v>
      </c>
      <c r="P370" s="91"/>
      <c r="Q370" s="91">
        <v>11853.65</v>
      </c>
      <c r="BB370" s="84"/>
    </row>
    <row r="371" s="78" customFormat="1" customHeight="1" spans="1:54">
      <c r="A371" s="91" t="s">
        <v>85</v>
      </c>
      <c r="B371" s="41">
        <v>44440</v>
      </c>
      <c r="C371" s="91"/>
      <c r="D371" s="91">
        <v>4010.02</v>
      </c>
      <c r="E371" s="91">
        <v>532</v>
      </c>
      <c r="F371" s="91">
        <v>174.36</v>
      </c>
      <c r="G371" s="91">
        <v>23.25</v>
      </c>
      <c r="H371" s="91">
        <v>10.46</v>
      </c>
      <c r="I371" s="91">
        <v>29.06</v>
      </c>
      <c r="J371" s="91">
        <v>13.49</v>
      </c>
      <c r="K371" s="91"/>
      <c r="L371" s="91"/>
      <c r="M371" s="91">
        <v>80.2</v>
      </c>
      <c r="N371" s="91"/>
      <c r="O371" s="91">
        <v>200</v>
      </c>
      <c r="P371" s="91"/>
      <c r="Q371" s="91">
        <v>5072.84</v>
      </c>
      <c r="BB371" s="84"/>
    </row>
    <row r="372" s="78" customFormat="1" customHeight="1" spans="1:54">
      <c r="A372" s="91" t="s">
        <v>86</v>
      </c>
      <c r="B372" s="41">
        <v>44440</v>
      </c>
      <c r="C372" s="91"/>
      <c r="D372" s="91">
        <v>20721.93</v>
      </c>
      <c r="E372" s="91">
        <v>2128</v>
      </c>
      <c r="F372" s="91">
        <v>697.44</v>
      </c>
      <c r="G372" s="91">
        <v>93</v>
      </c>
      <c r="H372" s="91">
        <v>41.84</v>
      </c>
      <c r="I372" s="91">
        <v>116.24</v>
      </c>
      <c r="J372" s="91">
        <v>53.96</v>
      </c>
      <c r="K372" s="91"/>
      <c r="L372" s="91"/>
      <c r="M372" s="91">
        <v>414.44</v>
      </c>
      <c r="N372" s="91"/>
      <c r="O372" s="91">
        <v>800</v>
      </c>
      <c r="P372" s="91"/>
      <c r="Q372" s="91">
        <v>25066.85</v>
      </c>
      <c r="BB372" s="84"/>
    </row>
    <row r="373" s="78" customFormat="1" customHeight="1" spans="1:54">
      <c r="A373" s="91" t="s">
        <v>77</v>
      </c>
      <c r="B373" s="41">
        <v>44440</v>
      </c>
      <c r="C373" s="91"/>
      <c r="D373" s="91">
        <v>34541.77</v>
      </c>
      <c r="E373" s="91">
        <v>2660</v>
      </c>
      <c r="F373" s="91">
        <v>871.8</v>
      </c>
      <c r="G373" s="91">
        <v>116.25</v>
      </c>
      <c r="H373" s="91">
        <v>52.3</v>
      </c>
      <c r="I373" s="91">
        <v>145.3</v>
      </c>
      <c r="J373" s="91">
        <v>67.45</v>
      </c>
      <c r="K373" s="91"/>
      <c r="L373" s="91"/>
      <c r="M373" s="91">
        <v>690.84</v>
      </c>
      <c r="N373" s="91"/>
      <c r="O373" s="91">
        <v>1000</v>
      </c>
      <c r="P373" s="91"/>
      <c r="Q373" s="91">
        <v>40145.71</v>
      </c>
      <c r="BB373" s="84"/>
    </row>
    <row r="374" customHeight="1" spans="1:17">
      <c r="A374" s="91" t="s">
        <v>79</v>
      </c>
      <c r="B374" s="41">
        <v>44440</v>
      </c>
      <c r="C374" s="91"/>
      <c r="D374" s="91">
        <v>24629.15</v>
      </c>
      <c r="E374" s="91">
        <v>2660</v>
      </c>
      <c r="F374" s="91">
        <v>871.8</v>
      </c>
      <c r="G374" s="91">
        <v>116.25</v>
      </c>
      <c r="H374" s="91">
        <v>52.3</v>
      </c>
      <c r="I374" s="91">
        <v>145.3</v>
      </c>
      <c r="J374" s="91">
        <v>67.45</v>
      </c>
      <c r="K374" s="91"/>
      <c r="L374" s="91"/>
      <c r="M374" s="91">
        <v>492.58</v>
      </c>
      <c r="N374" s="91"/>
      <c r="O374" s="91">
        <v>1000</v>
      </c>
      <c r="P374" s="91"/>
      <c r="Q374" s="91">
        <v>30034.83</v>
      </c>
    </row>
    <row r="375" customHeight="1" spans="1:17">
      <c r="A375" s="91" t="s">
        <v>80</v>
      </c>
      <c r="B375" s="41">
        <v>44440</v>
      </c>
      <c r="C375" s="91"/>
      <c r="D375" s="91">
        <v>23051.38</v>
      </c>
      <c r="E375" s="91">
        <v>2660</v>
      </c>
      <c r="F375" s="91">
        <v>871.8</v>
      </c>
      <c r="G375" s="91">
        <v>116.25</v>
      </c>
      <c r="H375" s="91">
        <v>52.3</v>
      </c>
      <c r="I375" s="91">
        <v>145.3</v>
      </c>
      <c r="J375" s="91">
        <v>67.45</v>
      </c>
      <c r="K375" s="91"/>
      <c r="L375" s="91"/>
      <c r="M375" s="91">
        <v>461.03</v>
      </c>
      <c r="N375" s="91"/>
      <c r="O375" s="91">
        <v>1000</v>
      </c>
      <c r="P375" s="91"/>
      <c r="Q375" s="91">
        <v>28425.51</v>
      </c>
    </row>
    <row r="376" customHeight="1" spans="1:17">
      <c r="A376" s="91" t="s">
        <v>81</v>
      </c>
      <c r="B376" s="41">
        <v>44440</v>
      </c>
      <c r="C376" s="91"/>
      <c r="D376" s="91">
        <v>6962.6</v>
      </c>
      <c r="E376" s="91">
        <v>532</v>
      </c>
      <c r="F376" s="91">
        <v>174.36</v>
      </c>
      <c r="G376" s="91">
        <v>23.25</v>
      </c>
      <c r="H376" s="91">
        <v>10.46</v>
      </c>
      <c r="I376" s="91">
        <v>29.06</v>
      </c>
      <c r="J376" s="91">
        <v>13.49</v>
      </c>
      <c r="K376" s="91"/>
      <c r="L376" s="91"/>
      <c r="M376" s="91">
        <v>139.25</v>
      </c>
      <c r="N376" s="91"/>
      <c r="O376" s="91">
        <v>200</v>
      </c>
      <c r="P376" s="91"/>
      <c r="Q376" s="91">
        <v>8084.47</v>
      </c>
    </row>
    <row r="377" customHeight="1" spans="1:17">
      <c r="A377" s="96"/>
      <c r="B377" s="96"/>
      <c r="M377" s="81"/>
      <c r="O377" s="81"/>
      <c r="P377" s="81"/>
      <c r="Q377" s="97"/>
    </row>
    <row r="378" customHeight="1" spans="1:17">
      <c r="A378" s="96"/>
      <c r="B378" s="96"/>
      <c r="M378" s="81"/>
      <c r="O378" s="81"/>
      <c r="P378" s="81"/>
      <c r="Q378" s="97"/>
    </row>
    <row r="379" customHeight="1" spans="1:17">
      <c r="A379" s="96"/>
      <c r="B379" s="96"/>
      <c r="M379" s="81"/>
      <c r="O379" s="81"/>
      <c r="P379" s="81"/>
      <c r="Q379" s="97"/>
    </row>
    <row r="380" customHeight="1" spans="1:17">
      <c r="A380" s="96"/>
      <c r="B380" s="96"/>
      <c r="M380" s="81"/>
      <c r="O380" s="81"/>
      <c r="P380" s="81"/>
      <c r="Q380" s="97"/>
    </row>
    <row r="381" customHeight="1" spans="1:17">
      <c r="A381" s="96"/>
      <c r="B381" s="96"/>
      <c r="M381" s="81"/>
      <c r="O381" s="81"/>
      <c r="P381" s="81"/>
      <c r="Q381" s="97"/>
    </row>
    <row r="382" customHeight="1" spans="1:17">
      <c r="A382" s="96"/>
      <c r="B382" s="96"/>
      <c r="M382" s="81"/>
      <c r="O382" s="81"/>
      <c r="P382" s="81"/>
      <c r="Q382" s="97"/>
    </row>
    <row r="383" customHeight="1" spans="1:17">
      <c r="A383" s="96"/>
      <c r="B383" s="96"/>
      <c r="M383" s="81"/>
      <c r="O383" s="81"/>
      <c r="P383" s="81"/>
      <c r="Q383" s="97"/>
    </row>
    <row r="384" customHeight="1" spans="1:17">
      <c r="A384" s="96"/>
      <c r="B384" s="96"/>
      <c r="M384" s="81"/>
      <c r="O384" s="81"/>
      <c r="P384" s="81"/>
      <c r="Q384" s="97"/>
    </row>
    <row r="385" customHeight="1" spans="1:17">
      <c r="A385" s="96"/>
      <c r="B385" s="96"/>
      <c r="M385" s="81"/>
      <c r="O385" s="81"/>
      <c r="P385" s="81"/>
      <c r="Q385" s="97"/>
    </row>
    <row r="386" customHeight="1" spans="1:16">
      <c r="A386" s="96"/>
      <c r="B386" s="96"/>
      <c r="M386" s="81"/>
      <c r="O386" s="81"/>
      <c r="P386" s="81"/>
    </row>
    <row r="387" customHeight="1" spans="1:16">
      <c r="A387" s="96"/>
      <c r="B387" s="96"/>
      <c r="M387" s="81"/>
      <c r="O387" s="81"/>
      <c r="P387" s="81"/>
    </row>
    <row r="388" customHeight="1" spans="1:16">
      <c r="A388" s="96"/>
      <c r="B388" s="96"/>
      <c r="M388" s="81"/>
      <c r="O388" s="81"/>
      <c r="P388" s="81"/>
    </row>
    <row r="389" customHeight="1" spans="1:16">
      <c r="A389" s="96"/>
      <c r="B389" s="96"/>
      <c r="M389" s="81"/>
      <c r="O389" s="81"/>
      <c r="P389" s="81"/>
    </row>
    <row r="390" customHeight="1" spans="1:16">
      <c r="A390" s="96"/>
      <c r="B390" s="96"/>
      <c r="M390" s="81"/>
      <c r="O390" s="81"/>
      <c r="P390" s="81"/>
    </row>
    <row r="391" customHeight="1" spans="1:16">
      <c r="A391" s="96"/>
      <c r="B391" s="96"/>
      <c r="M391" s="81"/>
      <c r="O391" s="81"/>
      <c r="P391" s="81"/>
    </row>
    <row r="392" customHeight="1" spans="1:16">
      <c r="A392" s="96"/>
      <c r="B392" s="96"/>
      <c r="M392" s="81"/>
      <c r="O392" s="81"/>
      <c r="P392" s="81"/>
    </row>
    <row r="393" customHeight="1" spans="1:16">
      <c r="A393" s="96"/>
      <c r="B393" s="96"/>
      <c r="M393" s="81"/>
      <c r="O393" s="81"/>
      <c r="P393" s="81"/>
    </row>
    <row r="394" customHeight="1" spans="1:16">
      <c r="A394" s="96"/>
      <c r="B394" s="96"/>
      <c r="M394" s="81"/>
      <c r="O394" s="81"/>
      <c r="P394" s="81"/>
    </row>
    <row r="395" customHeight="1" spans="1:16">
      <c r="A395" s="96"/>
      <c r="B395" s="96"/>
      <c r="M395" s="81"/>
      <c r="O395" s="81"/>
      <c r="P395" s="81"/>
    </row>
    <row r="396" customHeight="1" spans="1:16">
      <c r="A396" s="96"/>
      <c r="B396" s="96"/>
      <c r="M396" s="81"/>
      <c r="O396" s="81"/>
      <c r="P396" s="81"/>
    </row>
    <row r="397" customHeight="1" spans="1:16">
      <c r="A397" s="96"/>
      <c r="B397" s="96"/>
      <c r="M397" s="81"/>
      <c r="O397" s="81"/>
      <c r="P397" s="81"/>
    </row>
    <row r="398" customHeight="1" spans="1:17">
      <c r="A398" s="96"/>
      <c r="B398" s="96"/>
      <c r="M398" s="81"/>
      <c r="O398" s="81"/>
      <c r="P398" s="81"/>
      <c r="Q398" s="84"/>
    </row>
    <row r="399" customHeight="1" spans="1:17">
      <c r="A399" s="96"/>
      <c r="B399" s="96"/>
      <c r="M399" s="81"/>
      <c r="O399" s="81"/>
      <c r="P399" s="81"/>
      <c r="Q399" s="97"/>
    </row>
    <row r="400" customHeight="1" spans="1:17">
      <c r="A400" s="96"/>
      <c r="B400" s="96"/>
      <c r="M400" s="81"/>
      <c r="O400" s="81"/>
      <c r="P400" s="81"/>
      <c r="Q400" s="97"/>
    </row>
    <row r="401" customHeight="1" spans="1:17">
      <c r="A401" s="96"/>
      <c r="B401" s="96"/>
      <c r="M401" s="81"/>
      <c r="O401" s="81"/>
      <c r="P401" s="81"/>
      <c r="Q401" s="97"/>
    </row>
    <row r="402" customHeight="1" spans="1:17">
      <c r="A402" s="96"/>
      <c r="B402" s="96"/>
      <c r="M402" s="81"/>
      <c r="O402" s="81"/>
      <c r="P402" s="81"/>
      <c r="Q402" s="97"/>
    </row>
    <row r="403" customHeight="1" spans="1:17">
      <c r="A403" s="96"/>
      <c r="B403" s="96"/>
      <c r="M403" s="81"/>
      <c r="O403" s="81"/>
      <c r="P403" s="81"/>
      <c r="Q403" s="97"/>
    </row>
    <row r="404" customHeight="1" spans="1:17">
      <c r="A404" s="96"/>
      <c r="B404" s="96"/>
      <c r="M404" s="81"/>
      <c r="O404" s="81"/>
      <c r="P404" s="81"/>
      <c r="Q404" s="97"/>
    </row>
    <row r="405" customHeight="1" spans="1:17">
      <c r="A405" s="96"/>
      <c r="B405" s="96"/>
      <c r="M405" s="81"/>
      <c r="O405" s="81"/>
      <c r="P405" s="81"/>
      <c r="Q405" s="97"/>
    </row>
    <row r="406" customHeight="1" spans="1:17">
      <c r="A406" s="96"/>
      <c r="B406" s="96"/>
      <c r="M406" s="81"/>
      <c r="O406" s="81"/>
      <c r="P406" s="81"/>
      <c r="Q406" s="97"/>
    </row>
    <row r="407" customHeight="1" spans="1:17">
      <c r="A407" s="96"/>
      <c r="B407" s="96"/>
      <c r="M407" s="81"/>
      <c r="O407" s="81"/>
      <c r="P407" s="81"/>
      <c r="Q407" s="97"/>
    </row>
    <row r="408" customHeight="1" spans="1:17">
      <c r="A408" s="96"/>
      <c r="B408" s="96"/>
      <c r="M408" s="81"/>
      <c r="O408" s="81"/>
      <c r="P408" s="81"/>
      <c r="Q408" s="97"/>
    </row>
    <row r="409" customHeight="1" spans="1:17">
      <c r="A409" s="96"/>
      <c r="B409" s="96"/>
      <c r="M409" s="81"/>
      <c r="O409" s="81"/>
      <c r="P409" s="81"/>
      <c r="Q409" s="97"/>
    </row>
    <row r="410" customHeight="1" spans="1:16">
      <c r="A410" s="96"/>
      <c r="B410" s="96"/>
      <c r="M410" s="81"/>
      <c r="O410" s="81"/>
      <c r="P410" s="81"/>
    </row>
    <row r="411" customHeight="1" spans="1:16">
      <c r="A411" s="96"/>
      <c r="B411" s="96"/>
      <c r="M411" s="81"/>
      <c r="O411" s="81"/>
      <c r="P411" s="81"/>
    </row>
    <row r="412" customHeight="1" spans="1:16">
      <c r="A412" s="96"/>
      <c r="B412" s="96"/>
      <c r="M412" s="81"/>
      <c r="O412" s="81"/>
      <c r="P412" s="81"/>
    </row>
    <row r="413" customHeight="1" spans="1:16">
      <c r="A413" s="96"/>
      <c r="B413" s="96"/>
      <c r="M413" s="81"/>
      <c r="O413" s="81"/>
      <c r="P413" s="81"/>
    </row>
    <row r="414" customHeight="1" spans="1:16">
      <c r="A414" s="96"/>
      <c r="B414" s="96"/>
      <c r="M414" s="81"/>
      <c r="O414" s="81"/>
      <c r="P414" s="81"/>
    </row>
    <row r="415" customHeight="1" spans="1:16">
      <c r="A415" s="96"/>
      <c r="B415" s="96"/>
      <c r="M415" s="81"/>
      <c r="O415" s="81"/>
      <c r="P415" s="81"/>
    </row>
    <row r="416" customHeight="1" spans="1:16">
      <c r="A416" s="96"/>
      <c r="B416" s="96"/>
      <c r="M416" s="81"/>
      <c r="O416" s="81"/>
      <c r="P416" s="81"/>
    </row>
    <row r="417" customHeight="1" spans="1:16">
      <c r="A417" s="96"/>
      <c r="B417" s="96"/>
      <c r="M417" s="81"/>
      <c r="O417" s="81"/>
      <c r="P417" s="81"/>
    </row>
    <row r="418" customHeight="1" spans="1:16">
      <c r="A418" s="96"/>
      <c r="B418" s="96"/>
      <c r="M418" s="81"/>
      <c r="O418" s="81"/>
      <c r="P418" s="81"/>
    </row>
    <row r="419" customHeight="1" spans="1:16">
      <c r="A419" s="96"/>
      <c r="B419" s="96"/>
      <c r="M419" s="81"/>
      <c r="O419" s="81"/>
      <c r="P419" s="81"/>
    </row>
    <row r="420" customHeight="1" spans="1:16">
      <c r="A420" s="96"/>
      <c r="B420" s="96"/>
      <c r="M420" s="81"/>
      <c r="O420" s="81"/>
      <c r="P420" s="81"/>
    </row>
    <row r="421" customHeight="1" spans="1:16">
      <c r="A421" s="96"/>
      <c r="B421" s="96"/>
      <c r="M421" s="81"/>
      <c r="O421" s="81"/>
      <c r="P421" s="81"/>
    </row>
    <row r="422" customHeight="1" spans="1:17">
      <c r="A422" s="96"/>
      <c r="B422" s="96"/>
      <c r="M422" s="81"/>
      <c r="O422" s="81"/>
      <c r="P422" s="81"/>
      <c r="Q422" s="84"/>
    </row>
    <row r="423" customHeight="1" spans="1:17">
      <c r="A423" s="96"/>
      <c r="B423" s="96"/>
      <c r="M423" s="81"/>
      <c r="O423" s="81"/>
      <c r="P423" s="81"/>
      <c r="Q423" s="84"/>
    </row>
    <row r="424" customHeight="1" spans="1:17">
      <c r="A424" s="96"/>
      <c r="B424" s="96"/>
      <c r="M424" s="81"/>
      <c r="O424" s="81"/>
      <c r="P424" s="81"/>
      <c r="Q424" s="84"/>
    </row>
    <row r="425" customHeight="1" spans="1:17">
      <c r="A425" s="96"/>
      <c r="B425" s="96"/>
      <c r="M425" s="81"/>
      <c r="O425" s="81"/>
      <c r="P425" s="81"/>
      <c r="Q425" s="84"/>
    </row>
    <row r="426" customHeight="1" spans="1:17">
      <c r="A426" s="96"/>
      <c r="B426" s="96"/>
      <c r="M426" s="81"/>
      <c r="O426" s="81"/>
      <c r="P426" s="81"/>
      <c r="Q426" s="84"/>
    </row>
    <row r="427" customHeight="1" spans="1:17">
      <c r="A427" s="96"/>
      <c r="B427" s="96"/>
      <c r="M427" s="81"/>
      <c r="O427" s="81"/>
      <c r="P427" s="81"/>
      <c r="Q427" s="84"/>
    </row>
    <row r="428" customHeight="1" spans="1:17">
      <c r="A428" s="96"/>
      <c r="B428" s="96"/>
      <c r="M428" s="81"/>
      <c r="O428" s="81"/>
      <c r="P428" s="81"/>
      <c r="Q428" s="84"/>
    </row>
    <row r="429" customHeight="1" spans="1:17">
      <c r="A429" s="96"/>
      <c r="B429" s="96"/>
      <c r="M429" s="81"/>
      <c r="O429" s="81"/>
      <c r="P429" s="81"/>
      <c r="Q429" s="84"/>
    </row>
    <row r="430" customHeight="1" spans="1:17">
      <c r="A430" s="96"/>
      <c r="B430" s="96"/>
      <c r="M430" s="81"/>
      <c r="O430" s="81"/>
      <c r="P430" s="81"/>
      <c r="Q430" s="84"/>
    </row>
    <row r="431" customHeight="1" spans="1:17">
      <c r="A431" s="96"/>
      <c r="B431" s="96"/>
      <c r="M431" s="81"/>
      <c r="O431" s="81"/>
      <c r="P431" s="81"/>
      <c r="Q431" s="84"/>
    </row>
    <row r="432" customHeight="1" spans="1:17">
      <c r="A432" s="96"/>
      <c r="B432" s="96"/>
      <c r="M432" s="81"/>
      <c r="O432" s="81"/>
      <c r="P432" s="81"/>
      <c r="Q432" s="84"/>
    </row>
    <row r="433" customHeight="1" spans="1:17">
      <c r="A433" s="96"/>
      <c r="B433" s="96"/>
      <c r="M433" s="81"/>
      <c r="O433" s="81"/>
      <c r="P433" s="81"/>
      <c r="Q433" s="84"/>
    </row>
    <row r="434" customHeight="1" spans="1:16">
      <c r="A434" s="96"/>
      <c r="B434" s="96"/>
      <c r="M434" s="81"/>
      <c r="O434" s="81"/>
      <c r="P434" s="81"/>
    </row>
    <row r="435" customHeight="1" spans="1:16">
      <c r="A435" s="96"/>
      <c r="B435" s="96"/>
      <c r="M435" s="81"/>
      <c r="O435" s="81"/>
      <c r="P435" s="81"/>
    </row>
    <row r="436" customHeight="1" spans="1:16">
      <c r="A436" s="96"/>
      <c r="B436" s="96"/>
      <c r="M436" s="81"/>
      <c r="O436" s="81"/>
      <c r="P436" s="81"/>
    </row>
    <row r="437" customHeight="1" spans="1:16">
      <c r="A437" s="96"/>
      <c r="B437" s="96"/>
      <c r="M437" s="81"/>
      <c r="O437" s="81"/>
      <c r="P437" s="81"/>
    </row>
    <row r="438" customHeight="1" spans="1:16">
      <c r="A438" s="96"/>
      <c r="B438" s="96"/>
      <c r="M438" s="81"/>
      <c r="O438" s="81"/>
      <c r="P438" s="81"/>
    </row>
    <row r="439" customHeight="1" spans="1:16">
      <c r="A439" s="96"/>
      <c r="B439" s="96"/>
      <c r="M439" s="81"/>
      <c r="O439" s="81"/>
      <c r="P439" s="81"/>
    </row>
    <row r="440" customHeight="1" spans="1:16">
      <c r="A440" s="96"/>
      <c r="B440" s="96"/>
      <c r="M440" s="81"/>
      <c r="O440" s="81"/>
      <c r="P440" s="81"/>
    </row>
    <row r="441" customHeight="1" spans="1:16">
      <c r="A441" s="96"/>
      <c r="B441" s="96"/>
      <c r="M441" s="81"/>
      <c r="O441" s="81"/>
      <c r="P441" s="81"/>
    </row>
    <row r="442" customHeight="1" spans="1:16">
      <c r="A442" s="96"/>
      <c r="B442" s="96"/>
      <c r="M442" s="81"/>
      <c r="O442" s="81"/>
      <c r="P442" s="81"/>
    </row>
    <row r="443" customHeight="1" spans="1:16">
      <c r="A443" s="96"/>
      <c r="B443" s="96"/>
      <c r="M443" s="81"/>
      <c r="O443" s="81"/>
      <c r="P443" s="81"/>
    </row>
    <row r="444" customHeight="1" spans="1:16">
      <c r="A444" s="96"/>
      <c r="B444" s="96"/>
      <c r="M444" s="81"/>
      <c r="O444" s="81"/>
      <c r="P444" s="81"/>
    </row>
    <row r="445" customHeight="1" spans="1:16">
      <c r="A445" s="96"/>
      <c r="B445" s="96"/>
      <c r="M445" s="81"/>
      <c r="O445" s="81"/>
      <c r="P445" s="81"/>
    </row>
    <row r="446" customHeight="1" spans="1:17">
      <c r="A446" s="96"/>
      <c r="B446" s="96"/>
      <c r="M446" s="81"/>
      <c r="O446" s="81"/>
      <c r="P446" s="81"/>
      <c r="Q446" s="84"/>
    </row>
    <row r="447" customHeight="1" spans="1:17">
      <c r="A447" s="96"/>
      <c r="B447" s="96"/>
      <c r="M447" s="81"/>
      <c r="O447" s="81"/>
      <c r="P447" s="81"/>
      <c r="Q447" s="97"/>
    </row>
    <row r="448" customHeight="1" spans="1:17">
      <c r="A448" s="96"/>
      <c r="B448" s="96"/>
      <c r="M448" s="81"/>
      <c r="O448" s="81"/>
      <c r="P448" s="81"/>
      <c r="Q448" s="97"/>
    </row>
    <row r="449" customHeight="1" spans="1:17">
      <c r="A449" s="96"/>
      <c r="B449" s="96"/>
      <c r="M449" s="81"/>
      <c r="O449" s="81"/>
      <c r="P449" s="81"/>
      <c r="Q449" s="97"/>
    </row>
    <row r="450" customHeight="1" spans="1:17">
      <c r="A450" s="96"/>
      <c r="B450" s="96"/>
      <c r="M450" s="81"/>
      <c r="O450" s="81"/>
      <c r="P450" s="81"/>
      <c r="Q450" s="97"/>
    </row>
    <row r="451" customHeight="1" spans="1:17">
      <c r="A451" s="96"/>
      <c r="B451" s="96"/>
      <c r="M451" s="81"/>
      <c r="O451" s="81"/>
      <c r="P451" s="81"/>
      <c r="Q451" s="97"/>
    </row>
    <row r="452" customHeight="1" spans="1:17">
      <c r="A452" s="96"/>
      <c r="B452" s="96"/>
      <c r="M452" s="81"/>
      <c r="O452" s="81"/>
      <c r="P452" s="81"/>
      <c r="Q452" s="97"/>
    </row>
    <row r="453" customHeight="1" spans="1:17">
      <c r="A453" s="96"/>
      <c r="B453" s="96"/>
      <c r="M453" s="81"/>
      <c r="O453" s="81"/>
      <c r="P453" s="81"/>
      <c r="Q453" s="97"/>
    </row>
    <row r="454" customHeight="1" spans="1:17">
      <c r="A454" s="96"/>
      <c r="B454" s="96"/>
      <c r="M454" s="81"/>
      <c r="O454" s="81"/>
      <c r="P454" s="81"/>
      <c r="Q454" s="97"/>
    </row>
    <row r="455" customHeight="1" spans="1:17">
      <c r="A455" s="96"/>
      <c r="B455" s="96"/>
      <c r="M455" s="81"/>
      <c r="O455" s="81"/>
      <c r="P455" s="81"/>
      <c r="Q455" s="97"/>
    </row>
    <row r="456" customHeight="1" spans="1:17">
      <c r="A456" s="96"/>
      <c r="B456" s="96"/>
      <c r="M456" s="81"/>
      <c r="O456" s="81"/>
      <c r="P456" s="81"/>
      <c r="Q456" s="97"/>
    </row>
    <row r="457" customHeight="1" spans="1:17">
      <c r="A457" s="96"/>
      <c r="B457" s="96"/>
      <c r="M457" s="81"/>
      <c r="O457" s="81"/>
      <c r="P457" s="81"/>
      <c r="Q457" s="97"/>
    </row>
    <row r="458" customHeight="1" spans="1:16">
      <c r="A458" s="96"/>
      <c r="B458" s="96"/>
      <c r="M458" s="81"/>
      <c r="O458" s="81"/>
      <c r="P458" s="81"/>
    </row>
    <row r="459" customHeight="1" spans="1:16">
      <c r="A459" s="96"/>
      <c r="B459" s="96"/>
      <c r="M459" s="81"/>
      <c r="O459" s="81"/>
      <c r="P459" s="81"/>
    </row>
    <row r="460" customHeight="1" spans="1:16">
      <c r="A460" s="96"/>
      <c r="B460" s="96"/>
      <c r="M460" s="81"/>
      <c r="O460" s="81"/>
      <c r="P460" s="81"/>
    </row>
    <row r="461" customHeight="1" spans="1:16">
      <c r="A461" s="96"/>
      <c r="B461" s="96"/>
      <c r="M461" s="81"/>
      <c r="O461" s="81"/>
      <c r="P461" s="81"/>
    </row>
    <row r="462" customHeight="1" spans="1:16">
      <c r="A462" s="96"/>
      <c r="B462" s="96"/>
      <c r="M462" s="81"/>
      <c r="O462" s="81"/>
      <c r="P462" s="81"/>
    </row>
    <row r="463" customHeight="1" spans="1:16">
      <c r="A463" s="96"/>
      <c r="B463" s="96"/>
      <c r="M463" s="81"/>
      <c r="O463" s="81"/>
      <c r="P463" s="81"/>
    </row>
    <row r="464" customHeight="1" spans="1:16">
      <c r="A464" s="96"/>
      <c r="B464" s="96"/>
      <c r="M464" s="81"/>
      <c r="O464" s="81"/>
      <c r="P464" s="81"/>
    </row>
    <row r="465" customHeight="1" spans="1:16">
      <c r="A465" s="96"/>
      <c r="B465" s="96"/>
      <c r="M465" s="81"/>
      <c r="O465" s="81"/>
      <c r="P465" s="81"/>
    </row>
    <row r="466" customHeight="1" spans="1:16">
      <c r="A466" s="96"/>
      <c r="B466" s="96"/>
      <c r="M466" s="81"/>
      <c r="O466" s="81"/>
      <c r="P466" s="81"/>
    </row>
    <row r="467" customHeight="1" spans="1:16">
      <c r="A467" s="96"/>
      <c r="B467" s="96"/>
      <c r="M467" s="81"/>
      <c r="O467" s="81"/>
      <c r="P467" s="81"/>
    </row>
    <row r="468" customHeight="1" spans="1:16">
      <c r="A468" s="96"/>
      <c r="B468" s="96"/>
      <c r="M468" s="81"/>
      <c r="O468" s="81"/>
      <c r="P468" s="81"/>
    </row>
    <row r="469" customHeight="1" spans="1:16">
      <c r="A469" s="96"/>
      <c r="B469" s="96"/>
      <c r="M469" s="81"/>
      <c r="O469" s="81"/>
      <c r="P469" s="81"/>
    </row>
    <row r="470" customHeight="1" spans="1:20">
      <c r="A470" s="96"/>
      <c r="B470" s="96"/>
      <c r="M470" s="81"/>
      <c r="O470" s="81"/>
      <c r="P470" s="81"/>
      <c r="Q470" s="98"/>
      <c r="T470" s="99"/>
    </row>
    <row r="471" customHeight="1" spans="1:20">
      <c r="A471" s="96"/>
      <c r="B471" s="96"/>
      <c r="M471" s="81"/>
      <c r="O471" s="81"/>
      <c r="P471" s="81"/>
      <c r="Q471" s="98"/>
      <c r="T471" s="99"/>
    </row>
    <row r="472" customHeight="1" spans="1:20">
      <c r="A472" s="96"/>
      <c r="B472" s="96"/>
      <c r="M472" s="81"/>
      <c r="O472" s="81"/>
      <c r="P472" s="81"/>
      <c r="Q472" s="98"/>
      <c r="T472" s="99"/>
    </row>
    <row r="473" customHeight="1" spans="1:20">
      <c r="A473" s="96"/>
      <c r="B473" s="96"/>
      <c r="M473" s="81"/>
      <c r="O473" s="81"/>
      <c r="P473" s="81"/>
      <c r="Q473" s="98"/>
      <c r="T473" s="99"/>
    </row>
    <row r="474" customHeight="1" spans="1:20">
      <c r="A474" s="96"/>
      <c r="B474" s="96"/>
      <c r="M474" s="81"/>
      <c r="O474" s="81"/>
      <c r="P474" s="81"/>
      <c r="Q474" s="98"/>
      <c r="T474" s="99"/>
    </row>
    <row r="475" customHeight="1" spans="1:20">
      <c r="A475" s="96"/>
      <c r="B475" s="96"/>
      <c r="M475" s="81"/>
      <c r="O475" s="81"/>
      <c r="P475" s="81"/>
      <c r="Q475" s="98"/>
      <c r="T475" s="99"/>
    </row>
    <row r="476" customHeight="1" spans="1:20">
      <c r="A476" s="96"/>
      <c r="B476" s="96"/>
      <c r="M476" s="81"/>
      <c r="O476" s="81"/>
      <c r="P476" s="81"/>
      <c r="Q476" s="98"/>
      <c r="T476" s="99"/>
    </row>
    <row r="477" customHeight="1" spans="1:20">
      <c r="A477" s="96"/>
      <c r="B477" s="96"/>
      <c r="M477" s="81"/>
      <c r="O477" s="81"/>
      <c r="P477" s="81"/>
      <c r="Q477" s="98"/>
      <c r="T477" s="99"/>
    </row>
    <row r="478" customHeight="1" spans="1:20">
      <c r="A478" s="96"/>
      <c r="B478" s="96"/>
      <c r="M478" s="81"/>
      <c r="O478" s="81"/>
      <c r="P478" s="81"/>
      <c r="Q478" s="98"/>
      <c r="T478" s="99"/>
    </row>
    <row r="479" customHeight="1" spans="1:20">
      <c r="A479" s="96"/>
      <c r="B479" s="96"/>
      <c r="M479" s="81"/>
      <c r="O479" s="81"/>
      <c r="P479" s="81"/>
      <c r="Q479" s="98"/>
      <c r="T479" s="99"/>
    </row>
    <row r="480" customHeight="1" spans="1:20">
      <c r="A480" s="96"/>
      <c r="B480" s="96"/>
      <c r="M480" s="81"/>
      <c r="O480" s="81"/>
      <c r="P480" s="81"/>
      <c r="Q480" s="98"/>
      <c r="T480" s="99"/>
    </row>
    <row r="481" customHeight="1" spans="1:20">
      <c r="A481" s="96"/>
      <c r="B481" s="96"/>
      <c r="M481" s="81"/>
      <c r="O481" s="81"/>
      <c r="P481" s="81"/>
      <c r="Q481" s="98"/>
      <c r="T481" s="99"/>
    </row>
    <row r="482" customHeight="1" spans="1:16">
      <c r="A482" s="96"/>
      <c r="B482" s="96"/>
      <c r="M482" s="81"/>
      <c r="O482" s="81"/>
      <c r="P482" s="81"/>
    </row>
    <row r="483" customHeight="1" spans="1:16">
      <c r="A483" s="96"/>
      <c r="B483" s="96"/>
      <c r="M483" s="81"/>
      <c r="O483" s="81"/>
      <c r="P483" s="81"/>
    </row>
    <row r="484" customHeight="1" spans="1:16">
      <c r="A484" s="96"/>
      <c r="B484" s="96"/>
      <c r="M484" s="81"/>
      <c r="O484" s="81"/>
      <c r="P484" s="81"/>
    </row>
    <row r="485" customHeight="1" spans="1:16">
      <c r="A485" s="96"/>
      <c r="B485" s="96"/>
      <c r="M485" s="81"/>
      <c r="O485" s="81"/>
      <c r="P485" s="81"/>
    </row>
    <row r="486" customHeight="1" spans="1:16">
      <c r="A486" s="96"/>
      <c r="B486" s="96"/>
      <c r="M486" s="81"/>
      <c r="O486" s="81"/>
      <c r="P486" s="81"/>
    </row>
    <row r="487" customHeight="1" spans="1:16">
      <c r="A487" s="96"/>
      <c r="B487" s="96"/>
      <c r="M487" s="81"/>
      <c r="O487" s="81"/>
      <c r="P487" s="81"/>
    </row>
    <row r="488" customHeight="1" spans="1:16">
      <c r="A488" s="96"/>
      <c r="B488" s="96"/>
      <c r="M488" s="81"/>
      <c r="O488" s="81"/>
      <c r="P488" s="81"/>
    </row>
    <row r="489" customHeight="1" spans="1:16">
      <c r="A489" s="96"/>
      <c r="B489" s="96"/>
      <c r="M489" s="81"/>
      <c r="O489" s="81"/>
      <c r="P489" s="81"/>
    </row>
    <row r="490" customHeight="1" spans="1:16">
      <c r="A490" s="96"/>
      <c r="B490" s="96"/>
      <c r="M490" s="81"/>
      <c r="O490" s="81"/>
      <c r="P490" s="81"/>
    </row>
    <row r="491" customHeight="1" spans="1:16">
      <c r="A491" s="96"/>
      <c r="B491" s="96"/>
      <c r="M491" s="81"/>
      <c r="O491" s="81"/>
      <c r="P491" s="81"/>
    </row>
    <row r="492" customHeight="1" spans="1:16">
      <c r="A492" s="96"/>
      <c r="B492" s="96"/>
      <c r="M492" s="81"/>
      <c r="O492" s="81"/>
      <c r="P492" s="81"/>
    </row>
    <row r="493" customHeight="1" spans="1:16">
      <c r="A493" s="96"/>
      <c r="B493" s="96"/>
      <c r="M493" s="81"/>
      <c r="O493" s="81"/>
      <c r="P493" s="81"/>
    </row>
    <row r="494" customHeight="1" spans="1:16">
      <c r="A494" s="96"/>
      <c r="B494" s="96"/>
      <c r="M494" s="81"/>
      <c r="O494" s="81"/>
      <c r="P494" s="81"/>
    </row>
    <row r="495" customHeight="1" spans="1:16">
      <c r="A495" s="96"/>
      <c r="B495" s="96"/>
      <c r="M495" s="81"/>
      <c r="O495" s="81"/>
      <c r="P495" s="81"/>
    </row>
    <row r="496" customHeight="1" spans="1:16">
      <c r="A496" s="96"/>
      <c r="B496" s="96"/>
      <c r="M496" s="81"/>
      <c r="O496" s="81"/>
      <c r="P496" s="81"/>
    </row>
    <row r="497" customHeight="1" spans="1:16">
      <c r="A497" s="96"/>
      <c r="B497" s="96"/>
      <c r="M497" s="81"/>
      <c r="O497" s="81"/>
      <c r="P497" s="81"/>
    </row>
    <row r="498" customHeight="1" spans="1:16">
      <c r="A498" s="96"/>
      <c r="B498" s="96"/>
      <c r="M498" s="81"/>
      <c r="O498" s="81"/>
      <c r="P498" s="81"/>
    </row>
    <row r="499" customHeight="1" spans="1:16">
      <c r="A499" s="96"/>
      <c r="B499" s="96"/>
      <c r="M499" s="81"/>
      <c r="O499" s="81"/>
      <c r="P499" s="81"/>
    </row>
    <row r="500" customHeight="1" spans="1:16">
      <c r="A500" s="96"/>
      <c r="B500" s="96"/>
      <c r="M500" s="81"/>
      <c r="O500" s="81"/>
      <c r="P500" s="81"/>
    </row>
    <row r="501" customHeight="1" spans="1:16">
      <c r="A501" s="96"/>
      <c r="B501" s="96"/>
      <c r="M501" s="81"/>
      <c r="O501" s="81"/>
      <c r="P501" s="81"/>
    </row>
    <row r="502" customHeight="1" spans="1:16">
      <c r="A502" s="96"/>
      <c r="B502" s="96"/>
      <c r="M502" s="81"/>
      <c r="O502" s="81"/>
      <c r="P502" s="81"/>
    </row>
    <row r="503" customHeight="1" spans="1:16">
      <c r="A503" s="96"/>
      <c r="B503" s="96"/>
      <c r="M503" s="81"/>
      <c r="O503" s="81"/>
      <c r="P503" s="81"/>
    </row>
    <row r="504" customHeight="1" spans="1:16">
      <c r="A504" s="96"/>
      <c r="B504" s="96"/>
      <c r="M504" s="81"/>
      <c r="O504" s="81"/>
      <c r="P504" s="81"/>
    </row>
    <row r="505" customHeight="1" spans="1:16">
      <c r="A505" s="96"/>
      <c r="B505" s="96"/>
      <c r="M505" s="81"/>
      <c r="O505" s="81"/>
      <c r="P505" s="81"/>
    </row>
    <row r="506" customHeight="1" spans="1:16">
      <c r="A506" s="96"/>
      <c r="B506" s="96"/>
      <c r="M506" s="81"/>
      <c r="O506" s="81"/>
      <c r="P506" s="81"/>
    </row>
    <row r="507" customHeight="1" spans="1:16">
      <c r="A507" s="96"/>
      <c r="B507" s="96"/>
      <c r="M507" s="81"/>
      <c r="O507" s="81"/>
      <c r="P507" s="81"/>
    </row>
    <row r="508" customHeight="1" spans="1:16">
      <c r="A508" s="96"/>
      <c r="B508" s="96"/>
      <c r="M508" s="81"/>
      <c r="O508" s="81"/>
      <c r="P508" s="81"/>
    </row>
    <row r="509" customHeight="1" spans="1:16">
      <c r="A509" s="96"/>
      <c r="B509" s="96"/>
      <c r="M509" s="81"/>
      <c r="O509" s="81"/>
      <c r="P509" s="81"/>
    </row>
    <row r="510" customHeight="1" spans="1:16">
      <c r="A510" s="96"/>
      <c r="B510" s="96"/>
      <c r="M510" s="81"/>
      <c r="O510" s="81"/>
      <c r="P510" s="81"/>
    </row>
    <row r="511" customHeight="1" spans="1:16">
      <c r="A511" s="96"/>
      <c r="B511" s="96"/>
      <c r="M511" s="81"/>
      <c r="O511" s="81"/>
      <c r="P511" s="81"/>
    </row>
    <row r="512" customHeight="1" spans="1:16">
      <c r="A512" s="96"/>
      <c r="B512" s="96"/>
      <c r="M512" s="81"/>
      <c r="O512" s="81"/>
      <c r="P512" s="81"/>
    </row>
    <row r="513" customHeight="1" spans="1:16">
      <c r="A513" s="96"/>
      <c r="B513" s="96"/>
      <c r="M513" s="81"/>
      <c r="O513" s="81"/>
      <c r="P513" s="81"/>
    </row>
    <row r="514" customHeight="1" spans="1:16">
      <c r="A514" s="96"/>
      <c r="B514" s="96"/>
      <c r="M514" s="81"/>
      <c r="O514" s="81"/>
      <c r="P514" s="81"/>
    </row>
    <row r="515" customHeight="1" spans="1:16">
      <c r="A515" s="96"/>
      <c r="B515" s="96"/>
      <c r="M515" s="81"/>
      <c r="O515" s="81"/>
      <c r="P515" s="81"/>
    </row>
    <row r="516" customHeight="1" spans="1:16">
      <c r="A516" s="96"/>
      <c r="B516" s="96"/>
      <c r="M516" s="81"/>
      <c r="O516" s="81"/>
      <c r="P516" s="81"/>
    </row>
    <row r="517" customHeight="1" spans="1:16">
      <c r="A517" s="96"/>
      <c r="B517" s="96"/>
      <c r="M517" s="81"/>
      <c r="O517" s="81"/>
      <c r="P517" s="81"/>
    </row>
    <row r="518" customHeight="1" spans="1:17">
      <c r="A518" s="96"/>
      <c r="B518" s="96"/>
      <c r="M518" s="81"/>
      <c r="O518" s="81"/>
      <c r="P518" s="81"/>
      <c r="Q518" s="84"/>
    </row>
    <row r="519" customHeight="1" spans="1:17">
      <c r="A519" s="96"/>
      <c r="B519" s="96"/>
      <c r="M519" s="81"/>
      <c r="O519" s="81"/>
      <c r="P519" s="81"/>
      <c r="Q519" s="84"/>
    </row>
    <row r="520" customHeight="1" spans="1:17">
      <c r="A520" s="96"/>
      <c r="B520" s="96"/>
      <c r="M520" s="81"/>
      <c r="O520" s="81"/>
      <c r="P520" s="81"/>
      <c r="Q520" s="84"/>
    </row>
    <row r="521" customHeight="1" spans="1:17">
      <c r="A521" s="96"/>
      <c r="B521" s="96"/>
      <c r="M521" s="81"/>
      <c r="O521" s="81"/>
      <c r="P521" s="81"/>
      <c r="Q521" s="84"/>
    </row>
    <row r="522" customHeight="1" spans="1:17">
      <c r="A522" s="96"/>
      <c r="B522" s="96"/>
      <c r="M522" s="81"/>
      <c r="O522" s="81"/>
      <c r="P522" s="81"/>
      <c r="Q522" s="84"/>
    </row>
    <row r="523" customHeight="1" spans="1:17">
      <c r="A523" s="96"/>
      <c r="B523" s="96"/>
      <c r="M523" s="81"/>
      <c r="O523" s="81"/>
      <c r="P523" s="81"/>
      <c r="Q523" s="84"/>
    </row>
    <row r="524" customHeight="1" spans="1:17">
      <c r="A524" s="96"/>
      <c r="B524" s="96"/>
      <c r="M524" s="81"/>
      <c r="O524" s="81"/>
      <c r="P524" s="81"/>
      <c r="Q524" s="84"/>
    </row>
    <row r="525" customHeight="1" spans="1:17">
      <c r="A525" s="96"/>
      <c r="B525" s="96"/>
      <c r="M525" s="81"/>
      <c r="O525" s="81"/>
      <c r="P525" s="81"/>
      <c r="Q525" s="97"/>
    </row>
    <row r="526" customHeight="1" spans="1:17">
      <c r="A526" s="96"/>
      <c r="B526" s="96"/>
      <c r="M526" s="81"/>
      <c r="O526" s="81"/>
      <c r="P526" s="81"/>
      <c r="Q526" s="97"/>
    </row>
    <row r="527" customHeight="1" spans="1:17">
      <c r="A527" s="96"/>
      <c r="B527" s="96"/>
      <c r="M527" s="81"/>
      <c r="O527" s="81"/>
      <c r="P527" s="81"/>
      <c r="Q527" s="97"/>
    </row>
    <row r="528" customHeight="1" spans="1:17">
      <c r="A528" s="96"/>
      <c r="B528" s="96"/>
      <c r="M528" s="81"/>
      <c r="O528" s="81"/>
      <c r="P528" s="81"/>
      <c r="Q528" s="97"/>
    </row>
    <row r="529" customHeight="1" spans="1:17">
      <c r="A529" s="96"/>
      <c r="B529" s="96"/>
      <c r="M529" s="81"/>
      <c r="O529" s="81"/>
      <c r="P529" s="81"/>
      <c r="Q529" s="97"/>
    </row>
    <row r="530" customHeight="1" spans="1:16">
      <c r="A530" s="96"/>
      <c r="B530" s="100"/>
      <c r="M530" s="81"/>
      <c r="O530" s="81"/>
      <c r="P530" s="81"/>
    </row>
    <row r="531" customHeight="1" spans="1:16">
      <c r="A531" s="96"/>
      <c r="B531" s="100"/>
      <c r="M531" s="81"/>
      <c r="O531" s="81"/>
      <c r="P531" s="81"/>
    </row>
    <row r="532" customHeight="1" spans="1:16">
      <c r="A532" s="96"/>
      <c r="B532" s="100"/>
      <c r="M532" s="81"/>
      <c r="O532" s="81"/>
      <c r="P532" s="81"/>
    </row>
    <row r="533" customHeight="1" spans="1:16">
      <c r="A533" s="96"/>
      <c r="B533" s="100"/>
      <c r="M533" s="81"/>
      <c r="O533" s="81"/>
      <c r="P533" s="81"/>
    </row>
    <row r="534" customHeight="1" spans="1:16">
      <c r="A534" s="96"/>
      <c r="B534" s="100"/>
      <c r="M534" s="81"/>
      <c r="O534" s="81"/>
      <c r="P534" s="81"/>
    </row>
    <row r="535" customHeight="1" spans="1:16">
      <c r="A535" s="96"/>
      <c r="B535" s="100"/>
      <c r="M535" s="81"/>
      <c r="O535" s="81"/>
      <c r="P535" s="81"/>
    </row>
    <row r="536" customHeight="1" spans="1:16">
      <c r="A536" s="96"/>
      <c r="B536" s="100"/>
      <c r="M536" s="81"/>
      <c r="O536" s="81"/>
      <c r="P536" s="81"/>
    </row>
    <row r="537" customHeight="1" spans="1:16">
      <c r="A537" s="96"/>
      <c r="B537" s="100"/>
      <c r="M537" s="81"/>
      <c r="O537" s="81"/>
      <c r="P537" s="81"/>
    </row>
    <row r="538" customHeight="1" spans="1:16">
      <c r="A538" s="96"/>
      <c r="B538" s="100"/>
      <c r="M538" s="81"/>
      <c r="O538" s="81"/>
      <c r="P538" s="81"/>
    </row>
    <row r="539" customHeight="1" spans="1:16">
      <c r="A539" s="96"/>
      <c r="B539" s="100"/>
      <c r="M539" s="81"/>
      <c r="O539" s="81"/>
      <c r="P539" s="81"/>
    </row>
    <row r="540" customHeight="1" spans="1:16">
      <c r="A540" s="96"/>
      <c r="B540" s="100"/>
      <c r="M540" s="81"/>
      <c r="O540" s="81"/>
      <c r="P540" s="81"/>
    </row>
    <row r="541" customHeight="1" spans="1:16">
      <c r="A541" s="96"/>
      <c r="B541" s="100"/>
      <c r="M541" s="81"/>
      <c r="O541" s="81"/>
      <c r="P541" s="81"/>
    </row>
    <row r="542" customHeight="1" spans="1:16">
      <c r="A542" s="96"/>
      <c r="B542" s="100"/>
      <c r="M542" s="81"/>
      <c r="O542" s="81"/>
      <c r="P542" s="81"/>
    </row>
    <row r="543" customHeight="1" spans="1:16">
      <c r="A543" s="96"/>
      <c r="B543" s="100"/>
      <c r="M543" s="81"/>
      <c r="O543" s="81"/>
      <c r="P543" s="81"/>
    </row>
    <row r="544" customHeight="1" spans="1:16">
      <c r="A544" s="96"/>
      <c r="B544" s="100"/>
      <c r="M544" s="81"/>
      <c r="O544" s="81"/>
      <c r="P544" s="81"/>
    </row>
    <row r="545" customHeight="1" spans="1:16">
      <c r="A545" s="96"/>
      <c r="B545" s="100"/>
      <c r="M545" s="81"/>
      <c r="O545" s="81"/>
      <c r="P545" s="81"/>
    </row>
    <row r="546" customHeight="1" spans="1:16">
      <c r="A546" s="96"/>
      <c r="B546" s="100"/>
      <c r="M546" s="81"/>
      <c r="O546" s="81"/>
      <c r="P546" s="81"/>
    </row>
    <row r="547" customHeight="1" spans="1:16">
      <c r="A547" s="96"/>
      <c r="B547" s="100"/>
      <c r="M547" s="81"/>
      <c r="O547" s="81"/>
      <c r="P547" s="81"/>
    </row>
    <row r="548" customHeight="1" spans="1:16">
      <c r="A548" s="96"/>
      <c r="B548" s="100"/>
      <c r="M548" s="81"/>
      <c r="O548" s="81"/>
      <c r="P548" s="81"/>
    </row>
    <row r="549" customHeight="1" spans="1:16">
      <c r="A549" s="96"/>
      <c r="B549" s="100"/>
      <c r="M549" s="81"/>
      <c r="O549" s="81"/>
      <c r="P549" s="81"/>
    </row>
    <row r="550" customHeight="1" spans="1:16">
      <c r="A550" s="96"/>
      <c r="B550" s="100"/>
      <c r="M550" s="81"/>
      <c r="O550" s="81"/>
      <c r="P550" s="81"/>
    </row>
    <row r="551" customHeight="1" spans="1:16">
      <c r="A551" s="96"/>
      <c r="B551" s="100"/>
      <c r="M551" s="81"/>
      <c r="O551" s="81"/>
      <c r="P551" s="81"/>
    </row>
    <row r="552" customHeight="1" spans="1:16">
      <c r="A552" s="96"/>
      <c r="B552" s="100"/>
      <c r="M552" s="81"/>
      <c r="O552" s="81"/>
      <c r="P552" s="81"/>
    </row>
    <row r="553" customHeight="1" spans="1:16">
      <c r="A553" s="96"/>
      <c r="B553" s="100"/>
      <c r="M553" s="81"/>
      <c r="O553" s="81"/>
      <c r="P553" s="81"/>
    </row>
    <row r="554" customHeight="1" spans="1:16">
      <c r="A554" s="96"/>
      <c r="B554" s="100"/>
      <c r="M554" s="81"/>
      <c r="O554" s="81"/>
      <c r="P554" s="81"/>
    </row>
    <row r="555" customHeight="1" spans="1:16">
      <c r="A555" s="96"/>
      <c r="B555" s="100"/>
      <c r="M555" s="81"/>
      <c r="O555" s="81"/>
      <c r="P555" s="81"/>
    </row>
    <row r="556" customHeight="1" spans="1:16">
      <c r="A556" s="96"/>
      <c r="B556" s="100"/>
      <c r="M556" s="81"/>
      <c r="O556" s="81"/>
      <c r="P556" s="81"/>
    </row>
    <row r="557" customHeight="1" spans="1:16">
      <c r="A557" s="96"/>
      <c r="B557" s="100"/>
      <c r="M557" s="81"/>
      <c r="O557" s="81"/>
      <c r="P557" s="81"/>
    </row>
    <row r="558" customHeight="1" spans="1:16">
      <c r="A558" s="96"/>
      <c r="B558" s="100"/>
      <c r="M558" s="81"/>
      <c r="O558" s="81"/>
      <c r="P558" s="81"/>
    </row>
    <row r="559" customHeight="1" spans="1:16">
      <c r="A559" s="96"/>
      <c r="B559" s="100"/>
      <c r="M559" s="81"/>
      <c r="O559" s="81"/>
      <c r="P559" s="81"/>
    </row>
    <row r="560" customHeight="1" spans="1:16">
      <c r="A560" s="96"/>
      <c r="B560" s="100"/>
      <c r="M560" s="81"/>
      <c r="O560" s="81"/>
      <c r="P560" s="81"/>
    </row>
    <row r="561" customHeight="1" spans="1:16">
      <c r="A561" s="96"/>
      <c r="B561" s="100"/>
      <c r="M561" s="81"/>
      <c r="O561" s="81"/>
      <c r="P561" s="81"/>
    </row>
    <row r="562" customHeight="1" spans="1:16">
      <c r="A562" s="96"/>
      <c r="B562" s="100"/>
      <c r="M562" s="81"/>
      <c r="O562" s="81"/>
      <c r="P562" s="81"/>
    </row>
    <row r="563" customHeight="1" spans="1:16">
      <c r="A563" s="96"/>
      <c r="B563" s="100"/>
      <c r="M563" s="81"/>
      <c r="O563" s="81"/>
      <c r="P563" s="81"/>
    </row>
    <row r="564" customHeight="1" spans="1:16">
      <c r="A564" s="96"/>
      <c r="B564" s="100"/>
      <c r="M564" s="81"/>
      <c r="O564" s="81"/>
      <c r="P564" s="81"/>
    </row>
    <row r="565" customHeight="1" spans="1:16">
      <c r="A565" s="96"/>
      <c r="B565" s="100"/>
      <c r="M565" s="81"/>
      <c r="O565" s="81"/>
      <c r="P565" s="81"/>
    </row>
    <row r="566" customHeight="1" spans="1:16">
      <c r="A566" s="96"/>
      <c r="B566" s="100"/>
      <c r="M566" s="81"/>
      <c r="O566" s="81"/>
      <c r="P566" s="81"/>
    </row>
    <row r="567" customHeight="1" spans="1:16">
      <c r="A567" s="96"/>
      <c r="B567" s="100"/>
      <c r="M567" s="81"/>
      <c r="O567" s="81"/>
      <c r="P567" s="81"/>
    </row>
    <row r="568" customHeight="1" spans="1:16">
      <c r="A568" s="96"/>
      <c r="B568" s="100"/>
      <c r="M568" s="81"/>
      <c r="O568" s="81"/>
      <c r="P568" s="81"/>
    </row>
    <row r="569" customHeight="1" spans="1:16">
      <c r="A569" s="96"/>
      <c r="B569" s="100"/>
      <c r="M569" s="81"/>
      <c r="O569" s="81"/>
      <c r="P569" s="81"/>
    </row>
    <row r="570" customHeight="1" spans="1:16">
      <c r="A570" s="96"/>
      <c r="B570" s="100"/>
      <c r="M570" s="81"/>
      <c r="O570" s="81"/>
      <c r="P570" s="81"/>
    </row>
    <row r="571" customHeight="1" spans="1:16">
      <c r="A571" s="96"/>
      <c r="B571" s="100"/>
      <c r="M571" s="81"/>
      <c r="O571" s="81"/>
      <c r="P571" s="81"/>
    </row>
    <row r="572" customHeight="1" spans="1:16">
      <c r="A572" s="96"/>
      <c r="B572" s="100"/>
      <c r="M572" s="81"/>
      <c r="O572" s="81"/>
      <c r="P572" s="81"/>
    </row>
    <row r="573" customHeight="1" spans="1:16">
      <c r="A573" s="96"/>
      <c r="B573" s="100"/>
      <c r="M573" s="81"/>
      <c r="O573" s="81"/>
      <c r="P573" s="81"/>
    </row>
    <row r="574" customHeight="1" spans="1:16">
      <c r="A574" s="96"/>
      <c r="B574" s="100"/>
      <c r="M574" s="81"/>
      <c r="O574" s="81"/>
      <c r="P574" s="81"/>
    </row>
    <row r="575" customHeight="1" spans="1:16">
      <c r="A575" s="96"/>
      <c r="B575" s="100"/>
      <c r="M575" s="81"/>
      <c r="O575" s="81"/>
      <c r="P575" s="81"/>
    </row>
    <row r="576" customHeight="1" spans="1:16">
      <c r="A576" s="96"/>
      <c r="B576" s="100"/>
      <c r="M576" s="81"/>
      <c r="O576" s="81"/>
      <c r="P576" s="81"/>
    </row>
    <row r="577" customHeight="1" spans="1:16">
      <c r="A577" s="96"/>
      <c r="B577" s="100"/>
      <c r="M577" s="81"/>
      <c r="O577" s="81"/>
      <c r="P577" s="81"/>
    </row>
    <row r="578" customHeight="1" spans="1:16">
      <c r="A578" s="96"/>
      <c r="B578" s="100"/>
      <c r="M578" s="81"/>
      <c r="O578" s="81"/>
      <c r="P578" s="81"/>
    </row>
    <row r="579" customHeight="1" spans="1:16">
      <c r="A579" s="96"/>
      <c r="B579" s="100"/>
      <c r="M579" s="81"/>
      <c r="O579" s="81"/>
      <c r="P579" s="81"/>
    </row>
    <row r="580" customHeight="1" spans="1:16">
      <c r="A580" s="96"/>
      <c r="B580" s="100"/>
      <c r="M580" s="81"/>
      <c r="O580" s="81"/>
      <c r="P580" s="81"/>
    </row>
    <row r="581" customHeight="1" spans="1:16">
      <c r="A581" s="96"/>
      <c r="B581" s="100"/>
      <c r="M581" s="81"/>
      <c r="O581" s="81"/>
      <c r="P581" s="81"/>
    </row>
    <row r="582" customHeight="1" spans="1:16">
      <c r="A582" s="96"/>
      <c r="B582" s="100"/>
      <c r="M582" s="81"/>
      <c r="O582" s="81"/>
      <c r="P582" s="81"/>
    </row>
    <row r="583" customHeight="1" spans="1:16">
      <c r="A583" s="96"/>
      <c r="B583" s="100"/>
      <c r="M583" s="81"/>
      <c r="O583" s="81"/>
      <c r="P583" s="81"/>
    </row>
    <row r="584" customHeight="1" spans="1:16">
      <c r="A584" s="96"/>
      <c r="B584" s="100"/>
      <c r="M584" s="81"/>
      <c r="O584" s="81"/>
      <c r="P584" s="81"/>
    </row>
    <row r="585" customHeight="1" spans="1:16">
      <c r="A585" s="96"/>
      <c r="B585" s="100"/>
      <c r="M585" s="81"/>
      <c r="O585" s="81"/>
      <c r="P585" s="81"/>
    </row>
    <row r="586" customHeight="1" spans="1:16">
      <c r="A586" s="96"/>
      <c r="B586" s="100"/>
      <c r="M586" s="81"/>
      <c r="O586" s="81"/>
      <c r="P586" s="81"/>
    </row>
    <row r="587" customHeight="1" spans="1:16">
      <c r="A587" s="96"/>
      <c r="B587" s="100"/>
      <c r="M587" s="81"/>
      <c r="O587" s="81"/>
      <c r="P587" s="81"/>
    </row>
    <row r="588" customHeight="1" spans="1:16">
      <c r="A588" s="96"/>
      <c r="B588" s="100"/>
      <c r="M588" s="81"/>
      <c r="O588" s="81"/>
      <c r="P588" s="81"/>
    </row>
    <row r="589" customHeight="1" spans="1:16">
      <c r="A589" s="96"/>
      <c r="B589" s="100"/>
      <c r="M589" s="81"/>
      <c r="O589" s="81"/>
      <c r="P589" s="81"/>
    </row>
    <row r="590" customHeight="1" spans="1:16">
      <c r="A590" s="96"/>
      <c r="B590" s="100"/>
      <c r="M590" s="81"/>
      <c r="O590" s="81"/>
      <c r="P590" s="81"/>
    </row>
    <row r="591" customHeight="1" spans="1:16">
      <c r="A591" s="96"/>
      <c r="B591" s="100"/>
      <c r="M591" s="81"/>
      <c r="O591" s="81"/>
      <c r="P591" s="81"/>
    </row>
    <row r="592" customHeight="1" spans="1:16">
      <c r="A592" s="96"/>
      <c r="B592" s="100"/>
      <c r="M592" s="81"/>
      <c r="O592" s="81"/>
      <c r="P592" s="81"/>
    </row>
    <row r="593" customHeight="1" spans="1:16">
      <c r="A593" s="96"/>
      <c r="B593" s="100"/>
      <c r="M593" s="81"/>
      <c r="O593" s="81"/>
      <c r="P593" s="81"/>
    </row>
    <row r="594" customHeight="1" spans="1:16">
      <c r="A594" s="96"/>
      <c r="B594" s="100"/>
      <c r="M594" s="81"/>
      <c r="O594" s="81"/>
      <c r="P594" s="81"/>
    </row>
    <row r="595" customHeight="1" spans="1:16">
      <c r="A595" s="96"/>
      <c r="B595" s="100"/>
      <c r="M595" s="81"/>
      <c r="O595" s="81"/>
      <c r="P595" s="81"/>
    </row>
    <row r="596" customHeight="1" spans="1:16">
      <c r="A596" s="96"/>
      <c r="B596" s="100"/>
      <c r="M596" s="81"/>
      <c r="O596" s="81"/>
      <c r="P596" s="81"/>
    </row>
    <row r="597" customHeight="1" spans="1:16">
      <c r="A597" s="96"/>
      <c r="B597" s="100"/>
      <c r="M597" s="81"/>
      <c r="O597" s="81"/>
      <c r="P597" s="81"/>
    </row>
    <row r="598" customHeight="1" spans="1:16">
      <c r="A598" s="96"/>
      <c r="B598" s="100"/>
      <c r="M598" s="81"/>
      <c r="O598" s="81"/>
      <c r="P598" s="81"/>
    </row>
    <row r="599" customHeight="1" spans="1:16">
      <c r="A599" s="96"/>
      <c r="B599" s="100"/>
      <c r="M599" s="81"/>
      <c r="O599" s="81"/>
      <c r="P599" s="81"/>
    </row>
    <row r="600" customHeight="1" spans="1:16">
      <c r="A600" s="96"/>
      <c r="B600" s="100"/>
      <c r="M600" s="81"/>
      <c r="O600" s="81"/>
      <c r="P600" s="81"/>
    </row>
    <row r="601" customHeight="1" spans="1:16">
      <c r="A601" s="96"/>
      <c r="B601" s="100"/>
      <c r="M601" s="81"/>
      <c r="O601" s="81"/>
      <c r="P601" s="81"/>
    </row>
    <row r="602" customHeight="1" spans="1:16">
      <c r="A602" s="101"/>
      <c r="B602" s="100"/>
      <c r="M602" s="81"/>
      <c r="O602" s="81"/>
      <c r="P602" s="81"/>
    </row>
    <row r="603" customHeight="1" spans="1:16">
      <c r="A603" s="101"/>
      <c r="B603" s="100"/>
      <c r="M603" s="81"/>
      <c r="O603" s="81"/>
      <c r="P603" s="81"/>
    </row>
    <row r="604" customHeight="1" spans="1:16">
      <c r="A604" s="101"/>
      <c r="B604" s="100"/>
      <c r="M604" s="81"/>
      <c r="O604" s="81"/>
      <c r="P604" s="81"/>
    </row>
    <row r="605" customHeight="1" spans="1:16">
      <c r="A605" s="101"/>
      <c r="B605" s="100"/>
      <c r="M605" s="81"/>
      <c r="O605" s="81"/>
      <c r="P605" s="81"/>
    </row>
    <row r="606" customHeight="1" spans="1:16">
      <c r="A606" s="101"/>
      <c r="B606" s="100"/>
      <c r="M606" s="81"/>
      <c r="O606" s="81"/>
      <c r="P606" s="81"/>
    </row>
    <row r="607" customHeight="1" spans="1:16">
      <c r="A607" s="101"/>
      <c r="B607" s="100"/>
      <c r="M607" s="81"/>
      <c r="O607" s="81"/>
      <c r="P607" s="81"/>
    </row>
    <row r="608" customHeight="1" spans="1:16">
      <c r="A608" s="101"/>
      <c r="B608" s="100"/>
      <c r="M608" s="81"/>
      <c r="O608" s="81"/>
      <c r="P608" s="81"/>
    </row>
    <row r="609" customHeight="1" spans="1:16">
      <c r="A609" s="101"/>
      <c r="B609" s="100"/>
      <c r="M609" s="81"/>
      <c r="O609" s="81"/>
      <c r="P609" s="81"/>
    </row>
    <row r="610" customHeight="1" spans="1:16">
      <c r="A610" s="101"/>
      <c r="B610" s="100"/>
      <c r="M610" s="81"/>
      <c r="O610" s="81"/>
      <c r="P610" s="81"/>
    </row>
    <row r="611" customHeight="1" spans="1:16">
      <c r="A611" s="101"/>
      <c r="B611" s="100"/>
      <c r="M611" s="81"/>
      <c r="O611" s="81"/>
      <c r="P611" s="81"/>
    </row>
    <row r="612" customHeight="1" spans="1:16">
      <c r="A612" s="101"/>
      <c r="B612" s="100"/>
      <c r="M612" s="81"/>
      <c r="O612" s="81"/>
      <c r="P612" s="81"/>
    </row>
    <row r="613" customHeight="1" spans="1:16">
      <c r="A613" s="101"/>
      <c r="B613" s="100"/>
      <c r="M613" s="81"/>
      <c r="O613" s="81"/>
      <c r="P613" s="81"/>
    </row>
    <row r="614" customHeight="1" spans="1:16">
      <c r="A614" s="101"/>
      <c r="B614" s="100"/>
      <c r="M614" s="81"/>
      <c r="O614" s="81"/>
      <c r="P614" s="81"/>
    </row>
    <row r="615" customHeight="1" spans="1:16">
      <c r="A615" s="101"/>
      <c r="B615" s="100"/>
      <c r="M615" s="81"/>
      <c r="O615" s="81"/>
      <c r="P615" s="81"/>
    </row>
    <row r="616" customHeight="1" spans="1:16">
      <c r="A616" s="101"/>
      <c r="B616" s="100"/>
      <c r="M616" s="81"/>
      <c r="O616" s="81"/>
      <c r="P616" s="81"/>
    </row>
    <row r="617" customHeight="1" spans="1:16">
      <c r="A617" s="101"/>
      <c r="B617" s="100"/>
      <c r="M617" s="81"/>
      <c r="O617" s="81"/>
      <c r="P617" s="81"/>
    </row>
    <row r="618" customHeight="1" spans="1:16">
      <c r="A618" s="101"/>
      <c r="B618" s="100"/>
      <c r="M618" s="81"/>
      <c r="O618" s="81"/>
      <c r="P618" s="81"/>
    </row>
    <row r="619" customHeight="1" spans="1:16">
      <c r="A619" s="101"/>
      <c r="B619" s="100"/>
      <c r="M619" s="81"/>
      <c r="O619" s="81"/>
      <c r="P619" s="81"/>
    </row>
    <row r="620" customHeight="1" spans="1:16">
      <c r="A620" s="101"/>
      <c r="B620" s="100"/>
      <c r="M620" s="81"/>
      <c r="O620" s="81"/>
      <c r="P620" s="81"/>
    </row>
    <row r="621" customHeight="1" spans="1:16">
      <c r="A621" s="101"/>
      <c r="B621" s="100"/>
      <c r="M621" s="81"/>
      <c r="O621" s="81"/>
      <c r="P621" s="81"/>
    </row>
    <row r="622" customHeight="1" spans="1:16">
      <c r="A622" s="101"/>
      <c r="B622" s="100"/>
      <c r="M622" s="81"/>
      <c r="O622" s="81"/>
      <c r="P622" s="81"/>
    </row>
    <row r="623" customHeight="1" spans="1:16">
      <c r="A623" s="101"/>
      <c r="B623" s="100"/>
      <c r="M623" s="81"/>
      <c r="O623" s="81"/>
      <c r="P623" s="81"/>
    </row>
    <row r="624" customHeight="1" spans="1:16">
      <c r="A624" s="101"/>
      <c r="B624" s="100"/>
      <c r="M624" s="81"/>
      <c r="O624" s="81"/>
      <c r="P624" s="81"/>
    </row>
    <row r="625" customHeight="1" spans="1:16">
      <c r="A625" s="101"/>
      <c r="B625" s="100"/>
      <c r="M625" s="81"/>
      <c r="O625" s="81"/>
      <c r="P625" s="81"/>
    </row>
    <row r="626" customHeight="1" spans="1:16">
      <c r="A626" s="96"/>
      <c r="B626" s="100"/>
      <c r="M626" s="81"/>
      <c r="O626" s="81"/>
      <c r="P626" s="81"/>
    </row>
    <row r="627" customHeight="1" spans="1:16">
      <c r="A627" s="96"/>
      <c r="B627" s="100"/>
      <c r="M627" s="81"/>
      <c r="O627" s="81"/>
      <c r="P627" s="81"/>
    </row>
    <row r="628" customHeight="1" spans="1:16">
      <c r="A628" s="96"/>
      <c r="B628" s="100"/>
      <c r="M628" s="81"/>
      <c r="O628" s="81"/>
      <c r="P628" s="81"/>
    </row>
    <row r="629" customHeight="1" spans="1:16">
      <c r="A629" s="96"/>
      <c r="B629" s="100"/>
      <c r="M629" s="81"/>
      <c r="O629" s="81"/>
      <c r="P629" s="81"/>
    </row>
    <row r="630" customHeight="1" spans="1:16">
      <c r="A630" s="96"/>
      <c r="B630" s="100"/>
      <c r="M630" s="81"/>
      <c r="O630" s="81"/>
      <c r="P630" s="81"/>
    </row>
    <row r="631" customHeight="1" spans="1:16">
      <c r="A631" s="96"/>
      <c r="B631" s="100"/>
      <c r="M631" s="81"/>
      <c r="O631" s="81"/>
      <c r="P631" s="81"/>
    </row>
    <row r="632" customHeight="1" spans="1:16">
      <c r="A632" s="96"/>
      <c r="B632" s="100"/>
      <c r="M632" s="81"/>
      <c r="O632" s="81"/>
      <c r="P632" s="81"/>
    </row>
    <row r="633" customHeight="1" spans="1:16">
      <c r="A633" s="96"/>
      <c r="B633" s="100"/>
      <c r="M633" s="81"/>
      <c r="O633" s="81"/>
      <c r="P633" s="81"/>
    </row>
    <row r="634" customHeight="1" spans="1:16">
      <c r="A634" s="96"/>
      <c r="B634" s="100"/>
      <c r="M634" s="81"/>
      <c r="O634" s="81"/>
      <c r="P634" s="81"/>
    </row>
    <row r="635" customHeight="1" spans="1:16">
      <c r="A635" s="96"/>
      <c r="B635" s="100"/>
      <c r="M635" s="81"/>
      <c r="O635" s="81"/>
      <c r="P635" s="81"/>
    </row>
    <row r="636" customHeight="1" spans="1:16">
      <c r="A636" s="96"/>
      <c r="B636" s="100"/>
      <c r="M636" s="81"/>
      <c r="O636" s="81"/>
      <c r="P636" s="81"/>
    </row>
    <row r="637" customHeight="1" spans="1:16">
      <c r="A637" s="96"/>
      <c r="B637" s="100"/>
      <c r="M637" s="81"/>
      <c r="O637" s="81"/>
      <c r="P637" s="81"/>
    </row>
    <row r="638" customHeight="1" spans="1:16">
      <c r="A638" s="96"/>
      <c r="B638" s="100"/>
      <c r="M638" s="81"/>
      <c r="O638" s="81"/>
      <c r="P638" s="81"/>
    </row>
    <row r="639" customHeight="1" spans="1:16">
      <c r="A639" s="96"/>
      <c r="B639" s="100"/>
      <c r="M639" s="81"/>
      <c r="O639" s="81"/>
      <c r="P639" s="81"/>
    </row>
    <row r="640" customHeight="1" spans="1:16">
      <c r="A640" s="96"/>
      <c r="B640" s="100"/>
      <c r="M640" s="81"/>
      <c r="O640" s="81"/>
      <c r="P640" s="81"/>
    </row>
    <row r="641" customHeight="1" spans="1:16">
      <c r="A641" s="96"/>
      <c r="B641" s="100"/>
      <c r="M641" s="81"/>
      <c r="O641" s="81"/>
      <c r="P641" s="81"/>
    </row>
    <row r="642" customHeight="1" spans="1:16">
      <c r="A642" s="96"/>
      <c r="B642" s="100"/>
      <c r="M642" s="81"/>
      <c r="O642" s="81"/>
      <c r="P642" s="81"/>
    </row>
    <row r="643" customHeight="1" spans="1:16">
      <c r="A643" s="96"/>
      <c r="B643" s="100"/>
      <c r="M643" s="81"/>
      <c r="O643" s="81"/>
      <c r="P643" s="81"/>
    </row>
    <row r="644" customHeight="1" spans="1:16">
      <c r="A644" s="96"/>
      <c r="B644" s="100"/>
      <c r="M644" s="81"/>
      <c r="O644" s="81"/>
      <c r="P644" s="81"/>
    </row>
    <row r="645" customHeight="1" spans="1:16">
      <c r="A645" s="96"/>
      <c r="B645" s="100"/>
      <c r="M645" s="81"/>
      <c r="O645" s="81"/>
      <c r="P645" s="81"/>
    </row>
    <row r="646" customHeight="1" spans="1:16">
      <c r="A646" s="96"/>
      <c r="B646" s="100"/>
      <c r="M646" s="81"/>
      <c r="O646" s="81"/>
      <c r="P646" s="81"/>
    </row>
    <row r="647" customHeight="1" spans="1:16">
      <c r="A647" s="96"/>
      <c r="B647" s="100"/>
      <c r="M647" s="81"/>
      <c r="O647" s="81"/>
      <c r="P647" s="81"/>
    </row>
    <row r="648" customHeight="1" spans="1:16">
      <c r="A648" s="96"/>
      <c r="B648" s="100"/>
      <c r="M648" s="81"/>
      <c r="O648" s="81"/>
      <c r="P648" s="81"/>
    </row>
    <row r="649" customHeight="1" spans="1:16">
      <c r="A649" s="96"/>
      <c r="B649" s="100"/>
      <c r="M649" s="81"/>
      <c r="O649" s="81"/>
      <c r="P649" s="81"/>
    </row>
    <row r="650" customHeight="1" spans="1:16">
      <c r="A650" s="101"/>
      <c r="B650" s="100"/>
      <c r="M650" s="81"/>
      <c r="O650" s="81"/>
      <c r="P650" s="81"/>
    </row>
    <row r="651" customHeight="1" spans="1:16">
      <c r="A651" s="101"/>
      <c r="B651" s="100"/>
      <c r="M651" s="81"/>
      <c r="O651" s="81"/>
      <c r="P651" s="81"/>
    </row>
    <row r="652" customHeight="1" spans="1:16">
      <c r="A652" s="101"/>
      <c r="B652" s="100"/>
      <c r="M652" s="81"/>
      <c r="O652" s="81"/>
      <c r="P652" s="81"/>
    </row>
    <row r="653" customHeight="1" spans="1:16">
      <c r="A653" s="101"/>
      <c r="B653" s="100"/>
      <c r="M653" s="81"/>
      <c r="O653" s="81"/>
      <c r="P653" s="81"/>
    </row>
    <row r="654" customHeight="1" spans="1:16">
      <c r="A654" s="101"/>
      <c r="B654" s="100"/>
      <c r="M654" s="81"/>
      <c r="O654" s="81"/>
      <c r="P654" s="81"/>
    </row>
    <row r="655" customHeight="1" spans="1:16">
      <c r="A655" s="101"/>
      <c r="B655" s="100"/>
      <c r="M655" s="81"/>
      <c r="O655" s="81"/>
      <c r="P655" s="81"/>
    </row>
    <row r="656" customHeight="1" spans="1:16">
      <c r="A656" s="101"/>
      <c r="B656" s="100"/>
      <c r="M656" s="81"/>
      <c r="O656" s="81"/>
      <c r="P656" s="81"/>
    </row>
    <row r="657" customHeight="1" spans="1:16">
      <c r="A657" s="101"/>
      <c r="B657" s="100"/>
      <c r="M657" s="81"/>
      <c r="O657" s="81"/>
      <c r="P657" s="81"/>
    </row>
    <row r="658" customHeight="1" spans="1:16">
      <c r="A658" s="101"/>
      <c r="B658" s="100"/>
      <c r="M658" s="81"/>
      <c r="O658" s="81"/>
      <c r="P658" s="81"/>
    </row>
    <row r="659" customHeight="1" spans="1:16">
      <c r="A659" s="101"/>
      <c r="B659" s="100"/>
      <c r="M659" s="81"/>
      <c r="O659" s="81"/>
      <c r="P659" s="81"/>
    </row>
    <row r="660" customHeight="1" spans="1:16">
      <c r="A660" s="101"/>
      <c r="B660" s="100"/>
      <c r="M660" s="81"/>
      <c r="O660" s="81"/>
      <c r="P660" s="81"/>
    </row>
    <row r="661" customHeight="1" spans="1:16">
      <c r="A661" s="101"/>
      <c r="B661" s="100"/>
      <c r="M661" s="81"/>
      <c r="O661" s="81"/>
      <c r="P661" s="81"/>
    </row>
    <row r="662" customHeight="1" spans="1:16">
      <c r="A662" s="101"/>
      <c r="B662" s="100"/>
      <c r="M662" s="81"/>
      <c r="O662" s="81"/>
      <c r="P662" s="81"/>
    </row>
    <row r="663" customHeight="1" spans="1:16">
      <c r="A663" s="101"/>
      <c r="B663" s="100"/>
      <c r="M663" s="81"/>
      <c r="O663" s="81"/>
      <c r="P663" s="81"/>
    </row>
    <row r="664" customHeight="1" spans="1:16">
      <c r="A664" s="101"/>
      <c r="B664" s="100"/>
      <c r="M664" s="81"/>
      <c r="O664" s="81"/>
      <c r="P664" s="81"/>
    </row>
    <row r="665" customHeight="1" spans="1:16">
      <c r="A665" s="101"/>
      <c r="B665" s="100"/>
      <c r="M665" s="81"/>
      <c r="O665" s="81"/>
      <c r="P665" s="81"/>
    </row>
    <row r="666" customHeight="1" spans="1:16">
      <c r="A666" s="101"/>
      <c r="B666" s="100"/>
      <c r="M666" s="81"/>
      <c r="O666" s="81"/>
      <c r="P666" s="81"/>
    </row>
    <row r="667" customHeight="1" spans="1:16">
      <c r="A667" s="101"/>
      <c r="B667" s="100"/>
      <c r="M667" s="81"/>
      <c r="O667" s="81"/>
      <c r="P667" s="81"/>
    </row>
    <row r="668" customHeight="1" spans="1:16">
      <c r="A668" s="101"/>
      <c r="B668" s="100"/>
      <c r="M668" s="81"/>
      <c r="O668" s="81"/>
      <c r="P668" s="81"/>
    </row>
    <row r="669" customHeight="1" spans="1:16">
      <c r="A669" s="101"/>
      <c r="B669" s="100"/>
      <c r="M669" s="81"/>
      <c r="O669" s="81"/>
      <c r="P669" s="81"/>
    </row>
    <row r="670" customHeight="1" spans="1:16">
      <c r="A670" s="101"/>
      <c r="B670" s="100"/>
      <c r="M670" s="81"/>
      <c r="O670" s="81"/>
      <c r="P670" s="81"/>
    </row>
    <row r="671" customHeight="1" spans="1:16">
      <c r="A671" s="101"/>
      <c r="B671" s="100"/>
      <c r="M671" s="81"/>
      <c r="O671" s="81"/>
      <c r="P671" s="81"/>
    </row>
    <row r="672" customHeight="1" spans="1:16">
      <c r="A672" s="101"/>
      <c r="B672" s="100"/>
      <c r="M672" s="81"/>
      <c r="O672" s="81"/>
      <c r="P672" s="81"/>
    </row>
    <row r="673" customHeight="1" spans="1:16">
      <c r="A673" s="101"/>
      <c r="B673" s="100"/>
      <c r="M673" s="81"/>
      <c r="O673" s="81"/>
      <c r="P673" s="81"/>
    </row>
    <row r="674" customHeight="1" spans="1:16">
      <c r="A674" s="96"/>
      <c r="B674" s="100"/>
      <c r="M674" s="81"/>
      <c r="O674" s="81"/>
      <c r="P674" s="81"/>
    </row>
    <row r="675" customHeight="1" spans="1:16">
      <c r="A675" s="96"/>
      <c r="B675" s="100"/>
      <c r="M675" s="81"/>
      <c r="O675" s="81"/>
      <c r="P675" s="81"/>
    </row>
    <row r="676" customHeight="1" spans="1:16">
      <c r="A676" s="96"/>
      <c r="B676" s="100"/>
      <c r="M676" s="81"/>
      <c r="O676" s="81"/>
      <c r="P676" s="81"/>
    </row>
    <row r="677" customHeight="1" spans="1:16">
      <c r="A677" s="96"/>
      <c r="B677" s="100"/>
      <c r="M677" s="81"/>
      <c r="O677" s="81"/>
      <c r="P677" s="81"/>
    </row>
    <row r="678" customHeight="1" spans="1:16">
      <c r="A678" s="96"/>
      <c r="B678" s="100"/>
      <c r="M678" s="81"/>
      <c r="O678" s="81"/>
      <c r="P678" s="81"/>
    </row>
    <row r="679" customHeight="1" spans="1:16">
      <c r="A679" s="96"/>
      <c r="B679" s="100"/>
      <c r="M679" s="81"/>
      <c r="O679" s="81"/>
      <c r="P679" s="81"/>
    </row>
    <row r="680" customHeight="1" spans="1:16">
      <c r="A680" s="96"/>
      <c r="B680" s="100"/>
      <c r="M680" s="81"/>
      <c r="O680" s="81"/>
      <c r="P680" s="81"/>
    </row>
    <row r="681" customHeight="1" spans="1:16">
      <c r="A681" s="96"/>
      <c r="B681" s="100"/>
      <c r="M681" s="81"/>
      <c r="O681" s="81"/>
      <c r="P681" s="81"/>
    </row>
    <row r="682" customHeight="1" spans="1:16">
      <c r="A682" s="96"/>
      <c r="B682" s="100"/>
      <c r="M682" s="81"/>
      <c r="O682" s="81"/>
      <c r="P682" s="81"/>
    </row>
    <row r="683" customHeight="1" spans="1:16">
      <c r="A683" s="96"/>
      <c r="B683" s="100"/>
      <c r="M683" s="81"/>
      <c r="O683" s="81"/>
      <c r="P683" s="81"/>
    </row>
    <row r="684" customHeight="1" spans="1:16">
      <c r="A684" s="96"/>
      <c r="B684" s="100"/>
      <c r="M684" s="81"/>
      <c r="O684" s="81"/>
      <c r="P684" s="81"/>
    </row>
    <row r="685" customHeight="1" spans="1:16">
      <c r="A685" s="96"/>
      <c r="B685" s="100"/>
      <c r="M685" s="81"/>
      <c r="O685" s="81"/>
      <c r="P685" s="81"/>
    </row>
    <row r="686" customHeight="1" spans="1:16">
      <c r="A686" s="96"/>
      <c r="B686" s="100"/>
      <c r="M686" s="81"/>
      <c r="O686" s="81"/>
      <c r="P686" s="81"/>
    </row>
    <row r="687" customHeight="1" spans="1:16">
      <c r="A687" s="96"/>
      <c r="B687" s="100"/>
      <c r="M687" s="81"/>
      <c r="O687" s="81"/>
      <c r="P687" s="81"/>
    </row>
    <row r="688" customHeight="1" spans="1:16">
      <c r="A688" s="96"/>
      <c r="B688" s="100"/>
      <c r="M688" s="81"/>
      <c r="O688" s="81"/>
      <c r="P688" s="81"/>
    </row>
    <row r="689" customHeight="1" spans="1:16">
      <c r="A689" s="96"/>
      <c r="B689" s="100"/>
      <c r="M689" s="81"/>
      <c r="O689" s="81"/>
      <c r="P689" s="81"/>
    </row>
    <row r="690" customHeight="1" spans="1:16">
      <c r="A690" s="96"/>
      <c r="B690" s="100"/>
      <c r="M690" s="81"/>
      <c r="O690" s="81"/>
      <c r="P690" s="81"/>
    </row>
    <row r="691" customHeight="1" spans="1:16">
      <c r="A691" s="96"/>
      <c r="B691" s="100"/>
      <c r="M691" s="81"/>
      <c r="O691" s="81"/>
      <c r="P691" s="81"/>
    </row>
    <row r="692" customHeight="1" spans="1:16">
      <c r="A692" s="96"/>
      <c r="B692" s="100"/>
      <c r="M692" s="81"/>
      <c r="O692" s="81"/>
      <c r="P692" s="81"/>
    </row>
    <row r="693" customHeight="1" spans="1:16">
      <c r="A693" s="96"/>
      <c r="B693" s="100"/>
      <c r="M693" s="81"/>
      <c r="O693" s="81"/>
      <c r="P693" s="81"/>
    </row>
    <row r="694" customHeight="1" spans="1:16">
      <c r="A694" s="96"/>
      <c r="B694" s="100"/>
      <c r="M694" s="81"/>
      <c r="O694" s="81"/>
      <c r="P694" s="81"/>
    </row>
    <row r="695" customHeight="1" spans="1:16">
      <c r="A695" s="96"/>
      <c r="B695" s="100"/>
      <c r="M695" s="81"/>
      <c r="O695" s="81"/>
      <c r="P695" s="81"/>
    </row>
    <row r="696" customHeight="1" spans="1:16">
      <c r="A696" s="96"/>
      <c r="B696" s="100"/>
      <c r="M696" s="81"/>
      <c r="O696" s="81"/>
      <c r="P696" s="81"/>
    </row>
    <row r="697" customHeight="1" spans="1:16">
      <c r="A697" s="96"/>
      <c r="B697" s="100"/>
      <c r="M697" s="81"/>
      <c r="O697" s="81"/>
      <c r="P697" s="81"/>
    </row>
    <row r="698" customHeight="1" spans="1:16">
      <c r="A698" s="101"/>
      <c r="B698" s="100"/>
      <c r="M698" s="81"/>
      <c r="O698" s="81"/>
      <c r="P698" s="81"/>
    </row>
    <row r="699" customHeight="1" spans="1:16">
      <c r="A699" s="101"/>
      <c r="B699" s="100"/>
      <c r="M699" s="81"/>
      <c r="O699" s="81"/>
      <c r="P699" s="81"/>
    </row>
    <row r="700" customHeight="1" spans="1:16">
      <c r="A700" s="101"/>
      <c r="B700" s="100"/>
      <c r="M700" s="81"/>
      <c r="O700" s="81"/>
      <c r="P700" s="81"/>
    </row>
    <row r="701" customHeight="1" spans="1:16">
      <c r="A701" s="101"/>
      <c r="B701" s="100"/>
      <c r="M701" s="81"/>
      <c r="O701" s="81"/>
      <c r="P701" s="81"/>
    </row>
    <row r="702" customHeight="1" spans="1:16">
      <c r="A702" s="101"/>
      <c r="B702" s="100"/>
      <c r="M702" s="81"/>
      <c r="O702" s="81"/>
      <c r="P702" s="81"/>
    </row>
    <row r="703" customHeight="1" spans="1:16">
      <c r="A703" s="101"/>
      <c r="B703" s="100"/>
      <c r="M703" s="81"/>
      <c r="O703" s="81"/>
      <c r="P703" s="81"/>
    </row>
    <row r="704" customHeight="1" spans="1:16">
      <c r="A704" s="101"/>
      <c r="B704" s="100"/>
      <c r="M704" s="81"/>
      <c r="O704" s="81"/>
      <c r="P704" s="81"/>
    </row>
    <row r="705" customHeight="1" spans="1:16">
      <c r="A705" s="101"/>
      <c r="B705" s="100"/>
      <c r="M705" s="81"/>
      <c r="O705" s="81"/>
      <c r="P705" s="81"/>
    </row>
    <row r="706" customHeight="1" spans="1:16">
      <c r="A706" s="101"/>
      <c r="B706" s="100"/>
      <c r="M706" s="81"/>
      <c r="O706" s="81"/>
      <c r="P706" s="81"/>
    </row>
    <row r="707" customHeight="1" spans="1:16">
      <c r="A707" s="101"/>
      <c r="B707" s="100"/>
      <c r="M707" s="81"/>
      <c r="O707" s="81"/>
      <c r="P707" s="81"/>
    </row>
    <row r="708" customHeight="1" spans="1:16">
      <c r="A708" s="101"/>
      <c r="B708" s="100"/>
      <c r="M708" s="81"/>
      <c r="O708" s="81"/>
      <c r="P708" s="81"/>
    </row>
    <row r="709" customHeight="1" spans="1:16">
      <c r="A709" s="101"/>
      <c r="B709" s="100"/>
      <c r="M709" s="81"/>
      <c r="O709" s="81"/>
      <c r="P709" s="81"/>
    </row>
    <row r="710" customHeight="1" spans="1:16">
      <c r="A710" s="101"/>
      <c r="B710" s="100"/>
      <c r="M710" s="81"/>
      <c r="O710" s="81"/>
      <c r="P710" s="81"/>
    </row>
    <row r="711" customHeight="1" spans="1:16">
      <c r="A711" s="101"/>
      <c r="B711" s="100"/>
      <c r="M711" s="81"/>
      <c r="O711" s="81"/>
      <c r="P711" s="81"/>
    </row>
    <row r="712" customHeight="1" spans="1:16">
      <c r="A712" s="101"/>
      <c r="B712" s="100"/>
      <c r="M712" s="81"/>
      <c r="O712" s="81"/>
      <c r="P712" s="81"/>
    </row>
    <row r="713" customHeight="1" spans="1:16">
      <c r="A713" s="101"/>
      <c r="B713" s="100"/>
      <c r="M713" s="81"/>
      <c r="O713" s="81"/>
      <c r="P713" s="81"/>
    </row>
    <row r="714" customHeight="1" spans="1:16">
      <c r="A714" s="101"/>
      <c r="B714" s="100"/>
      <c r="M714" s="81"/>
      <c r="O714" s="81"/>
      <c r="P714" s="81"/>
    </row>
    <row r="715" customHeight="1" spans="1:16">
      <c r="A715" s="101"/>
      <c r="B715" s="100"/>
      <c r="M715" s="81"/>
      <c r="O715" s="81"/>
      <c r="P715" s="81"/>
    </row>
    <row r="716" customHeight="1" spans="1:16">
      <c r="A716" s="101"/>
      <c r="B716" s="100"/>
      <c r="M716" s="81"/>
      <c r="O716" s="81"/>
      <c r="P716" s="81"/>
    </row>
    <row r="717" customHeight="1" spans="1:16">
      <c r="A717" s="101"/>
      <c r="B717" s="100"/>
      <c r="M717" s="81"/>
      <c r="O717" s="81"/>
      <c r="P717" s="81"/>
    </row>
    <row r="718" customHeight="1" spans="1:16">
      <c r="A718" s="101"/>
      <c r="B718" s="100"/>
      <c r="M718" s="81"/>
      <c r="O718" s="81"/>
      <c r="P718" s="81"/>
    </row>
    <row r="719" customHeight="1" spans="1:16">
      <c r="A719" s="101"/>
      <c r="B719" s="100"/>
      <c r="M719" s="81"/>
      <c r="O719" s="81"/>
      <c r="P719" s="81"/>
    </row>
    <row r="720" customHeight="1" spans="1:16">
      <c r="A720" s="101"/>
      <c r="B720" s="100"/>
      <c r="M720" s="81"/>
      <c r="O720" s="81"/>
      <c r="P720" s="81"/>
    </row>
    <row r="721" customHeight="1" spans="1:16">
      <c r="A721" s="101"/>
      <c r="B721" s="100"/>
      <c r="M721" s="81"/>
      <c r="O721" s="81"/>
      <c r="P721" s="81"/>
    </row>
    <row r="722" customHeight="1" spans="1:16">
      <c r="A722" s="96"/>
      <c r="B722" s="100"/>
      <c r="M722" s="81"/>
      <c r="O722" s="81"/>
      <c r="P722" s="81"/>
    </row>
    <row r="723" customHeight="1" spans="1:16">
      <c r="A723" s="96"/>
      <c r="B723" s="100"/>
      <c r="M723" s="81"/>
      <c r="O723" s="81"/>
      <c r="P723" s="81"/>
    </row>
    <row r="724" customHeight="1" spans="1:16">
      <c r="A724" s="96"/>
      <c r="B724" s="100"/>
      <c r="M724" s="81"/>
      <c r="O724" s="81"/>
      <c r="P724" s="81"/>
    </row>
    <row r="725" customHeight="1" spans="1:16">
      <c r="A725" s="96"/>
      <c r="B725" s="100"/>
      <c r="M725" s="81"/>
      <c r="O725" s="81"/>
      <c r="P725" s="81"/>
    </row>
    <row r="726" customHeight="1" spans="1:16">
      <c r="A726" s="96"/>
      <c r="B726" s="100"/>
      <c r="M726" s="81"/>
      <c r="O726" s="81"/>
      <c r="P726" s="81"/>
    </row>
    <row r="727" customHeight="1" spans="1:16">
      <c r="A727" s="96"/>
      <c r="B727" s="100"/>
      <c r="M727" s="81"/>
      <c r="O727" s="81"/>
      <c r="P727" s="81"/>
    </row>
    <row r="728" customHeight="1" spans="1:16">
      <c r="A728" s="96"/>
      <c r="B728" s="100"/>
      <c r="M728" s="81"/>
      <c r="O728" s="81"/>
      <c r="P728" s="81"/>
    </row>
    <row r="729" customHeight="1" spans="1:16">
      <c r="A729" s="96"/>
      <c r="B729" s="100"/>
      <c r="M729" s="81"/>
      <c r="O729" s="81"/>
      <c r="P729" s="81"/>
    </row>
    <row r="730" customHeight="1" spans="1:16">
      <c r="A730" s="96"/>
      <c r="B730" s="100"/>
      <c r="M730" s="81"/>
      <c r="O730" s="81"/>
      <c r="P730" s="81"/>
    </row>
    <row r="731" customHeight="1" spans="1:16">
      <c r="A731" s="96"/>
      <c r="B731" s="100"/>
      <c r="M731" s="81"/>
      <c r="O731" s="81"/>
      <c r="P731" s="81"/>
    </row>
    <row r="732" customHeight="1" spans="1:16">
      <c r="A732" s="96"/>
      <c r="B732" s="100"/>
      <c r="M732" s="81"/>
      <c r="O732" s="81"/>
      <c r="P732" s="81"/>
    </row>
    <row r="733" customHeight="1" spans="1:16">
      <c r="A733" s="96"/>
      <c r="B733" s="100"/>
      <c r="M733" s="81"/>
      <c r="O733" s="81"/>
      <c r="P733" s="81"/>
    </row>
    <row r="734" customHeight="1" spans="1:16">
      <c r="A734" s="96"/>
      <c r="B734" s="100"/>
      <c r="M734" s="81"/>
      <c r="O734" s="81"/>
      <c r="P734" s="81"/>
    </row>
    <row r="735" customHeight="1" spans="1:16">
      <c r="A735" s="96"/>
      <c r="B735" s="100"/>
      <c r="M735" s="81"/>
      <c r="O735" s="81"/>
      <c r="P735" s="81"/>
    </row>
    <row r="736" customHeight="1" spans="1:16">
      <c r="A736" s="96"/>
      <c r="B736" s="100"/>
      <c r="M736" s="81"/>
      <c r="O736" s="81"/>
      <c r="P736" s="81"/>
    </row>
    <row r="737" customHeight="1" spans="1:16">
      <c r="A737" s="96"/>
      <c r="B737" s="100"/>
      <c r="M737" s="81"/>
      <c r="O737" s="81"/>
      <c r="P737" s="81"/>
    </row>
    <row r="738" customHeight="1" spans="1:16">
      <c r="A738" s="96"/>
      <c r="B738" s="100"/>
      <c r="M738" s="81"/>
      <c r="O738" s="81"/>
      <c r="P738" s="81"/>
    </row>
    <row r="739" customHeight="1" spans="1:16">
      <c r="A739" s="96"/>
      <c r="B739" s="100"/>
      <c r="M739" s="81"/>
      <c r="O739" s="81"/>
      <c r="P739" s="81"/>
    </row>
    <row r="740" customHeight="1" spans="1:16">
      <c r="A740" s="96"/>
      <c r="B740" s="100"/>
      <c r="M740" s="81"/>
      <c r="O740" s="81"/>
      <c r="P740" s="81"/>
    </row>
    <row r="741" customHeight="1" spans="1:16">
      <c r="A741" s="96"/>
      <c r="B741" s="100"/>
      <c r="M741" s="81"/>
      <c r="O741" s="81"/>
      <c r="P741" s="81"/>
    </row>
    <row r="742" customHeight="1" spans="1:16">
      <c r="A742" s="96"/>
      <c r="B742" s="100"/>
      <c r="M742" s="81"/>
      <c r="O742" s="81"/>
      <c r="P742" s="81"/>
    </row>
    <row r="743" customHeight="1" spans="1:16">
      <c r="A743" s="96"/>
      <c r="B743" s="100"/>
      <c r="M743" s="81"/>
      <c r="O743" s="81"/>
      <c r="P743" s="81"/>
    </row>
    <row r="744" customHeight="1" spans="1:16">
      <c r="A744" s="96"/>
      <c r="B744" s="100"/>
      <c r="M744" s="81"/>
      <c r="O744" s="81"/>
      <c r="P744" s="81"/>
    </row>
    <row r="745" customHeight="1" spans="1:16">
      <c r="A745" s="96"/>
      <c r="B745" s="100"/>
      <c r="M745" s="81"/>
      <c r="O745" s="81"/>
      <c r="P745" s="81"/>
    </row>
    <row r="746" customHeight="1" spans="1:16">
      <c r="A746" s="101"/>
      <c r="B746" s="100"/>
      <c r="M746" s="81"/>
      <c r="O746" s="81"/>
      <c r="P746" s="81"/>
    </row>
    <row r="747" customHeight="1" spans="1:16">
      <c r="A747" s="101"/>
      <c r="B747" s="100"/>
      <c r="M747" s="81"/>
      <c r="O747" s="81"/>
      <c r="P747" s="81"/>
    </row>
    <row r="748" customHeight="1" spans="1:16">
      <c r="A748" s="101"/>
      <c r="B748" s="100"/>
      <c r="M748" s="81"/>
      <c r="O748" s="81"/>
      <c r="P748" s="81"/>
    </row>
    <row r="749" customHeight="1" spans="1:16">
      <c r="A749" s="101"/>
      <c r="B749" s="100"/>
      <c r="M749" s="81"/>
      <c r="O749" s="81"/>
      <c r="P749" s="81"/>
    </row>
    <row r="750" customHeight="1" spans="1:16">
      <c r="A750" s="101"/>
      <c r="B750" s="100"/>
      <c r="M750" s="81"/>
      <c r="O750" s="81"/>
      <c r="P750" s="81"/>
    </row>
    <row r="751" customHeight="1" spans="1:16">
      <c r="A751" s="101"/>
      <c r="B751" s="100"/>
      <c r="M751" s="81"/>
      <c r="O751" s="81"/>
      <c r="P751" s="81"/>
    </row>
    <row r="752" customHeight="1" spans="1:16">
      <c r="A752" s="101"/>
      <c r="B752" s="100"/>
      <c r="M752" s="81"/>
      <c r="O752" s="81"/>
      <c r="P752" s="81"/>
    </row>
    <row r="753" customHeight="1" spans="1:16">
      <c r="A753" s="101"/>
      <c r="B753" s="100"/>
      <c r="M753" s="81"/>
      <c r="O753" s="81"/>
      <c r="P753" s="81"/>
    </row>
    <row r="754" customHeight="1" spans="1:16">
      <c r="A754" s="101"/>
      <c r="B754" s="100"/>
      <c r="M754" s="81"/>
      <c r="O754" s="81"/>
      <c r="P754" s="81"/>
    </row>
    <row r="755" customHeight="1" spans="1:16">
      <c r="A755" s="101"/>
      <c r="B755" s="100"/>
      <c r="M755" s="81"/>
      <c r="O755" s="81"/>
      <c r="P755" s="81"/>
    </row>
    <row r="756" customHeight="1" spans="1:16">
      <c r="A756" s="101"/>
      <c r="B756" s="100"/>
      <c r="M756" s="81"/>
      <c r="O756" s="81"/>
      <c r="P756" s="81"/>
    </row>
    <row r="757" customHeight="1" spans="1:16">
      <c r="A757" s="101"/>
      <c r="B757" s="100"/>
      <c r="M757" s="81"/>
      <c r="O757" s="81"/>
      <c r="P757" s="81"/>
    </row>
    <row r="758" customHeight="1" spans="1:16">
      <c r="A758" s="101"/>
      <c r="B758" s="100"/>
      <c r="M758" s="81"/>
      <c r="O758" s="81"/>
      <c r="P758" s="81"/>
    </row>
    <row r="759" customHeight="1" spans="1:16">
      <c r="A759" s="101"/>
      <c r="B759" s="100"/>
      <c r="M759" s="81"/>
      <c r="O759" s="81"/>
      <c r="P759" s="81"/>
    </row>
    <row r="760" customHeight="1" spans="1:16">
      <c r="A760" s="101"/>
      <c r="B760" s="100"/>
      <c r="M760" s="81"/>
      <c r="O760" s="81"/>
      <c r="P760" s="81"/>
    </row>
    <row r="761" customHeight="1" spans="1:16">
      <c r="A761" s="101"/>
      <c r="B761" s="100"/>
      <c r="M761" s="81"/>
      <c r="O761" s="81"/>
      <c r="P761" s="81"/>
    </row>
    <row r="762" customHeight="1" spans="1:16">
      <c r="A762" s="101"/>
      <c r="B762" s="100"/>
      <c r="M762" s="81"/>
      <c r="O762" s="81"/>
      <c r="P762" s="81"/>
    </row>
    <row r="763" customHeight="1" spans="1:16">
      <c r="A763" s="101"/>
      <c r="B763" s="100"/>
      <c r="M763" s="81"/>
      <c r="O763" s="81"/>
      <c r="P763" s="81"/>
    </row>
    <row r="764" customHeight="1" spans="1:16">
      <c r="A764" s="101"/>
      <c r="B764" s="100"/>
      <c r="M764" s="81"/>
      <c r="O764" s="81"/>
      <c r="P764" s="81"/>
    </row>
    <row r="765" customHeight="1" spans="1:16">
      <c r="A765" s="101"/>
      <c r="B765" s="100"/>
      <c r="M765" s="81"/>
      <c r="O765" s="81"/>
      <c r="P765" s="81"/>
    </row>
    <row r="766" customHeight="1" spans="1:16">
      <c r="A766" s="101"/>
      <c r="B766" s="100"/>
      <c r="M766" s="81"/>
      <c r="O766" s="81"/>
      <c r="P766" s="81"/>
    </row>
    <row r="767" customHeight="1" spans="1:16">
      <c r="A767" s="101"/>
      <c r="B767" s="100"/>
      <c r="M767" s="81"/>
      <c r="O767" s="81"/>
      <c r="P767" s="81"/>
    </row>
    <row r="768" customHeight="1" spans="1:16">
      <c r="A768" s="101"/>
      <c r="B768" s="100"/>
      <c r="M768" s="81"/>
      <c r="O768" s="81"/>
      <c r="P768" s="81"/>
    </row>
    <row r="769" customHeight="1" spans="1:16">
      <c r="A769" s="101"/>
      <c r="B769" s="100"/>
      <c r="M769" s="81"/>
      <c r="O769" s="81"/>
      <c r="P769" s="81"/>
    </row>
    <row r="770" customHeight="1" spans="1:16">
      <c r="A770" s="96"/>
      <c r="B770" s="100"/>
      <c r="M770" s="81"/>
      <c r="O770" s="81"/>
      <c r="P770" s="81"/>
    </row>
    <row r="771" customHeight="1" spans="1:16">
      <c r="A771" s="96"/>
      <c r="B771" s="100"/>
      <c r="M771" s="81"/>
      <c r="O771" s="81"/>
      <c r="P771" s="81"/>
    </row>
    <row r="772" customHeight="1" spans="1:16">
      <c r="A772" s="96"/>
      <c r="B772" s="100"/>
      <c r="M772" s="81"/>
      <c r="O772" s="81"/>
      <c r="P772" s="81"/>
    </row>
    <row r="773" customHeight="1" spans="1:16">
      <c r="A773" s="96"/>
      <c r="B773" s="100"/>
      <c r="M773" s="81"/>
      <c r="O773" s="81"/>
      <c r="P773" s="81"/>
    </row>
    <row r="774" customHeight="1" spans="1:16">
      <c r="A774" s="96"/>
      <c r="B774" s="100"/>
      <c r="M774" s="81"/>
      <c r="O774" s="81"/>
      <c r="P774" s="81"/>
    </row>
    <row r="775" customHeight="1" spans="1:16">
      <c r="A775" s="96"/>
      <c r="B775" s="100"/>
      <c r="M775" s="81"/>
      <c r="O775" s="81"/>
      <c r="P775" s="81"/>
    </row>
    <row r="776" customHeight="1" spans="1:16">
      <c r="A776" s="96"/>
      <c r="B776" s="100"/>
      <c r="M776" s="81"/>
      <c r="O776" s="81"/>
      <c r="P776" s="81"/>
    </row>
    <row r="777" customHeight="1" spans="1:16">
      <c r="A777" s="96"/>
      <c r="B777" s="100"/>
      <c r="M777" s="81"/>
      <c r="O777" s="81"/>
      <c r="P777" s="81"/>
    </row>
    <row r="778" customHeight="1" spans="1:16">
      <c r="A778" s="96"/>
      <c r="B778" s="100"/>
      <c r="M778" s="81"/>
      <c r="O778" s="81"/>
      <c r="P778" s="81"/>
    </row>
    <row r="779" customHeight="1" spans="1:16">
      <c r="A779" s="96"/>
      <c r="B779" s="100"/>
      <c r="M779" s="81"/>
      <c r="O779" s="81"/>
      <c r="P779" s="81"/>
    </row>
    <row r="780" customHeight="1" spans="1:16">
      <c r="A780" s="96"/>
      <c r="B780" s="100"/>
      <c r="M780" s="81"/>
      <c r="O780" s="81"/>
      <c r="P780" s="81"/>
    </row>
    <row r="781" customHeight="1" spans="1:16">
      <c r="A781" s="96"/>
      <c r="B781" s="100"/>
      <c r="M781" s="81"/>
      <c r="O781" s="81"/>
      <c r="P781" s="81"/>
    </row>
    <row r="782" customHeight="1" spans="1:16">
      <c r="A782" s="96"/>
      <c r="B782" s="100"/>
      <c r="M782" s="81"/>
      <c r="O782" s="81"/>
      <c r="P782" s="81"/>
    </row>
    <row r="783" customHeight="1" spans="1:16">
      <c r="A783" s="96"/>
      <c r="B783" s="100"/>
      <c r="M783" s="81"/>
      <c r="O783" s="81"/>
      <c r="P783" s="81"/>
    </row>
    <row r="784" customHeight="1" spans="1:16">
      <c r="A784" s="96"/>
      <c r="B784" s="100"/>
      <c r="M784" s="81"/>
      <c r="O784" s="81"/>
      <c r="P784" s="81"/>
    </row>
    <row r="785" customHeight="1" spans="1:16">
      <c r="A785" s="96"/>
      <c r="B785" s="100"/>
      <c r="M785" s="81"/>
      <c r="O785" s="81"/>
      <c r="P785" s="81"/>
    </row>
    <row r="786" customHeight="1" spans="1:16">
      <c r="A786" s="96"/>
      <c r="B786" s="100"/>
      <c r="M786" s="81"/>
      <c r="O786" s="81"/>
      <c r="P786" s="81"/>
    </row>
    <row r="787" customHeight="1" spans="1:16">
      <c r="A787" s="96"/>
      <c r="B787" s="100"/>
      <c r="M787" s="81"/>
      <c r="O787" s="81"/>
      <c r="P787" s="81"/>
    </row>
    <row r="788" customHeight="1" spans="1:16">
      <c r="A788" s="96"/>
      <c r="B788" s="100"/>
      <c r="M788" s="81"/>
      <c r="O788" s="81"/>
      <c r="P788" s="81"/>
    </row>
    <row r="789" customHeight="1" spans="1:16">
      <c r="A789" s="96"/>
      <c r="B789" s="100"/>
      <c r="M789" s="81"/>
      <c r="O789" s="81"/>
      <c r="P789" s="81"/>
    </row>
    <row r="790" customHeight="1" spans="1:16">
      <c r="A790" s="96"/>
      <c r="B790" s="100"/>
      <c r="M790" s="81"/>
      <c r="O790" s="81"/>
      <c r="P790" s="81"/>
    </row>
    <row r="791" customHeight="1" spans="1:16">
      <c r="A791" s="96"/>
      <c r="B791" s="100"/>
      <c r="M791" s="81"/>
      <c r="O791" s="81"/>
      <c r="P791" s="81"/>
    </row>
    <row r="792" customHeight="1" spans="2:17">
      <c r="B792" s="100"/>
      <c r="M792" s="81"/>
      <c r="O792" s="81"/>
      <c r="P792" s="81"/>
      <c r="Q792" s="97"/>
    </row>
    <row r="793" customHeight="1" spans="2:16">
      <c r="B793" s="100"/>
      <c r="M793" s="81"/>
      <c r="O793" s="81"/>
      <c r="P793" s="81"/>
    </row>
    <row r="794" customHeight="1" spans="1:16">
      <c r="A794" s="101"/>
      <c r="B794" s="100"/>
      <c r="M794" s="81"/>
      <c r="O794" s="81"/>
      <c r="P794" s="81"/>
    </row>
    <row r="795" customHeight="1" spans="1:16">
      <c r="A795" s="101"/>
      <c r="B795" s="100"/>
      <c r="M795" s="81"/>
      <c r="O795" s="81"/>
      <c r="P795" s="81"/>
    </row>
    <row r="796" customHeight="1" spans="1:16">
      <c r="A796" s="101"/>
      <c r="B796" s="100"/>
      <c r="M796" s="81"/>
      <c r="O796" s="81"/>
      <c r="P796" s="81"/>
    </row>
    <row r="797" customHeight="1" spans="1:16">
      <c r="A797" s="101"/>
      <c r="B797" s="100"/>
      <c r="M797" s="81"/>
      <c r="O797" s="81"/>
      <c r="P797" s="81"/>
    </row>
    <row r="798" customHeight="1" spans="1:16">
      <c r="A798" s="101"/>
      <c r="B798" s="100"/>
      <c r="M798" s="81"/>
      <c r="O798" s="81"/>
      <c r="P798" s="81"/>
    </row>
    <row r="799" customHeight="1" spans="1:16">
      <c r="A799" s="101"/>
      <c r="B799" s="100"/>
      <c r="M799" s="81"/>
      <c r="O799" s="81"/>
      <c r="P799" s="81"/>
    </row>
    <row r="800" customHeight="1" spans="1:16">
      <c r="A800" s="101"/>
      <c r="B800" s="100"/>
      <c r="M800" s="81"/>
      <c r="O800" s="81"/>
      <c r="P800" s="81"/>
    </row>
    <row r="801" customHeight="1" spans="1:16">
      <c r="A801" s="101"/>
      <c r="B801" s="100"/>
      <c r="M801" s="81"/>
      <c r="O801" s="81"/>
      <c r="P801" s="81"/>
    </row>
    <row r="802" customHeight="1" spans="1:16">
      <c r="A802" s="101"/>
      <c r="B802" s="100"/>
      <c r="M802" s="81"/>
      <c r="O802" s="81"/>
      <c r="P802" s="81"/>
    </row>
    <row r="803" customHeight="1" spans="1:16">
      <c r="A803" s="101"/>
      <c r="B803" s="100"/>
      <c r="M803" s="81"/>
      <c r="O803" s="81"/>
      <c r="P803" s="81"/>
    </row>
    <row r="804" customHeight="1" spans="1:16">
      <c r="A804" s="101"/>
      <c r="B804" s="100"/>
      <c r="M804" s="81"/>
      <c r="O804" s="81"/>
      <c r="P804" s="81"/>
    </row>
    <row r="805" customHeight="1" spans="1:16">
      <c r="A805" s="101"/>
      <c r="B805" s="100"/>
      <c r="M805" s="81"/>
      <c r="O805" s="81"/>
      <c r="P805" s="81"/>
    </row>
    <row r="806" customHeight="1" spans="1:16">
      <c r="A806" s="101"/>
      <c r="B806" s="100"/>
      <c r="M806" s="81"/>
      <c r="O806" s="81"/>
      <c r="P806" s="81"/>
    </row>
    <row r="807" customHeight="1" spans="1:16">
      <c r="A807" s="101"/>
      <c r="B807" s="100"/>
      <c r="M807" s="81"/>
      <c r="O807" s="81"/>
      <c r="P807" s="81"/>
    </row>
    <row r="808" customHeight="1" spans="1:16">
      <c r="A808" s="101"/>
      <c r="B808" s="100"/>
      <c r="M808" s="81"/>
      <c r="O808" s="81"/>
      <c r="P808" s="81"/>
    </row>
    <row r="809" customHeight="1" spans="1:16">
      <c r="A809" s="101"/>
      <c r="B809" s="100"/>
      <c r="M809" s="81"/>
      <c r="O809" s="81"/>
      <c r="P809" s="81"/>
    </row>
    <row r="810" customHeight="1" spans="1:16">
      <c r="A810" s="101"/>
      <c r="B810" s="100"/>
      <c r="M810" s="81"/>
      <c r="O810" s="81"/>
      <c r="P810" s="81"/>
    </row>
    <row r="811" customHeight="1" spans="1:16">
      <c r="A811" s="101"/>
      <c r="B811" s="100"/>
      <c r="M811" s="81"/>
      <c r="O811" s="81"/>
      <c r="P811" s="81"/>
    </row>
    <row r="812" customHeight="1" spans="1:16">
      <c r="A812" s="101"/>
      <c r="B812" s="100"/>
      <c r="M812" s="81"/>
      <c r="O812" s="81"/>
      <c r="P812" s="81"/>
    </row>
    <row r="813" customHeight="1" spans="1:16">
      <c r="A813" s="101"/>
      <c r="B813" s="100"/>
      <c r="M813" s="81"/>
      <c r="O813" s="81"/>
      <c r="P813" s="81"/>
    </row>
    <row r="814" customHeight="1" spans="1:16">
      <c r="A814" s="101"/>
      <c r="B814" s="100"/>
      <c r="M814" s="81"/>
      <c r="O814" s="81"/>
      <c r="P814" s="81"/>
    </row>
    <row r="815" customHeight="1" spans="1:16">
      <c r="A815" s="101"/>
      <c r="B815" s="100"/>
      <c r="M815" s="81"/>
      <c r="O815" s="81"/>
      <c r="P815" s="81"/>
    </row>
    <row r="816" customHeight="1" spans="1:16">
      <c r="A816" s="101"/>
      <c r="B816" s="100"/>
      <c r="M816" s="81"/>
      <c r="O816" s="81"/>
      <c r="P816" s="81"/>
    </row>
    <row r="817" customHeight="1" spans="1:16">
      <c r="A817" s="101"/>
      <c r="B817" s="100"/>
      <c r="M817" s="81"/>
      <c r="O817" s="81"/>
      <c r="P817" s="81"/>
    </row>
    <row r="818" customHeight="1" spans="2:16">
      <c r="B818" s="100"/>
      <c r="M818" s="81"/>
      <c r="O818" s="81"/>
      <c r="P818" s="81"/>
    </row>
    <row r="819" customHeight="1" spans="2:16">
      <c r="B819" s="100"/>
      <c r="M819" s="81"/>
      <c r="O819" s="81"/>
      <c r="P819" s="81"/>
    </row>
    <row r="820" customHeight="1" spans="2:16">
      <c r="B820" s="100"/>
      <c r="M820" s="81"/>
      <c r="O820" s="81"/>
      <c r="P820" s="81"/>
    </row>
    <row r="821" customHeight="1" spans="2:16">
      <c r="B821" s="100"/>
      <c r="M821" s="81"/>
      <c r="O821" s="81"/>
      <c r="P821" s="81"/>
    </row>
    <row r="822" customHeight="1" spans="2:16">
      <c r="B822" s="100"/>
      <c r="M822" s="81"/>
      <c r="O822" s="81"/>
      <c r="P822" s="81"/>
    </row>
    <row r="823" customHeight="1" spans="2:16">
      <c r="B823" s="100"/>
      <c r="M823" s="81"/>
      <c r="O823" s="81"/>
      <c r="P823" s="81"/>
    </row>
    <row r="824" customHeight="1" spans="2:16">
      <c r="B824" s="100"/>
      <c r="M824" s="81"/>
      <c r="O824" s="81"/>
      <c r="P824" s="81"/>
    </row>
    <row r="825" customHeight="1" spans="2:16">
      <c r="B825" s="100"/>
      <c r="M825" s="81"/>
      <c r="O825" s="81"/>
      <c r="P825" s="81"/>
    </row>
    <row r="826" customHeight="1" spans="2:16">
      <c r="B826" s="100"/>
      <c r="M826" s="81"/>
      <c r="O826" s="81"/>
      <c r="P826" s="81"/>
    </row>
    <row r="827" customHeight="1" spans="2:16">
      <c r="B827" s="100"/>
      <c r="M827" s="81"/>
      <c r="O827" s="81"/>
      <c r="P827" s="81"/>
    </row>
    <row r="828" customHeight="1" spans="2:16">
      <c r="B828" s="100"/>
      <c r="M828" s="81"/>
      <c r="O828" s="81"/>
      <c r="P828" s="81"/>
    </row>
    <row r="829" customHeight="1" spans="2:16">
      <c r="B829" s="100"/>
      <c r="M829" s="81"/>
      <c r="O829" s="81"/>
      <c r="P829" s="81"/>
    </row>
    <row r="830" customHeight="1" spans="2:16">
      <c r="B830" s="100"/>
      <c r="M830" s="81"/>
      <c r="O830" s="81"/>
      <c r="P830" s="81"/>
    </row>
    <row r="831" customHeight="1" spans="2:16">
      <c r="B831" s="100"/>
      <c r="M831" s="81"/>
      <c r="O831" s="81"/>
      <c r="P831" s="81"/>
    </row>
    <row r="832" customHeight="1" spans="2:16">
      <c r="B832" s="100"/>
      <c r="M832" s="81"/>
      <c r="O832" s="81"/>
      <c r="P832" s="81"/>
    </row>
    <row r="833" customHeight="1" spans="2:16">
      <c r="B833" s="100"/>
      <c r="M833" s="81"/>
      <c r="O833" s="81"/>
      <c r="P833" s="81"/>
    </row>
    <row r="834" customHeight="1" spans="2:16">
      <c r="B834" s="100"/>
      <c r="M834" s="81"/>
      <c r="O834" s="81"/>
      <c r="P834" s="81"/>
    </row>
    <row r="835" customHeight="1" spans="2:16">
      <c r="B835" s="100"/>
      <c r="M835" s="81"/>
      <c r="O835" s="81"/>
      <c r="P835" s="81"/>
    </row>
    <row r="836" customHeight="1" spans="2:16">
      <c r="B836" s="100"/>
      <c r="M836" s="81"/>
      <c r="O836" s="81"/>
      <c r="P836" s="81"/>
    </row>
    <row r="837" customHeight="1" spans="2:16">
      <c r="B837" s="100"/>
      <c r="M837" s="81"/>
      <c r="O837" s="81"/>
      <c r="P837" s="81"/>
    </row>
    <row r="838" customHeight="1" spans="2:16">
      <c r="B838" s="100"/>
      <c r="M838" s="81"/>
      <c r="O838" s="81"/>
      <c r="P838" s="81"/>
    </row>
    <row r="839" customHeight="1" spans="2:16">
      <c r="B839" s="100"/>
      <c r="M839" s="81"/>
      <c r="O839" s="81"/>
      <c r="P839" s="81"/>
    </row>
    <row r="840" customHeight="1" spans="2:16">
      <c r="B840" s="100"/>
      <c r="M840" s="81"/>
      <c r="O840" s="81"/>
      <c r="P840" s="81"/>
    </row>
    <row r="841" customHeight="1" spans="2:16">
      <c r="B841" s="100"/>
      <c r="M841" s="81"/>
      <c r="O841" s="81"/>
      <c r="P841" s="81"/>
    </row>
    <row r="842" customHeight="1" spans="1:16">
      <c r="A842" s="101"/>
      <c r="B842" s="100"/>
      <c r="M842" s="81"/>
      <c r="O842" s="81"/>
      <c r="P842" s="81"/>
    </row>
    <row r="843" customHeight="1" spans="1:16">
      <c r="A843" s="101"/>
      <c r="B843" s="100"/>
      <c r="M843" s="81"/>
      <c r="O843" s="81"/>
      <c r="P843" s="81"/>
    </row>
    <row r="844" customHeight="1" spans="1:16">
      <c r="A844" s="101"/>
      <c r="B844" s="100"/>
      <c r="M844" s="81"/>
      <c r="O844" s="81"/>
      <c r="P844" s="81"/>
    </row>
    <row r="845" customHeight="1" spans="1:16">
      <c r="A845" s="101"/>
      <c r="B845" s="100"/>
      <c r="M845" s="81"/>
      <c r="O845" s="81"/>
      <c r="P845" s="81"/>
    </row>
    <row r="846" customHeight="1" spans="1:16">
      <c r="A846" s="101"/>
      <c r="B846" s="100"/>
      <c r="M846" s="81"/>
      <c r="O846" s="81"/>
      <c r="P846" s="81"/>
    </row>
    <row r="847" customHeight="1" spans="1:16">
      <c r="A847" s="101"/>
      <c r="B847" s="100"/>
      <c r="M847" s="81"/>
      <c r="O847" s="81"/>
      <c r="P847" s="81"/>
    </row>
    <row r="848" customHeight="1" spans="1:16">
      <c r="A848" s="101"/>
      <c r="B848" s="100"/>
      <c r="M848" s="81"/>
      <c r="O848" s="81"/>
      <c r="P848" s="81"/>
    </row>
    <row r="849" customHeight="1" spans="1:16">
      <c r="A849" s="101"/>
      <c r="B849" s="100"/>
      <c r="M849" s="81"/>
      <c r="O849" s="81"/>
      <c r="P849" s="81"/>
    </row>
    <row r="850" customHeight="1" spans="1:16">
      <c r="A850" s="101"/>
      <c r="B850" s="100"/>
      <c r="M850" s="81"/>
      <c r="O850" s="81"/>
      <c r="P850" s="81"/>
    </row>
    <row r="851" customHeight="1" spans="1:16">
      <c r="A851" s="101"/>
      <c r="B851" s="100"/>
      <c r="M851" s="81"/>
      <c r="O851" s="81"/>
      <c r="P851" s="81"/>
    </row>
    <row r="852" customHeight="1" spans="1:16">
      <c r="A852" s="101"/>
      <c r="B852" s="100"/>
      <c r="M852" s="81"/>
      <c r="O852" s="81"/>
      <c r="P852" s="81"/>
    </row>
    <row r="853" customHeight="1" spans="1:16">
      <c r="A853" s="101"/>
      <c r="B853" s="100"/>
      <c r="M853" s="81"/>
      <c r="O853" s="81"/>
      <c r="P853" s="81"/>
    </row>
    <row r="854" customHeight="1" spans="1:16">
      <c r="A854" s="101"/>
      <c r="B854" s="100"/>
      <c r="M854" s="81"/>
      <c r="O854" s="81"/>
      <c r="P854" s="81"/>
    </row>
    <row r="855" customHeight="1" spans="1:16">
      <c r="A855" s="101"/>
      <c r="B855" s="100"/>
      <c r="M855" s="81"/>
      <c r="O855" s="81"/>
      <c r="P855" s="81"/>
    </row>
    <row r="856" customHeight="1" spans="1:16">
      <c r="A856" s="101"/>
      <c r="B856" s="100"/>
      <c r="M856" s="81"/>
      <c r="O856" s="81"/>
      <c r="P856" s="81"/>
    </row>
    <row r="857" customHeight="1" spans="1:16">
      <c r="A857" s="101"/>
      <c r="B857" s="100"/>
      <c r="M857" s="81"/>
      <c r="O857" s="81"/>
      <c r="P857" s="81"/>
    </row>
    <row r="858" customHeight="1" spans="1:16">
      <c r="A858" s="101"/>
      <c r="B858" s="100"/>
      <c r="M858" s="81"/>
      <c r="O858" s="81"/>
      <c r="P858" s="81"/>
    </row>
    <row r="859" customHeight="1" spans="1:16">
      <c r="A859" s="101"/>
      <c r="B859" s="100"/>
      <c r="M859" s="81"/>
      <c r="O859" s="81"/>
      <c r="P859" s="81"/>
    </row>
    <row r="860" customHeight="1" spans="1:16">
      <c r="A860" s="101"/>
      <c r="B860" s="100"/>
      <c r="M860" s="81"/>
      <c r="O860" s="81"/>
      <c r="P860" s="81"/>
    </row>
    <row r="861" customHeight="1" spans="1:16">
      <c r="A861" s="101"/>
      <c r="B861" s="100"/>
      <c r="M861" s="81"/>
      <c r="O861" s="81"/>
      <c r="P861" s="81"/>
    </row>
    <row r="862" customHeight="1" spans="1:16">
      <c r="A862" s="101"/>
      <c r="B862" s="100"/>
      <c r="M862" s="81"/>
      <c r="O862" s="81"/>
      <c r="P862" s="81"/>
    </row>
    <row r="863" customHeight="1" spans="1:16">
      <c r="A863" s="101"/>
      <c r="B863" s="100"/>
      <c r="M863" s="81"/>
      <c r="O863" s="81"/>
      <c r="P863" s="81"/>
    </row>
    <row r="864" customHeight="1" spans="1:16">
      <c r="A864" s="101"/>
      <c r="B864" s="100"/>
      <c r="M864" s="81"/>
      <c r="O864" s="81"/>
      <c r="P864" s="81"/>
    </row>
    <row r="865" customHeight="1" spans="1:16">
      <c r="A865" s="101"/>
      <c r="B865" s="100"/>
      <c r="M865" s="81"/>
      <c r="O865" s="81"/>
      <c r="P865" s="81"/>
    </row>
    <row r="866" customHeight="1" spans="2:16">
      <c r="B866" s="100"/>
      <c r="M866" s="81"/>
      <c r="O866" s="81"/>
      <c r="P866" s="81"/>
    </row>
    <row r="867" customHeight="1" spans="2:16">
      <c r="B867" s="100"/>
      <c r="M867" s="81"/>
      <c r="O867" s="81"/>
      <c r="P867" s="81"/>
    </row>
    <row r="868" customHeight="1" spans="2:16">
      <c r="B868" s="100"/>
      <c r="M868" s="81"/>
      <c r="O868" s="81"/>
      <c r="P868" s="81"/>
    </row>
    <row r="869" customHeight="1" spans="2:16">
      <c r="B869" s="100"/>
      <c r="M869" s="81"/>
      <c r="O869" s="81"/>
      <c r="P869" s="81"/>
    </row>
    <row r="870" customHeight="1" spans="2:16">
      <c r="B870" s="100"/>
      <c r="M870" s="81"/>
      <c r="O870" s="81"/>
      <c r="P870" s="81"/>
    </row>
    <row r="871" customHeight="1" spans="2:16">
      <c r="B871" s="100"/>
      <c r="M871" s="81"/>
      <c r="O871" s="81"/>
      <c r="P871" s="81"/>
    </row>
    <row r="872" customHeight="1" spans="2:16">
      <c r="B872" s="100"/>
      <c r="M872" s="81"/>
      <c r="O872" s="81"/>
      <c r="P872" s="81"/>
    </row>
    <row r="873" customHeight="1" spans="2:16">
      <c r="B873" s="100"/>
      <c r="M873" s="81"/>
      <c r="O873" s="81"/>
      <c r="P873" s="81"/>
    </row>
    <row r="874" customHeight="1" spans="2:16">
      <c r="B874" s="100"/>
      <c r="M874" s="81"/>
      <c r="O874" s="81"/>
      <c r="P874" s="81"/>
    </row>
    <row r="875" customHeight="1" spans="2:16">
      <c r="B875" s="100"/>
      <c r="M875" s="81"/>
      <c r="O875" s="81"/>
      <c r="P875" s="81"/>
    </row>
    <row r="876" customHeight="1" spans="2:16">
      <c r="B876" s="100"/>
      <c r="M876" s="81"/>
      <c r="O876" s="81"/>
      <c r="P876" s="81"/>
    </row>
    <row r="877" customHeight="1" spans="2:16">
      <c r="B877" s="100"/>
      <c r="M877" s="81"/>
      <c r="O877" s="81"/>
      <c r="P877" s="81"/>
    </row>
    <row r="878" customHeight="1" spans="2:16">
      <c r="B878" s="100"/>
      <c r="M878" s="81"/>
      <c r="O878" s="81"/>
      <c r="P878" s="81"/>
    </row>
    <row r="879" customHeight="1" spans="2:16">
      <c r="B879" s="100"/>
      <c r="M879" s="81"/>
      <c r="O879" s="81"/>
      <c r="P879" s="81"/>
    </row>
    <row r="880" customHeight="1" spans="2:16">
      <c r="B880" s="100"/>
      <c r="M880" s="81"/>
      <c r="O880" s="81"/>
      <c r="P880" s="81"/>
    </row>
    <row r="881" customHeight="1" spans="2:16">
      <c r="B881" s="100"/>
      <c r="M881" s="81"/>
      <c r="O881" s="81"/>
      <c r="P881" s="81"/>
    </row>
    <row r="882" customHeight="1" spans="2:16">
      <c r="B882" s="100"/>
      <c r="M882" s="81"/>
      <c r="O882" s="81"/>
      <c r="P882" s="81"/>
    </row>
    <row r="883" customHeight="1" spans="2:16">
      <c r="B883" s="100"/>
      <c r="M883" s="81"/>
      <c r="O883" s="81"/>
      <c r="P883" s="81"/>
    </row>
    <row r="884" customHeight="1" spans="2:16">
      <c r="B884" s="100"/>
      <c r="M884" s="81"/>
      <c r="O884" s="81"/>
      <c r="P884" s="81"/>
    </row>
    <row r="885" customHeight="1" spans="2:16">
      <c r="B885" s="100"/>
      <c r="M885" s="81"/>
      <c r="O885" s="81"/>
      <c r="P885" s="81"/>
    </row>
    <row r="886" customHeight="1" spans="2:16">
      <c r="B886" s="100"/>
      <c r="M886" s="81"/>
      <c r="O886" s="81"/>
      <c r="P886" s="81"/>
    </row>
    <row r="887" customHeight="1" spans="2:16">
      <c r="B887" s="100"/>
      <c r="M887" s="81"/>
      <c r="O887" s="81"/>
      <c r="P887" s="81"/>
    </row>
    <row r="888" customHeight="1" spans="2:16">
      <c r="B888" s="100"/>
      <c r="M888" s="81"/>
      <c r="O888" s="81"/>
      <c r="P888" s="81"/>
    </row>
    <row r="889" customHeight="1" spans="2:16">
      <c r="B889" s="100"/>
      <c r="M889" s="81"/>
      <c r="O889" s="81"/>
      <c r="P889" s="81"/>
    </row>
    <row r="890" customHeight="1" spans="2:17">
      <c r="B890" s="102"/>
      <c r="M890" s="81"/>
      <c r="O890" s="81"/>
      <c r="P890" s="81"/>
      <c r="Q890" s="81"/>
    </row>
    <row r="891" customHeight="1" spans="2:2">
      <c r="B891" s="100"/>
    </row>
    <row r="892" customHeight="1" spans="2:2">
      <c r="B892" s="100"/>
    </row>
    <row r="893" customHeight="1" spans="20:20">
      <c r="T893" s="78" t="s">
        <v>88</v>
      </c>
    </row>
    <row r="899" customHeight="1" spans="12:12">
      <c r="L899" s="81">
        <v>10000</v>
      </c>
    </row>
  </sheetData>
  <autoFilter ref="A1:BB893">
    <extLst/>
  </autoFilter>
  <sortState ref="A2:IV364">
    <sortCondition ref="B2:B364"/>
    <sortCondition ref="A2:A364"/>
  </sortState>
  <pageMargins left="0.75" right="0.75" top="1" bottom="1" header="0.509027777777778" footer="0.509027777777778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536"/>
  <sheetViews>
    <sheetView workbookViewId="0">
      <pane xSplit="2" ySplit="2" topLeftCell="C160" activePane="bottomRight" state="frozen"/>
      <selection/>
      <selection pane="topRight"/>
      <selection pane="bottomLeft"/>
      <selection pane="bottomRight" activeCell="C13" sqref="C13"/>
    </sheetView>
  </sheetViews>
  <sheetFormatPr defaultColWidth="8" defaultRowHeight="25" customHeight="1" outlineLevelCol="3"/>
  <cols>
    <col min="1" max="1" width="23.75" style="62" customWidth="1"/>
    <col min="2" max="2" width="20.375" style="63" customWidth="1"/>
    <col min="3" max="3" width="36.125" style="64" customWidth="1"/>
    <col min="4" max="4" width="23.75" style="65" customWidth="1"/>
    <col min="5" max="256" width="23.75" style="62" customWidth="1"/>
    <col min="257" max="16384" width="8" style="62"/>
  </cols>
  <sheetData>
    <row r="1" s="62" customFormat="1" customHeight="1" spans="2:4">
      <c r="B1" s="66" t="s">
        <v>89</v>
      </c>
      <c r="C1" s="67"/>
      <c r="D1" s="68"/>
    </row>
    <row r="2" s="62" customFormat="1" customHeight="1" spans="1:4">
      <c r="A2" s="69" t="s">
        <v>90</v>
      </c>
      <c r="B2" s="70" t="s">
        <v>91</v>
      </c>
      <c r="C2" s="71" t="s">
        <v>2</v>
      </c>
      <c r="D2" s="72" t="s">
        <v>92</v>
      </c>
    </row>
    <row r="3" s="62" customFormat="1" customHeight="1" spans="1:4">
      <c r="A3" s="73" t="s">
        <v>93</v>
      </c>
      <c r="B3" s="41">
        <v>44197</v>
      </c>
      <c r="C3" s="74" t="s">
        <v>94</v>
      </c>
      <c r="D3" s="75">
        <v>6985.55</v>
      </c>
    </row>
    <row r="4" s="62" customFormat="1" customHeight="1" spans="1:4">
      <c r="A4" s="73" t="s">
        <v>93</v>
      </c>
      <c r="B4" s="41">
        <v>44197</v>
      </c>
      <c r="C4" s="74" t="s">
        <v>95</v>
      </c>
      <c r="D4" s="75">
        <v>13902.36</v>
      </c>
    </row>
    <row r="5" s="62" customFormat="1" customHeight="1" spans="1:4">
      <c r="A5" s="73" t="s">
        <v>93</v>
      </c>
      <c r="B5" s="41">
        <v>44228</v>
      </c>
      <c r="C5" s="74" t="s">
        <v>94</v>
      </c>
      <c r="D5" s="75">
        <v>8145.37</v>
      </c>
    </row>
    <row r="6" s="62" customFormat="1" customHeight="1" spans="1:4">
      <c r="A6" s="73" t="s">
        <v>93</v>
      </c>
      <c r="B6" s="41">
        <v>44228</v>
      </c>
      <c r="C6" s="74" t="s">
        <v>95</v>
      </c>
      <c r="D6" s="75">
        <v>17632.33</v>
      </c>
    </row>
    <row r="7" s="62" customFormat="1" customHeight="1" spans="1:4">
      <c r="A7" s="73" t="s">
        <v>93</v>
      </c>
      <c r="B7" s="41">
        <v>44256</v>
      </c>
      <c r="C7" s="74" t="s">
        <v>94</v>
      </c>
      <c r="D7" s="75">
        <v>6070.78</v>
      </c>
    </row>
    <row r="8" s="62" customFormat="1" customHeight="1" spans="1:4">
      <c r="A8" s="73" t="s">
        <v>93</v>
      </c>
      <c r="B8" s="41">
        <v>44256</v>
      </c>
      <c r="C8" s="74" t="s">
        <v>95</v>
      </c>
      <c r="D8" s="75">
        <v>13422.1</v>
      </c>
    </row>
    <row r="9" s="62" customFormat="1" customHeight="1" spans="1:4">
      <c r="A9" s="73" t="s">
        <v>93</v>
      </c>
      <c r="B9" s="41">
        <v>44287</v>
      </c>
      <c r="C9" s="74" t="s">
        <v>94</v>
      </c>
      <c r="D9" s="75">
        <v>10251.66</v>
      </c>
    </row>
    <row r="10" s="62" customFormat="1" customHeight="1" spans="1:4">
      <c r="A10" s="73" t="s">
        <v>93</v>
      </c>
      <c r="B10" s="41">
        <v>44287</v>
      </c>
      <c r="C10" s="74" t="s">
        <v>95</v>
      </c>
      <c r="D10" s="75">
        <v>36393.37</v>
      </c>
    </row>
    <row r="11" s="62" customFormat="1" customHeight="1" spans="1:4">
      <c r="A11" s="73" t="s">
        <v>93</v>
      </c>
      <c r="B11" s="41">
        <v>44317</v>
      </c>
      <c r="C11" s="74" t="s">
        <v>94</v>
      </c>
      <c r="D11" s="75">
        <v>11452.12</v>
      </c>
    </row>
    <row r="12" s="62" customFormat="1" customHeight="1" spans="1:4">
      <c r="A12" s="73" t="s">
        <v>93</v>
      </c>
      <c r="B12" s="41">
        <v>44317</v>
      </c>
      <c r="C12" s="74" t="s">
        <v>95</v>
      </c>
      <c r="D12" s="75">
        <v>36663.45</v>
      </c>
    </row>
    <row r="13" s="62" customFormat="1" customHeight="1" spans="1:4">
      <c r="A13" s="73" t="s">
        <v>93</v>
      </c>
      <c r="B13" s="41">
        <v>44348</v>
      </c>
      <c r="C13" s="74" t="s">
        <v>94</v>
      </c>
      <c r="D13" s="75">
        <v>1269.52</v>
      </c>
    </row>
    <row r="14" s="62" customFormat="1" customHeight="1" spans="1:4">
      <c r="A14" s="73" t="s">
        <v>93</v>
      </c>
      <c r="B14" s="41">
        <v>44348</v>
      </c>
      <c r="C14" s="74" t="s">
        <v>95</v>
      </c>
      <c r="D14" s="75">
        <v>1054.17</v>
      </c>
    </row>
    <row r="15" s="62" customFormat="1" customHeight="1" spans="1:4">
      <c r="A15" s="73" t="s">
        <v>93</v>
      </c>
      <c r="B15" s="41">
        <v>44378</v>
      </c>
      <c r="C15" s="74" t="s">
        <v>94</v>
      </c>
      <c r="D15" s="75">
        <v>5203.91</v>
      </c>
    </row>
    <row r="16" s="62" customFormat="1" customHeight="1" spans="1:4">
      <c r="A16" s="73" t="s">
        <v>93</v>
      </c>
      <c r="B16" s="41">
        <v>44378</v>
      </c>
      <c r="C16" s="74" t="s">
        <v>95</v>
      </c>
      <c r="D16" s="75">
        <v>-1039.81</v>
      </c>
    </row>
    <row r="17" s="62" customFormat="1" customHeight="1" spans="1:4">
      <c r="A17" s="73" t="s">
        <v>93</v>
      </c>
      <c r="B17" s="41">
        <v>44409</v>
      </c>
      <c r="C17" s="74" t="s">
        <v>94</v>
      </c>
      <c r="D17" s="75">
        <v>-321.84</v>
      </c>
    </row>
    <row r="18" s="62" customFormat="1" customHeight="1" spans="1:4">
      <c r="A18" s="73" t="s">
        <v>93</v>
      </c>
      <c r="B18" s="41">
        <v>44409</v>
      </c>
      <c r="C18" s="74" t="s">
        <v>95</v>
      </c>
      <c r="D18" s="75">
        <v>-1039.81</v>
      </c>
    </row>
    <row r="19" s="62" customFormat="1" customHeight="1" spans="1:4">
      <c r="A19" s="73" t="s">
        <v>93</v>
      </c>
      <c r="B19" s="41">
        <v>44440</v>
      </c>
      <c r="C19" s="74" t="s">
        <v>94</v>
      </c>
      <c r="D19" s="75">
        <v>-321.84</v>
      </c>
    </row>
    <row r="20" s="62" customFormat="1" customHeight="1" spans="1:4">
      <c r="A20" s="73" t="s">
        <v>93</v>
      </c>
      <c r="B20" s="41">
        <v>44440</v>
      </c>
      <c r="C20" s="74" t="s">
        <v>95</v>
      </c>
      <c r="D20" s="75">
        <v>-1039.81</v>
      </c>
    </row>
    <row r="21" s="62" customFormat="1" customHeight="1" spans="1:4">
      <c r="A21" s="73" t="s">
        <v>93</v>
      </c>
      <c r="B21" s="41">
        <v>44197</v>
      </c>
      <c r="C21" s="73" t="s">
        <v>42</v>
      </c>
      <c r="D21" s="75">
        <v>11466.73</v>
      </c>
    </row>
    <row r="22" s="62" customFormat="1" customHeight="1" spans="1:4">
      <c r="A22" s="73" t="s">
        <v>93</v>
      </c>
      <c r="B22" s="41">
        <v>44228</v>
      </c>
      <c r="C22" s="73" t="s">
        <v>42</v>
      </c>
      <c r="D22" s="75">
        <v>13841.3</v>
      </c>
    </row>
    <row r="23" s="62" customFormat="1" customHeight="1" spans="1:4">
      <c r="A23" s="73" t="s">
        <v>93</v>
      </c>
      <c r="B23" s="41">
        <v>44256</v>
      </c>
      <c r="C23" s="73" t="s">
        <v>42</v>
      </c>
      <c r="D23" s="75">
        <v>4789.64</v>
      </c>
    </row>
    <row r="24" s="62" customFormat="1" customHeight="1" spans="1:4">
      <c r="A24" s="73" t="s">
        <v>93</v>
      </c>
      <c r="B24" s="41">
        <v>44197</v>
      </c>
      <c r="C24" s="73" t="s">
        <v>43</v>
      </c>
      <c r="D24" s="75">
        <v>65644.89</v>
      </c>
    </row>
    <row r="25" s="62" customFormat="1" customHeight="1" spans="1:4">
      <c r="A25" s="73" t="s">
        <v>93</v>
      </c>
      <c r="B25" s="41">
        <v>44228</v>
      </c>
      <c r="C25" s="73" t="s">
        <v>43</v>
      </c>
      <c r="D25" s="75">
        <v>56758.6</v>
      </c>
    </row>
    <row r="26" s="62" customFormat="1" customHeight="1" spans="1:4">
      <c r="A26" s="73" t="s">
        <v>93</v>
      </c>
      <c r="B26" s="41">
        <v>44256</v>
      </c>
      <c r="C26" s="73" t="s">
        <v>43</v>
      </c>
      <c r="D26" s="75">
        <v>63311.92</v>
      </c>
    </row>
    <row r="27" s="62" customFormat="1" customHeight="1" spans="1:4">
      <c r="A27" s="73" t="s">
        <v>93</v>
      </c>
      <c r="B27" s="41">
        <v>44287</v>
      </c>
      <c r="C27" s="73" t="s">
        <v>43</v>
      </c>
      <c r="D27" s="75">
        <v>70333.4</v>
      </c>
    </row>
    <row r="28" s="62" customFormat="1" customHeight="1" spans="1:4">
      <c r="A28" s="73" t="s">
        <v>93</v>
      </c>
      <c r="B28" s="41">
        <v>44317</v>
      </c>
      <c r="C28" s="73" t="s">
        <v>43</v>
      </c>
      <c r="D28" s="75">
        <v>69193.89</v>
      </c>
    </row>
    <row r="29" s="62" customFormat="1" customHeight="1" spans="1:4">
      <c r="A29" s="73" t="s">
        <v>93</v>
      </c>
      <c r="B29" s="41">
        <v>44348</v>
      </c>
      <c r="C29" s="73" t="s">
        <v>43</v>
      </c>
      <c r="D29" s="75">
        <v>2658.58</v>
      </c>
    </row>
    <row r="30" s="62" customFormat="1" customHeight="1" spans="1:4">
      <c r="A30" s="73" t="s">
        <v>93</v>
      </c>
      <c r="B30" s="41">
        <v>44378</v>
      </c>
      <c r="C30" s="73" t="s">
        <v>43</v>
      </c>
      <c r="D30" s="75">
        <v>18733.83</v>
      </c>
    </row>
    <row r="31" s="62" customFormat="1" customHeight="1" spans="1:4">
      <c r="A31" s="73" t="s">
        <v>93</v>
      </c>
      <c r="B31" s="41">
        <v>44409</v>
      </c>
      <c r="C31" s="73" t="s">
        <v>43</v>
      </c>
      <c r="D31" s="75">
        <v>34506.08</v>
      </c>
    </row>
    <row r="32" s="62" customFormat="1" customHeight="1" spans="1:4">
      <c r="A32" s="73" t="s">
        <v>93</v>
      </c>
      <c r="B32" s="41">
        <v>44440</v>
      </c>
      <c r="C32" s="73" t="s">
        <v>43</v>
      </c>
      <c r="D32" s="75">
        <v>39569.06</v>
      </c>
    </row>
    <row r="33" s="62" customFormat="1" customHeight="1" spans="1:4">
      <c r="A33" s="73" t="s">
        <v>93</v>
      </c>
      <c r="B33" s="41">
        <v>44197</v>
      </c>
      <c r="C33" s="73" t="s">
        <v>44</v>
      </c>
      <c r="D33" s="75">
        <v>863.11</v>
      </c>
    </row>
    <row r="34" s="62" customFormat="1" customHeight="1" spans="1:4">
      <c r="A34" s="73" t="s">
        <v>93</v>
      </c>
      <c r="B34" s="41">
        <v>44228</v>
      </c>
      <c r="C34" s="73" t="s">
        <v>44</v>
      </c>
      <c r="D34" s="75">
        <v>2200.98</v>
      </c>
    </row>
    <row r="35" s="62" customFormat="1" customHeight="1" spans="1:4">
      <c r="A35" s="73" t="s">
        <v>93</v>
      </c>
      <c r="B35" s="41">
        <v>44256</v>
      </c>
      <c r="C35" s="73" t="s">
        <v>44</v>
      </c>
      <c r="D35" s="75">
        <v>2491.26</v>
      </c>
    </row>
    <row r="36" s="62" customFormat="1" customHeight="1" spans="1:4">
      <c r="A36" s="73" t="s">
        <v>93</v>
      </c>
      <c r="B36" s="41">
        <v>44287</v>
      </c>
      <c r="C36" s="73" t="s">
        <v>44</v>
      </c>
      <c r="D36" s="75">
        <v>2815.54</v>
      </c>
    </row>
    <row r="37" s="62" customFormat="1" customHeight="1" spans="1:4">
      <c r="A37" s="73" t="s">
        <v>93</v>
      </c>
      <c r="B37" s="41">
        <v>44317</v>
      </c>
      <c r="C37" s="73" t="s">
        <v>44</v>
      </c>
      <c r="D37" s="75">
        <v>6072.72</v>
      </c>
    </row>
    <row r="38" s="62" customFormat="1" customHeight="1" spans="1:4">
      <c r="A38" s="73" t="s">
        <v>93</v>
      </c>
      <c r="B38" s="41">
        <v>44348</v>
      </c>
      <c r="C38" s="73" t="s">
        <v>44</v>
      </c>
      <c r="D38" s="75">
        <v>6946.6</v>
      </c>
    </row>
    <row r="39" s="62" customFormat="1" customHeight="1" spans="1:4">
      <c r="A39" s="73" t="s">
        <v>93</v>
      </c>
      <c r="B39" s="41">
        <v>44378</v>
      </c>
      <c r="C39" s="73" t="s">
        <v>44</v>
      </c>
      <c r="D39" s="75">
        <v>3262.13</v>
      </c>
    </row>
    <row r="40" s="62" customFormat="1" customHeight="1" spans="1:4">
      <c r="A40" s="73" t="s">
        <v>93</v>
      </c>
      <c r="B40" s="41">
        <v>44409</v>
      </c>
      <c r="C40" s="73" t="s">
        <v>44</v>
      </c>
      <c r="D40" s="75">
        <v>1747.59</v>
      </c>
    </row>
    <row r="41" s="62" customFormat="1" customHeight="1" spans="1:4">
      <c r="A41" s="73" t="s">
        <v>93</v>
      </c>
      <c r="B41" s="41">
        <v>44409</v>
      </c>
      <c r="C41" s="73" t="s">
        <v>44</v>
      </c>
      <c r="D41" s="75">
        <v>1002.91</v>
      </c>
    </row>
    <row r="42" s="62" customFormat="1" customHeight="1" spans="1:4">
      <c r="A42" s="73" t="s">
        <v>93</v>
      </c>
      <c r="B42" s="41">
        <v>44440</v>
      </c>
      <c r="C42" s="73" t="s">
        <v>44</v>
      </c>
      <c r="D42" s="75">
        <v>724.28</v>
      </c>
    </row>
    <row r="43" s="62" customFormat="1" customHeight="1" spans="1:4">
      <c r="A43" s="73" t="s">
        <v>93</v>
      </c>
      <c r="B43" s="41">
        <v>44197</v>
      </c>
      <c r="C43" s="73" t="s">
        <v>45</v>
      </c>
      <c r="D43" s="75">
        <v>1139.81</v>
      </c>
    </row>
    <row r="44" s="62" customFormat="1" customHeight="1" spans="1:4">
      <c r="A44" s="73" t="s">
        <v>93</v>
      </c>
      <c r="B44" s="41">
        <v>44228</v>
      </c>
      <c r="C44" s="73" t="s">
        <v>45</v>
      </c>
      <c r="D44" s="75">
        <v>1306.22</v>
      </c>
    </row>
    <row r="45" s="62" customFormat="1" customHeight="1" spans="1:4">
      <c r="A45" s="73" t="s">
        <v>93</v>
      </c>
      <c r="B45" s="41">
        <v>44256</v>
      </c>
      <c r="C45" s="73" t="s">
        <v>45</v>
      </c>
      <c r="D45" s="75">
        <v>1503.88</v>
      </c>
    </row>
    <row r="46" s="62" customFormat="1" customHeight="1" spans="1:4">
      <c r="A46" s="73" t="s">
        <v>93</v>
      </c>
      <c r="B46" s="41">
        <v>44287</v>
      </c>
      <c r="C46" s="73" t="s">
        <v>45</v>
      </c>
      <c r="D46" s="75">
        <v>1767.96</v>
      </c>
    </row>
    <row r="47" s="62" customFormat="1" customHeight="1" spans="1:4">
      <c r="A47" s="73" t="s">
        <v>93</v>
      </c>
      <c r="B47" s="41">
        <v>44317</v>
      </c>
      <c r="C47" s="73" t="s">
        <v>45</v>
      </c>
      <c r="D47" s="75">
        <v>2051.46</v>
      </c>
    </row>
    <row r="48" s="62" customFormat="1" customHeight="1" spans="1:4">
      <c r="A48" s="73" t="s">
        <v>93</v>
      </c>
      <c r="B48" s="41">
        <v>44348</v>
      </c>
      <c r="C48" s="73" t="s">
        <v>45</v>
      </c>
      <c r="D48" s="75">
        <v>1747.57</v>
      </c>
    </row>
    <row r="49" s="62" customFormat="1" customHeight="1" spans="1:4">
      <c r="A49" s="73" t="s">
        <v>93</v>
      </c>
      <c r="B49" s="41">
        <v>44348</v>
      </c>
      <c r="C49" s="73" t="s">
        <v>45</v>
      </c>
      <c r="D49" s="75">
        <v>822.32</v>
      </c>
    </row>
    <row r="50" s="62" customFormat="1" customHeight="1" spans="1:4">
      <c r="A50" s="73" t="s">
        <v>93</v>
      </c>
      <c r="B50" s="41">
        <v>44378</v>
      </c>
      <c r="C50" s="73" t="s">
        <v>45</v>
      </c>
      <c r="D50" s="75">
        <v>1440.79</v>
      </c>
    </row>
    <row r="51" s="62" customFormat="1" customHeight="1" spans="1:4">
      <c r="A51" s="73" t="s">
        <v>93</v>
      </c>
      <c r="B51" s="41">
        <v>44409</v>
      </c>
      <c r="C51" s="73" t="s">
        <v>45</v>
      </c>
      <c r="D51" s="75">
        <v>1522.33</v>
      </c>
    </row>
    <row r="52" s="62" customFormat="1" customHeight="1" spans="1:4">
      <c r="A52" s="73" t="s">
        <v>93</v>
      </c>
      <c r="B52" s="41">
        <v>44440</v>
      </c>
      <c r="C52" s="73" t="s">
        <v>45</v>
      </c>
      <c r="D52" s="75">
        <v>1941.75</v>
      </c>
    </row>
    <row r="53" s="62" customFormat="1" customHeight="1" spans="1:4">
      <c r="A53" s="73" t="s">
        <v>93</v>
      </c>
      <c r="B53" s="41">
        <v>44440</v>
      </c>
      <c r="C53" s="73" t="s">
        <v>45</v>
      </c>
      <c r="D53" s="75">
        <v>1833.01</v>
      </c>
    </row>
    <row r="54" s="62" customFormat="1" customHeight="1" spans="1:4">
      <c r="A54" s="73" t="s">
        <v>93</v>
      </c>
      <c r="B54" s="41">
        <v>44197</v>
      </c>
      <c r="C54" s="73" t="s">
        <v>46</v>
      </c>
      <c r="D54" s="75">
        <v>665.05</v>
      </c>
    </row>
    <row r="55" s="62" customFormat="1" customHeight="1" spans="1:4">
      <c r="A55" s="73" t="s">
        <v>93</v>
      </c>
      <c r="B55" s="41">
        <v>44228</v>
      </c>
      <c r="C55" s="73" t="s">
        <v>46</v>
      </c>
      <c r="D55" s="75">
        <v>940.78</v>
      </c>
    </row>
    <row r="56" s="62" customFormat="1" customHeight="1" spans="1:4">
      <c r="A56" s="73" t="s">
        <v>93</v>
      </c>
      <c r="B56" s="41">
        <v>44256</v>
      </c>
      <c r="C56" s="73" t="s">
        <v>46</v>
      </c>
      <c r="D56" s="75">
        <v>5591.85</v>
      </c>
    </row>
    <row r="57" s="62" customFormat="1" customHeight="1" spans="1:4">
      <c r="A57" s="73" t="s">
        <v>93</v>
      </c>
      <c r="B57" s="41">
        <v>44287</v>
      </c>
      <c r="C57" s="73" t="s">
        <v>46</v>
      </c>
      <c r="D57" s="75">
        <v>5783.01</v>
      </c>
    </row>
    <row r="58" s="62" customFormat="1" customHeight="1" spans="1:4">
      <c r="A58" s="73" t="s">
        <v>93</v>
      </c>
      <c r="B58" s="41">
        <v>44317</v>
      </c>
      <c r="C58" s="73" t="s">
        <v>46</v>
      </c>
      <c r="D58" s="75">
        <v>582.52</v>
      </c>
    </row>
    <row r="59" s="62" customFormat="1" customHeight="1" spans="1:4">
      <c r="A59" s="73" t="s">
        <v>93</v>
      </c>
      <c r="B59" s="41">
        <v>44317</v>
      </c>
      <c r="C59" s="73" t="s">
        <v>46</v>
      </c>
      <c r="D59" s="75">
        <v>4810.49</v>
      </c>
    </row>
    <row r="60" s="62" customFormat="1" customHeight="1" spans="1:4">
      <c r="A60" s="73" t="s">
        <v>93</v>
      </c>
      <c r="B60" s="41">
        <v>44348</v>
      </c>
      <c r="C60" s="73" t="s">
        <v>46</v>
      </c>
      <c r="D60" s="75">
        <v>1747.57</v>
      </c>
    </row>
    <row r="61" s="62" customFormat="1" customHeight="1" spans="1:4">
      <c r="A61" s="73" t="s">
        <v>93</v>
      </c>
      <c r="B61" s="41">
        <v>44348</v>
      </c>
      <c r="C61" s="73" t="s">
        <v>46</v>
      </c>
      <c r="D61" s="75">
        <v>832.04</v>
      </c>
    </row>
    <row r="62" s="62" customFormat="1" customHeight="1" spans="1:4">
      <c r="A62" s="73" t="s">
        <v>93</v>
      </c>
      <c r="B62" s="41">
        <v>44378</v>
      </c>
      <c r="C62" s="73" t="s">
        <v>46</v>
      </c>
      <c r="D62" s="75">
        <v>1357.38</v>
      </c>
    </row>
    <row r="63" s="62" customFormat="1" customHeight="1" spans="1:4">
      <c r="A63" s="73" t="s">
        <v>93</v>
      </c>
      <c r="B63" s="41">
        <v>44409</v>
      </c>
      <c r="C63" s="73" t="s">
        <v>46</v>
      </c>
      <c r="D63" s="75">
        <v>371.84</v>
      </c>
    </row>
    <row r="64" s="62" customFormat="1" customHeight="1" spans="1:4">
      <c r="A64" s="73" t="s">
        <v>93</v>
      </c>
      <c r="B64" s="41">
        <v>44440</v>
      </c>
      <c r="C64" s="73" t="s">
        <v>46</v>
      </c>
      <c r="D64" s="75">
        <v>388.83</v>
      </c>
    </row>
    <row r="65" s="62" customFormat="1" customHeight="1" spans="1:4">
      <c r="A65" s="73" t="s">
        <v>93</v>
      </c>
      <c r="B65" s="41">
        <v>44197</v>
      </c>
      <c r="C65" s="73" t="s">
        <v>47</v>
      </c>
      <c r="D65" s="75">
        <v>1515.53</v>
      </c>
    </row>
    <row r="66" s="62" customFormat="1" customHeight="1" spans="1:4">
      <c r="A66" s="73" t="s">
        <v>93</v>
      </c>
      <c r="B66" s="41">
        <v>44228</v>
      </c>
      <c r="C66" s="73" t="s">
        <v>47</v>
      </c>
      <c r="D66" s="75">
        <v>2277.28</v>
      </c>
    </row>
    <row r="67" s="62" customFormat="1" customHeight="1" spans="1:4">
      <c r="A67" s="73" t="s">
        <v>93</v>
      </c>
      <c r="B67" s="41">
        <v>44256</v>
      </c>
      <c r="C67" s="73" t="s">
        <v>47</v>
      </c>
      <c r="D67" s="75">
        <v>1885.44</v>
      </c>
    </row>
    <row r="68" s="62" customFormat="1" customHeight="1" spans="1:4">
      <c r="A68" s="73" t="s">
        <v>93</v>
      </c>
      <c r="B68" s="41">
        <v>44287</v>
      </c>
      <c r="C68" s="73" t="s">
        <v>47</v>
      </c>
      <c r="D68" s="75">
        <v>2416.11</v>
      </c>
    </row>
    <row r="69" s="62" customFormat="1" customHeight="1" spans="1:4">
      <c r="A69" s="73" t="s">
        <v>93</v>
      </c>
      <c r="B69" s="41">
        <v>44317</v>
      </c>
      <c r="C69" s="73" t="s">
        <v>47</v>
      </c>
      <c r="D69" s="75">
        <v>2231.07</v>
      </c>
    </row>
    <row r="70" s="62" customFormat="1" customHeight="1" spans="1:4">
      <c r="A70" s="73" t="s">
        <v>93</v>
      </c>
      <c r="B70" s="41">
        <v>44348</v>
      </c>
      <c r="C70" s="73" t="s">
        <v>47</v>
      </c>
      <c r="D70" s="75">
        <v>582.53</v>
      </c>
    </row>
    <row r="71" s="62" customFormat="1" customHeight="1" spans="1:4">
      <c r="A71" s="73" t="s">
        <v>93</v>
      </c>
      <c r="B71" s="41">
        <v>44348</v>
      </c>
      <c r="C71" s="73" t="s">
        <v>47</v>
      </c>
      <c r="D71" s="75">
        <v>542.72</v>
      </c>
    </row>
    <row r="72" s="62" customFormat="1" customHeight="1" spans="1:4">
      <c r="A72" s="73" t="s">
        <v>93</v>
      </c>
      <c r="B72" s="41">
        <v>44378</v>
      </c>
      <c r="C72" s="73" t="s">
        <v>47</v>
      </c>
      <c r="D72" s="75">
        <v>1671.84</v>
      </c>
    </row>
    <row r="73" s="62" customFormat="1" customHeight="1" spans="1:4">
      <c r="A73" s="73" t="s">
        <v>93</v>
      </c>
      <c r="B73" s="41">
        <v>44409</v>
      </c>
      <c r="C73" s="73" t="s">
        <v>47</v>
      </c>
      <c r="D73" s="75">
        <v>1521.74</v>
      </c>
    </row>
    <row r="74" s="62" customFormat="1" customHeight="1" spans="1:4">
      <c r="A74" s="73" t="s">
        <v>93</v>
      </c>
      <c r="B74" s="41">
        <v>44440</v>
      </c>
      <c r="C74" s="73" t="s">
        <v>47</v>
      </c>
      <c r="D74" s="75">
        <v>1941.75</v>
      </c>
    </row>
    <row r="75" s="62" customFormat="1" customHeight="1" spans="1:4">
      <c r="A75" s="73" t="s">
        <v>93</v>
      </c>
      <c r="B75" s="41">
        <v>44440</v>
      </c>
      <c r="C75" s="73" t="s">
        <v>47</v>
      </c>
      <c r="D75" s="75">
        <v>1192.33</v>
      </c>
    </row>
    <row r="76" s="62" customFormat="1" customHeight="1" spans="1:4">
      <c r="A76" s="73" t="s">
        <v>93</v>
      </c>
      <c r="B76" s="41">
        <v>44197</v>
      </c>
      <c r="C76" s="73" t="s">
        <v>48</v>
      </c>
      <c r="D76" s="75">
        <v>1397.09</v>
      </c>
    </row>
    <row r="77" s="62" customFormat="1" customHeight="1" spans="1:4">
      <c r="A77" s="73" t="s">
        <v>93</v>
      </c>
      <c r="B77" s="41">
        <v>44228</v>
      </c>
      <c r="C77" s="73" t="s">
        <v>48</v>
      </c>
      <c r="D77" s="75">
        <v>1627.38</v>
      </c>
    </row>
    <row r="78" s="62" customFormat="1" customHeight="1" spans="1:4">
      <c r="A78" s="73" t="s">
        <v>93</v>
      </c>
      <c r="B78" s="41">
        <v>44256</v>
      </c>
      <c r="C78" s="73" t="s">
        <v>48</v>
      </c>
      <c r="D78" s="75">
        <v>1902.04</v>
      </c>
    </row>
    <row r="79" s="62" customFormat="1" customHeight="1" spans="1:4">
      <c r="A79" s="73" t="s">
        <v>93</v>
      </c>
      <c r="B79" s="41">
        <v>44287</v>
      </c>
      <c r="C79" s="73" t="s">
        <v>48</v>
      </c>
      <c r="D79" s="75">
        <v>1403.88</v>
      </c>
    </row>
    <row r="80" s="62" customFormat="1" customHeight="1" spans="1:4">
      <c r="A80" s="73" t="s">
        <v>93</v>
      </c>
      <c r="B80" s="41">
        <v>44317</v>
      </c>
      <c r="C80" s="73" t="s">
        <v>48</v>
      </c>
      <c r="D80" s="75">
        <v>2518.45</v>
      </c>
    </row>
    <row r="81" s="62" customFormat="1" customHeight="1" spans="1:4">
      <c r="A81" s="73" t="s">
        <v>93</v>
      </c>
      <c r="B81" s="41">
        <v>44348</v>
      </c>
      <c r="C81" s="73" t="s">
        <v>48</v>
      </c>
      <c r="D81" s="75">
        <v>1185.44</v>
      </c>
    </row>
    <row r="82" s="62" customFormat="1" customHeight="1" spans="1:4">
      <c r="A82" s="73" t="s">
        <v>93</v>
      </c>
      <c r="B82" s="41">
        <v>44378</v>
      </c>
      <c r="C82" s="73" t="s">
        <v>48</v>
      </c>
      <c r="D82" s="75">
        <v>1697.08</v>
      </c>
    </row>
    <row r="83" s="62" customFormat="1" customHeight="1" spans="1:4">
      <c r="A83" s="73" t="s">
        <v>93</v>
      </c>
      <c r="B83" s="41">
        <v>44409</v>
      </c>
      <c r="C83" s="73" t="s">
        <v>48</v>
      </c>
      <c r="D83" s="75">
        <v>4951.59</v>
      </c>
    </row>
    <row r="84" s="62" customFormat="1" customHeight="1" spans="1:4">
      <c r="A84" s="73" t="s">
        <v>93</v>
      </c>
      <c r="B84" s="41">
        <v>44409</v>
      </c>
      <c r="C84" s="73" t="s">
        <v>48</v>
      </c>
      <c r="D84" s="75">
        <v>1247.57</v>
      </c>
    </row>
    <row r="85" s="62" customFormat="1" customHeight="1" spans="1:4">
      <c r="A85" s="73" t="s">
        <v>93</v>
      </c>
      <c r="B85" s="41">
        <v>44440</v>
      </c>
      <c r="C85" s="73" t="s">
        <v>48</v>
      </c>
      <c r="D85" s="75">
        <v>4563.23</v>
      </c>
    </row>
    <row r="86" s="62" customFormat="1" customHeight="1" spans="1:4">
      <c r="A86" s="73" t="s">
        <v>93</v>
      </c>
      <c r="B86" s="41">
        <v>44440</v>
      </c>
      <c r="C86" s="73" t="s">
        <v>48</v>
      </c>
      <c r="D86" s="75">
        <v>1299.03</v>
      </c>
    </row>
    <row r="87" s="62" customFormat="1" customHeight="1" spans="1:4">
      <c r="A87" s="73" t="s">
        <v>93</v>
      </c>
      <c r="B87" s="41">
        <v>44197</v>
      </c>
      <c r="C87" s="73" t="s">
        <v>49</v>
      </c>
      <c r="D87" s="75">
        <v>1695.15</v>
      </c>
    </row>
    <row r="88" s="62" customFormat="1" customHeight="1" spans="1:4">
      <c r="A88" s="73" t="s">
        <v>93</v>
      </c>
      <c r="B88" s="41">
        <v>44228</v>
      </c>
      <c r="C88" s="73" t="s">
        <v>49</v>
      </c>
      <c r="D88" s="75">
        <v>1027.18</v>
      </c>
    </row>
    <row r="89" s="62" customFormat="1" customHeight="1" spans="1:4">
      <c r="A89" s="73" t="s">
        <v>93</v>
      </c>
      <c r="B89" s="41">
        <v>44287</v>
      </c>
      <c r="C89" s="73" t="s">
        <v>49</v>
      </c>
      <c r="D89" s="75">
        <v>468.93</v>
      </c>
    </row>
    <row r="90" s="62" customFormat="1" customHeight="1" spans="1:4">
      <c r="A90" s="73" t="s">
        <v>93</v>
      </c>
      <c r="B90" s="41">
        <v>44317</v>
      </c>
      <c r="C90" s="73" t="s">
        <v>49</v>
      </c>
      <c r="D90" s="75">
        <v>592.23</v>
      </c>
    </row>
    <row r="91" s="62" customFormat="1" customHeight="1" spans="1:4">
      <c r="A91" s="73" t="s">
        <v>93</v>
      </c>
      <c r="B91" s="41">
        <v>44348</v>
      </c>
      <c r="C91" s="73" t="s">
        <v>49</v>
      </c>
      <c r="D91" s="75">
        <v>508.25</v>
      </c>
    </row>
    <row r="92" s="62" customFormat="1" customHeight="1" spans="1:4">
      <c r="A92" s="73" t="s">
        <v>93</v>
      </c>
      <c r="B92" s="41">
        <v>44378</v>
      </c>
      <c r="C92" s="73" t="s">
        <v>49</v>
      </c>
      <c r="D92" s="75">
        <v>1544.66</v>
      </c>
    </row>
    <row r="93" s="62" customFormat="1" customHeight="1" spans="1:4">
      <c r="A93" s="73" t="s">
        <v>93</v>
      </c>
      <c r="B93" s="41">
        <v>44409</v>
      </c>
      <c r="C93" s="73" t="s">
        <v>49</v>
      </c>
      <c r="D93" s="75">
        <v>395.63</v>
      </c>
    </row>
    <row r="94" s="62" customFormat="1" customHeight="1" spans="1:4">
      <c r="A94" s="73" t="s">
        <v>93</v>
      </c>
      <c r="B94" s="41">
        <v>44440</v>
      </c>
      <c r="C94" s="73" t="s">
        <v>49</v>
      </c>
      <c r="D94" s="75">
        <v>111.65</v>
      </c>
    </row>
    <row r="95" s="62" customFormat="1" customHeight="1" spans="1:4">
      <c r="A95" s="73" t="s">
        <v>93</v>
      </c>
      <c r="B95" s="41">
        <v>44197</v>
      </c>
      <c r="C95" s="73" t="s">
        <v>50</v>
      </c>
      <c r="D95" s="75">
        <v>1422.33</v>
      </c>
    </row>
    <row r="96" s="62" customFormat="1" customHeight="1" spans="1:4">
      <c r="A96" s="73" t="s">
        <v>93</v>
      </c>
      <c r="B96" s="41">
        <v>44228</v>
      </c>
      <c r="C96" s="73" t="s">
        <v>50</v>
      </c>
      <c r="D96" s="75">
        <v>2436.98</v>
      </c>
    </row>
    <row r="97" s="62" customFormat="1" customHeight="1" spans="1:4">
      <c r="A97" s="73" t="s">
        <v>93</v>
      </c>
      <c r="B97" s="41">
        <v>44256</v>
      </c>
      <c r="C97" s="73" t="s">
        <v>50</v>
      </c>
      <c r="D97" s="75">
        <v>2979.61</v>
      </c>
    </row>
    <row r="98" s="62" customFormat="1" customHeight="1" spans="1:4">
      <c r="A98" s="73" t="s">
        <v>93</v>
      </c>
      <c r="B98" s="41">
        <v>44287</v>
      </c>
      <c r="C98" s="73" t="s">
        <v>50</v>
      </c>
      <c r="D98" s="75">
        <v>2545.73</v>
      </c>
    </row>
    <row r="99" s="62" customFormat="1" customHeight="1" spans="1:4">
      <c r="A99" s="73" t="s">
        <v>93</v>
      </c>
      <c r="B99" s="41">
        <v>44317</v>
      </c>
      <c r="C99" s="73" t="s">
        <v>50</v>
      </c>
      <c r="D99" s="75">
        <v>2750.48</v>
      </c>
    </row>
    <row r="100" s="62" customFormat="1" customHeight="1" spans="1:4">
      <c r="A100" s="73" t="s">
        <v>93</v>
      </c>
      <c r="B100" s="41">
        <v>44348</v>
      </c>
      <c r="C100" s="73" t="s">
        <v>50</v>
      </c>
      <c r="D100" s="75">
        <v>1734.85</v>
      </c>
    </row>
    <row r="101" s="62" customFormat="1" customHeight="1" spans="1:4">
      <c r="A101" s="73" t="s">
        <v>93</v>
      </c>
      <c r="B101" s="41">
        <v>44378</v>
      </c>
      <c r="C101" s="73" t="s">
        <v>50</v>
      </c>
      <c r="D101" s="75">
        <v>1456.31</v>
      </c>
    </row>
    <row r="102" s="62" customFormat="1" customHeight="1" spans="1:4">
      <c r="A102" s="73" t="s">
        <v>93</v>
      </c>
      <c r="B102" s="41">
        <v>44378</v>
      </c>
      <c r="C102" s="73" t="s">
        <v>50</v>
      </c>
      <c r="D102" s="75">
        <v>2092.24</v>
      </c>
    </row>
    <row r="103" s="62" customFormat="1" customHeight="1" spans="1:4">
      <c r="A103" s="73" t="s">
        <v>93</v>
      </c>
      <c r="B103" s="41">
        <v>44409</v>
      </c>
      <c r="C103" s="73" t="s">
        <v>50</v>
      </c>
      <c r="D103" s="75">
        <v>3883.6</v>
      </c>
    </row>
    <row r="104" s="62" customFormat="1" customHeight="1" spans="1:4">
      <c r="A104" s="73" t="s">
        <v>93</v>
      </c>
      <c r="B104" s="41">
        <v>44409</v>
      </c>
      <c r="C104" s="73" t="s">
        <v>50</v>
      </c>
      <c r="D104" s="75">
        <v>1508.45</v>
      </c>
    </row>
    <row r="105" s="62" customFormat="1" customHeight="1" spans="1:4">
      <c r="A105" s="73" t="s">
        <v>93</v>
      </c>
      <c r="B105" s="41">
        <v>44440</v>
      </c>
      <c r="C105" s="73" t="s">
        <v>50</v>
      </c>
      <c r="D105" s="75">
        <v>2330.16</v>
      </c>
    </row>
    <row r="106" s="62" customFormat="1" customHeight="1" spans="1:4">
      <c r="A106" s="73" t="s">
        <v>93</v>
      </c>
      <c r="B106" s="41">
        <v>44440</v>
      </c>
      <c r="C106" s="73" t="s">
        <v>50</v>
      </c>
      <c r="D106" s="75">
        <v>2196.7</v>
      </c>
    </row>
    <row r="107" s="62" customFormat="1" customHeight="1" spans="1:4">
      <c r="A107" s="73" t="s">
        <v>93</v>
      </c>
      <c r="B107" s="41">
        <v>44197</v>
      </c>
      <c r="C107" s="73" t="s">
        <v>51</v>
      </c>
      <c r="D107" s="75">
        <v>121956.93</v>
      </c>
    </row>
    <row r="108" s="62" customFormat="1" customHeight="1" spans="1:4">
      <c r="A108" s="73" t="s">
        <v>93</v>
      </c>
      <c r="B108" s="41">
        <v>44228</v>
      </c>
      <c r="C108" s="73" t="s">
        <v>51</v>
      </c>
      <c r="D108" s="75">
        <v>114803.08</v>
      </c>
    </row>
    <row r="109" s="62" customFormat="1" customHeight="1" spans="1:4">
      <c r="A109" s="73" t="s">
        <v>93</v>
      </c>
      <c r="B109" s="41">
        <v>44228</v>
      </c>
      <c r="C109" s="73" t="s">
        <v>51</v>
      </c>
      <c r="D109" s="75">
        <v>16310.68</v>
      </c>
    </row>
    <row r="110" s="62" customFormat="1" customHeight="1" spans="1:4">
      <c r="A110" s="73" t="s">
        <v>93</v>
      </c>
      <c r="B110" s="41">
        <v>44256</v>
      </c>
      <c r="C110" s="73" t="s">
        <v>51</v>
      </c>
      <c r="D110" s="75">
        <v>219879.95</v>
      </c>
    </row>
    <row r="111" s="62" customFormat="1" customHeight="1" spans="1:4">
      <c r="A111" s="73" t="s">
        <v>93</v>
      </c>
      <c r="B111" s="41">
        <v>44287</v>
      </c>
      <c r="C111" s="73" t="s">
        <v>51</v>
      </c>
      <c r="D111" s="75">
        <v>36576.44</v>
      </c>
    </row>
    <row r="112" s="62" customFormat="1" customHeight="1" spans="1:4">
      <c r="A112" s="73" t="s">
        <v>93</v>
      </c>
      <c r="B112" s="41">
        <v>44287</v>
      </c>
      <c r="C112" s="73" t="s">
        <v>51</v>
      </c>
      <c r="D112" s="75">
        <v>32229.13</v>
      </c>
    </row>
    <row r="113" s="62" customFormat="1" customHeight="1" spans="1:4">
      <c r="A113" s="73" t="s">
        <v>93</v>
      </c>
      <c r="B113" s="41">
        <v>44317</v>
      </c>
      <c r="C113" s="73" t="s">
        <v>51</v>
      </c>
      <c r="D113" s="75">
        <v>123634.02</v>
      </c>
    </row>
    <row r="114" s="62" customFormat="1" customHeight="1" spans="1:4">
      <c r="A114" s="73" t="s">
        <v>93</v>
      </c>
      <c r="B114" s="41">
        <v>44317</v>
      </c>
      <c r="C114" s="73" t="s">
        <v>51</v>
      </c>
      <c r="D114" s="75">
        <v>43071.85</v>
      </c>
    </row>
    <row r="115" s="62" customFormat="1" customHeight="1" spans="1:4">
      <c r="A115" s="73" t="s">
        <v>93</v>
      </c>
      <c r="B115" s="41">
        <v>44348</v>
      </c>
      <c r="C115" s="73" t="s">
        <v>51</v>
      </c>
      <c r="D115" s="75">
        <v>78603.21</v>
      </c>
    </row>
    <row r="116" s="62" customFormat="1" customHeight="1" spans="1:4">
      <c r="A116" s="73" t="s">
        <v>93</v>
      </c>
      <c r="B116" s="41">
        <v>44348</v>
      </c>
      <c r="C116" s="73" t="s">
        <v>51</v>
      </c>
      <c r="D116" s="75">
        <v>8192.23</v>
      </c>
    </row>
    <row r="117" s="62" customFormat="1" customHeight="1" spans="1:4">
      <c r="A117" s="73" t="s">
        <v>93</v>
      </c>
      <c r="B117" s="41">
        <v>44378</v>
      </c>
      <c r="C117" s="73" t="s">
        <v>51</v>
      </c>
      <c r="D117" s="75">
        <v>181059.53</v>
      </c>
    </row>
    <row r="118" s="62" customFormat="1" customHeight="1" spans="1:4">
      <c r="A118" s="73" t="s">
        <v>93</v>
      </c>
      <c r="B118" s="41">
        <v>44378</v>
      </c>
      <c r="C118" s="73" t="s">
        <v>51</v>
      </c>
      <c r="D118" s="75">
        <v>23322.33</v>
      </c>
    </row>
    <row r="119" s="62" customFormat="1" customHeight="1" spans="1:4">
      <c r="A119" s="73" t="s">
        <v>93</v>
      </c>
      <c r="B119" s="41">
        <v>44409</v>
      </c>
      <c r="C119" s="73" t="s">
        <v>51</v>
      </c>
      <c r="D119" s="75">
        <v>125920.94</v>
      </c>
    </row>
    <row r="120" s="62" customFormat="1" customHeight="1" spans="1:4">
      <c r="A120" s="73" t="s">
        <v>93</v>
      </c>
      <c r="B120" s="41">
        <v>44409</v>
      </c>
      <c r="C120" s="73" t="s">
        <v>51</v>
      </c>
      <c r="D120" s="75">
        <v>31701.8</v>
      </c>
    </row>
    <row r="121" s="62" customFormat="1" customHeight="1" spans="1:4">
      <c r="A121" s="73" t="s">
        <v>93</v>
      </c>
      <c r="B121" s="41">
        <v>44440</v>
      </c>
      <c r="C121" s="73" t="s">
        <v>51</v>
      </c>
      <c r="D121" s="75">
        <v>205708.53</v>
      </c>
    </row>
    <row r="122" s="62" customFormat="1" customHeight="1" spans="1:4">
      <c r="A122" s="73" t="s">
        <v>93</v>
      </c>
      <c r="B122" s="41">
        <v>44440</v>
      </c>
      <c r="C122" s="73" t="s">
        <v>51</v>
      </c>
      <c r="D122" s="75">
        <v>48075.67</v>
      </c>
    </row>
    <row r="123" s="62" customFormat="1" customHeight="1" spans="1:4">
      <c r="A123" s="73" t="s">
        <v>93</v>
      </c>
      <c r="B123" s="41">
        <v>44197</v>
      </c>
      <c r="C123" s="73" t="s">
        <v>52</v>
      </c>
      <c r="D123" s="75">
        <v>19254.04</v>
      </c>
    </row>
    <row r="124" s="62" customFormat="1" customHeight="1" spans="1:4">
      <c r="A124" s="73" t="s">
        <v>93</v>
      </c>
      <c r="B124" s="41">
        <v>44197</v>
      </c>
      <c r="C124" s="73" t="s">
        <v>52</v>
      </c>
      <c r="D124" s="75">
        <v>105982.52</v>
      </c>
    </row>
    <row r="125" s="62" customFormat="1" customHeight="1" spans="1:4">
      <c r="A125" s="73" t="s">
        <v>93</v>
      </c>
      <c r="B125" s="41">
        <v>44228</v>
      </c>
      <c r="C125" s="73" t="s">
        <v>52</v>
      </c>
      <c r="D125" s="75">
        <v>127534.77</v>
      </c>
    </row>
    <row r="126" s="62" customFormat="1" customHeight="1" spans="1:4">
      <c r="A126" s="73" t="s">
        <v>93</v>
      </c>
      <c r="B126" s="41">
        <v>44228</v>
      </c>
      <c r="C126" s="73" t="s">
        <v>52</v>
      </c>
      <c r="D126" s="75">
        <v>65794.17</v>
      </c>
    </row>
    <row r="127" s="62" customFormat="1" customHeight="1" spans="1:4">
      <c r="A127" s="73" t="s">
        <v>93</v>
      </c>
      <c r="B127" s="41">
        <v>44256</v>
      </c>
      <c r="C127" s="73" t="s">
        <v>52</v>
      </c>
      <c r="D127" s="75">
        <v>33120.27</v>
      </c>
    </row>
    <row r="128" s="62" customFormat="1" customHeight="1" spans="1:4">
      <c r="A128" s="73" t="s">
        <v>93</v>
      </c>
      <c r="B128" s="41">
        <v>44256</v>
      </c>
      <c r="C128" s="73" t="s">
        <v>52</v>
      </c>
      <c r="D128" s="75">
        <v>116320.35</v>
      </c>
    </row>
    <row r="129" s="62" customFormat="1" customHeight="1" spans="1:4">
      <c r="A129" s="73" t="s">
        <v>93</v>
      </c>
      <c r="B129" s="41">
        <v>44287</v>
      </c>
      <c r="C129" s="73" t="s">
        <v>52</v>
      </c>
      <c r="D129" s="75">
        <v>86357</v>
      </c>
    </row>
    <row r="130" s="62" customFormat="1" customHeight="1" spans="1:4">
      <c r="A130" s="73" t="s">
        <v>93</v>
      </c>
      <c r="B130" s="41">
        <v>44287</v>
      </c>
      <c r="C130" s="73" t="s">
        <v>52</v>
      </c>
      <c r="D130" s="75">
        <v>79357.28</v>
      </c>
    </row>
    <row r="131" s="62" customFormat="1" customHeight="1" spans="1:4">
      <c r="A131" s="73" t="s">
        <v>93</v>
      </c>
      <c r="B131" s="41">
        <v>44317</v>
      </c>
      <c r="C131" s="73" t="s">
        <v>52</v>
      </c>
      <c r="D131" s="75">
        <v>89575.76</v>
      </c>
    </row>
    <row r="132" s="62" customFormat="1" customHeight="1" spans="1:4">
      <c r="A132" s="73" t="s">
        <v>93</v>
      </c>
      <c r="B132" s="41">
        <v>44317</v>
      </c>
      <c r="C132" s="73" t="s">
        <v>52</v>
      </c>
      <c r="D132" s="75">
        <v>81189.52</v>
      </c>
    </row>
    <row r="133" s="62" customFormat="1" customHeight="1" spans="1:4">
      <c r="A133" s="73" t="s">
        <v>93</v>
      </c>
      <c r="B133" s="41">
        <v>44348</v>
      </c>
      <c r="C133" s="73" t="s">
        <v>52</v>
      </c>
      <c r="D133" s="75">
        <v>19194.98</v>
      </c>
    </row>
    <row r="134" s="62" customFormat="1" customHeight="1" spans="1:4">
      <c r="A134" s="73" t="s">
        <v>93</v>
      </c>
      <c r="B134" s="41">
        <v>44348</v>
      </c>
      <c r="C134" s="73" t="s">
        <v>52</v>
      </c>
      <c r="D134" s="75">
        <v>44355.34</v>
      </c>
    </row>
    <row r="135" s="62" customFormat="1" customHeight="1" spans="1:4">
      <c r="A135" s="73" t="s">
        <v>93</v>
      </c>
      <c r="B135" s="41">
        <v>44378</v>
      </c>
      <c r="C135" s="73" t="s">
        <v>52</v>
      </c>
      <c r="D135" s="75">
        <v>16539.07</v>
      </c>
    </row>
    <row r="136" s="62" customFormat="1" customHeight="1" spans="1:4">
      <c r="A136" s="73" t="s">
        <v>93</v>
      </c>
      <c r="B136" s="41">
        <v>44378</v>
      </c>
      <c r="C136" s="73" t="s">
        <v>52</v>
      </c>
      <c r="D136" s="75">
        <v>88638.83</v>
      </c>
    </row>
    <row r="137" s="62" customFormat="1" customHeight="1" spans="1:4">
      <c r="A137" s="73" t="s">
        <v>93</v>
      </c>
      <c r="B137" s="41">
        <v>44409</v>
      </c>
      <c r="C137" s="73" t="s">
        <v>52</v>
      </c>
      <c r="D137" s="75">
        <v>92519.81</v>
      </c>
    </row>
    <row r="138" s="62" customFormat="1" customHeight="1" spans="1:4">
      <c r="A138" s="73" t="s">
        <v>93</v>
      </c>
      <c r="B138" s="41">
        <v>44409</v>
      </c>
      <c r="C138" s="73" t="s">
        <v>52</v>
      </c>
      <c r="D138" s="75">
        <v>40083.79</v>
      </c>
    </row>
    <row r="139" s="62" customFormat="1" customHeight="1" spans="1:4">
      <c r="A139" s="73" t="s">
        <v>93</v>
      </c>
      <c r="B139" s="41">
        <v>44440</v>
      </c>
      <c r="C139" s="73" t="s">
        <v>52</v>
      </c>
      <c r="D139" s="75">
        <v>93167.79</v>
      </c>
    </row>
    <row r="140" s="62" customFormat="1" customHeight="1" spans="1:4">
      <c r="A140" s="73" t="s">
        <v>93</v>
      </c>
      <c r="B140" s="41">
        <v>44440</v>
      </c>
      <c r="C140" s="73" t="s">
        <v>52</v>
      </c>
      <c r="D140" s="75">
        <v>123724.92</v>
      </c>
    </row>
    <row r="141" s="62" customFormat="1" customHeight="1" spans="1:4">
      <c r="A141" s="73" t="s">
        <v>93</v>
      </c>
      <c r="B141" s="41">
        <v>44197</v>
      </c>
      <c r="C141" s="73" t="s">
        <v>53</v>
      </c>
      <c r="D141" s="75">
        <v>40562.79</v>
      </c>
    </row>
    <row r="142" s="62" customFormat="1" customHeight="1" spans="1:4">
      <c r="A142" s="73" t="s">
        <v>93</v>
      </c>
      <c r="B142" s="41">
        <v>44228</v>
      </c>
      <c r="C142" s="73" t="s">
        <v>53</v>
      </c>
      <c r="D142" s="75">
        <v>40210.76</v>
      </c>
    </row>
    <row r="143" s="62" customFormat="1" customHeight="1" spans="1:4">
      <c r="A143" s="73" t="s">
        <v>93</v>
      </c>
      <c r="B143" s="41">
        <v>44256</v>
      </c>
      <c r="C143" s="73" t="s">
        <v>53</v>
      </c>
      <c r="D143" s="75">
        <v>36058.01</v>
      </c>
    </row>
    <row r="144" s="62" customFormat="1" customHeight="1" spans="1:4">
      <c r="A144" s="73" t="s">
        <v>93</v>
      </c>
      <c r="B144" s="41">
        <v>44287</v>
      </c>
      <c r="C144" s="73" t="s">
        <v>53</v>
      </c>
      <c r="D144" s="75">
        <v>106726.41</v>
      </c>
    </row>
    <row r="145" s="62" customFormat="1" customHeight="1" spans="1:4">
      <c r="A145" s="73" t="s">
        <v>93</v>
      </c>
      <c r="B145" s="41">
        <v>44317</v>
      </c>
      <c r="C145" s="73" t="s">
        <v>53</v>
      </c>
      <c r="D145" s="75">
        <v>111941.82</v>
      </c>
    </row>
    <row r="146" s="62" customFormat="1" customHeight="1" spans="1:4">
      <c r="A146" s="73" t="s">
        <v>93</v>
      </c>
      <c r="B146" s="41">
        <v>44348</v>
      </c>
      <c r="C146" s="73" t="s">
        <v>53</v>
      </c>
      <c r="D146" s="75">
        <v>34960.62</v>
      </c>
    </row>
    <row r="147" s="62" customFormat="1" customHeight="1" spans="1:4">
      <c r="A147" s="73" t="s">
        <v>93</v>
      </c>
      <c r="B147" s="41">
        <v>44378</v>
      </c>
      <c r="C147" s="73" t="s">
        <v>53</v>
      </c>
      <c r="D147" s="75">
        <v>124905.33</v>
      </c>
    </row>
    <row r="148" s="62" customFormat="1" customHeight="1" spans="1:4">
      <c r="A148" s="73" t="s">
        <v>93</v>
      </c>
      <c r="B148" s="41">
        <v>44409</v>
      </c>
      <c r="C148" s="73" t="s">
        <v>53</v>
      </c>
      <c r="D148" s="75">
        <v>60268.88</v>
      </c>
    </row>
    <row r="149" s="62" customFormat="1" customHeight="1" spans="1:4">
      <c r="A149" s="73" t="s">
        <v>93</v>
      </c>
      <c r="B149" s="41">
        <v>44440</v>
      </c>
      <c r="C149" s="73" t="s">
        <v>53</v>
      </c>
      <c r="D149" s="75">
        <v>57548.27</v>
      </c>
    </row>
    <row r="150" s="62" customFormat="1" customHeight="1" spans="1:4">
      <c r="A150" s="73" t="s">
        <v>93</v>
      </c>
      <c r="B150" s="41">
        <v>44197</v>
      </c>
      <c r="C150" s="73" t="s">
        <v>54</v>
      </c>
      <c r="D150" s="75">
        <v>31625.57</v>
      </c>
    </row>
    <row r="151" s="62" customFormat="1" customHeight="1" spans="1:4">
      <c r="A151" s="73" t="s">
        <v>93</v>
      </c>
      <c r="B151" s="41">
        <v>44228</v>
      </c>
      <c r="C151" s="73" t="s">
        <v>54</v>
      </c>
      <c r="D151" s="75">
        <v>43744.82</v>
      </c>
    </row>
    <row r="152" s="62" customFormat="1" customHeight="1" spans="1:4">
      <c r="A152" s="73" t="s">
        <v>93</v>
      </c>
      <c r="B152" s="41">
        <v>44256</v>
      </c>
      <c r="C152" s="73" t="s">
        <v>54</v>
      </c>
      <c r="D152" s="75">
        <v>48820.97</v>
      </c>
    </row>
    <row r="153" s="62" customFormat="1" customHeight="1" spans="1:4">
      <c r="A153" s="73" t="s">
        <v>93</v>
      </c>
      <c r="B153" s="41">
        <v>44287</v>
      </c>
      <c r="C153" s="73" t="s">
        <v>54</v>
      </c>
      <c r="D153" s="75">
        <v>43906.25</v>
      </c>
    </row>
    <row r="154" s="62" customFormat="1" customHeight="1" spans="1:4">
      <c r="A154" s="73" t="s">
        <v>93</v>
      </c>
      <c r="B154" s="41">
        <v>44317</v>
      </c>
      <c r="C154" s="73" t="s">
        <v>54</v>
      </c>
      <c r="D154" s="75">
        <v>50613.53</v>
      </c>
    </row>
    <row r="155" s="62" customFormat="1" customHeight="1" spans="1:4">
      <c r="A155" s="73" t="s">
        <v>93</v>
      </c>
      <c r="B155" s="41">
        <v>44348</v>
      </c>
      <c r="C155" s="73" t="s">
        <v>54</v>
      </c>
      <c r="D155" s="75">
        <v>29593.57</v>
      </c>
    </row>
    <row r="156" s="62" customFormat="1" customHeight="1" spans="1:4">
      <c r="A156" s="73" t="s">
        <v>93</v>
      </c>
      <c r="B156" s="41">
        <v>44378</v>
      </c>
      <c r="C156" s="73" t="s">
        <v>54</v>
      </c>
      <c r="D156" s="75">
        <v>50819.72</v>
      </c>
    </row>
    <row r="157" s="62" customFormat="1" customHeight="1" spans="1:4">
      <c r="A157" s="73" t="s">
        <v>93</v>
      </c>
      <c r="B157" s="41">
        <v>44409</v>
      </c>
      <c r="C157" s="73" t="s">
        <v>54</v>
      </c>
      <c r="D157" s="75">
        <v>34928.66</v>
      </c>
    </row>
    <row r="158" s="62" customFormat="1" customHeight="1" spans="1:4">
      <c r="A158" s="73" t="s">
        <v>93</v>
      </c>
      <c r="B158" s="41">
        <v>44409</v>
      </c>
      <c r="C158" s="73" t="s">
        <v>54</v>
      </c>
      <c r="D158" s="75">
        <v>5825.26</v>
      </c>
    </row>
    <row r="159" s="62" customFormat="1" customHeight="1" spans="1:4">
      <c r="A159" s="73" t="s">
        <v>93</v>
      </c>
      <c r="B159" s="41">
        <v>44440</v>
      </c>
      <c r="C159" s="73" t="s">
        <v>54</v>
      </c>
      <c r="D159" s="75">
        <v>49109.38</v>
      </c>
    </row>
    <row r="160" s="62" customFormat="1" customHeight="1" spans="1:4">
      <c r="A160" s="73" t="s">
        <v>93</v>
      </c>
      <c r="B160" s="41">
        <v>44197</v>
      </c>
      <c r="C160" s="73" t="s">
        <v>82</v>
      </c>
      <c r="D160" s="75">
        <v>20314.59</v>
      </c>
    </row>
    <row r="161" s="62" customFormat="1" customHeight="1" spans="1:4">
      <c r="A161" s="73" t="s">
        <v>93</v>
      </c>
      <c r="B161" s="41">
        <v>44228</v>
      </c>
      <c r="C161" s="73" t="s">
        <v>82</v>
      </c>
      <c r="D161" s="75">
        <v>4659.79</v>
      </c>
    </row>
    <row r="162" s="62" customFormat="1" customHeight="1" spans="1:4">
      <c r="A162" s="73" t="s">
        <v>93</v>
      </c>
      <c r="B162" s="41">
        <v>44256</v>
      </c>
      <c r="C162" s="73" t="s">
        <v>82</v>
      </c>
      <c r="D162" s="75">
        <v>12897.68</v>
      </c>
    </row>
    <row r="163" s="62" customFormat="1" customHeight="1" spans="1:4">
      <c r="A163" s="73" t="s">
        <v>93</v>
      </c>
      <c r="B163" s="41">
        <v>44287</v>
      </c>
      <c r="C163" s="73" t="s">
        <v>82</v>
      </c>
      <c r="D163" s="75">
        <v>137.86</v>
      </c>
    </row>
    <row r="164" s="62" customFormat="1" customHeight="1" spans="1:4">
      <c r="A164" s="73" t="s">
        <v>93</v>
      </c>
      <c r="B164" s="41">
        <v>44378</v>
      </c>
      <c r="C164" s="73" t="s">
        <v>82</v>
      </c>
      <c r="D164" s="75">
        <v>643838.76</v>
      </c>
    </row>
    <row r="165" s="62" customFormat="1" customHeight="1" spans="1:4">
      <c r="A165" s="73" t="s">
        <v>93</v>
      </c>
      <c r="B165" s="41">
        <v>44378</v>
      </c>
      <c r="C165" s="73" t="s">
        <v>82</v>
      </c>
      <c r="D165" s="75">
        <v>19205.83</v>
      </c>
    </row>
    <row r="166" s="62" customFormat="1" customHeight="1" spans="1:4">
      <c r="A166" s="73" t="s">
        <v>93</v>
      </c>
      <c r="B166" s="41">
        <v>44409</v>
      </c>
      <c r="C166" s="73" t="s">
        <v>82</v>
      </c>
      <c r="D166" s="75">
        <v>838667.74</v>
      </c>
    </row>
    <row r="167" s="62" customFormat="1" customHeight="1" spans="1:4">
      <c r="A167" s="73" t="s">
        <v>93</v>
      </c>
      <c r="B167" s="41">
        <v>44409</v>
      </c>
      <c r="C167" s="73" t="s">
        <v>82</v>
      </c>
      <c r="D167" s="75">
        <v>101810.74</v>
      </c>
    </row>
    <row r="168" s="62" customFormat="1" customHeight="1" spans="1:4">
      <c r="A168" s="73" t="s">
        <v>93</v>
      </c>
      <c r="B168" s="41">
        <v>44440</v>
      </c>
      <c r="C168" s="73" t="s">
        <v>82</v>
      </c>
      <c r="D168" s="75">
        <v>964694.52</v>
      </c>
    </row>
    <row r="169" s="62" customFormat="1" customHeight="1" spans="1:4">
      <c r="A169" s="73" t="s">
        <v>93</v>
      </c>
      <c r="B169" s="41">
        <v>44440</v>
      </c>
      <c r="C169" s="73" t="s">
        <v>82</v>
      </c>
      <c r="D169" s="75">
        <v>118258.93</v>
      </c>
    </row>
    <row r="170" s="62" customFormat="1" customHeight="1" spans="1:4">
      <c r="A170" s="73" t="s">
        <v>93</v>
      </c>
      <c r="B170" s="41">
        <v>44378</v>
      </c>
      <c r="C170" s="73" t="s">
        <v>83</v>
      </c>
      <c r="D170" s="75">
        <v>9939.15</v>
      </c>
    </row>
    <row r="171" s="62" customFormat="1" customHeight="1" spans="1:4">
      <c r="A171" s="73" t="s">
        <v>93</v>
      </c>
      <c r="B171" s="41">
        <v>44409</v>
      </c>
      <c r="C171" s="73" t="s">
        <v>83</v>
      </c>
      <c r="D171" s="75">
        <v>21488.94</v>
      </c>
    </row>
    <row r="172" s="62" customFormat="1" customHeight="1" spans="1:4">
      <c r="A172" s="73" t="s">
        <v>93</v>
      </c>
      <c r="B172" s="41">
        <v>44440</v>
      </c>
      <c r="C172" s="73" t="s">
        <v>83</v>
      </c>
      <c r="D172" s="75">
        <v>20570.48</v>
      </c>
    </row>
    <row r="173" s="62" customFormat="1" customHeight="1" spans="1:4">
      <c r="A173" s="73" t="s">
        <v>93</v>
      </c>
      <c r="B173" s="41">
        <v>44197</v>
      </c>
      <c r="C173" s="73" t="s">
        <v>55</v>
      </c>
      <c r="D173" s="75">
        <v>78083.28</v>
      </c>
    </row>
    <row r="174" s="62" customFormat="1" customHeight="1" spans="1:4">
      <c r="A174" s="73" t="s">
        <v>93</v>
      </c>
      <c r="B174" s="41">
        <v>44228</v>
      </c>
      <c r="C174" s="73" t="s">
        <v>55</v>
      </c>
      <c r="D174" s="75">
        <v>88787.43</v>
      </c>
    </row>
    <row r="175" s="62" customFormat="1" customHeight="1" spans="1:4">
      <c r="A175" s="73" t="s">
        <v>93</v>
      </c>
      <c r="B175" s="41">
        <v>44256</v>
      </c>
      <c r="C175" s="73" t="s">
        <v>55</v>
      </c>
      <c r="D175" s="75">
        <v>95974.43</v>
      </c>
    </row>
    <row r="176" s="62" customFormat="1" customHeight="1" spans="1:4">
      <c r="A176" s="73" t="s">
        <v>93</v>
      </c>
      <c r="B176" s="41">
        <v>44287</v>
      </c>
      <c r="C176" s="73" t="s">
        <v>55</v>
      </c>
      <c r="D176" s="75">
        <v>100885.65</v>
      </c>
    </row>
    <row r="177" s="62" customFormat="1" customHeight="1" spans="1:4">
      <c r="A177" s="73" t="s">
        <v>93</v>
      </c>
      <c r="B177" s="41">
        <v>44317</v>
      </c>
      <c r="C177" s="73" t="s">
        <v>55</v>
      </c>
      <c r="D177" s="75">
        <v>102323.68</v>
      </c>
    </row>
    <row r="178" s="62" customFormat="1" customHeight="1" spans="1:4">
      <c r="A178" s="73" t="s">
        <v>93</v>
      </c>
      <c r="B178" s="41">
        <v>44348</v>
      </c>
      <c r="C178" s="73" t="s">
        <v>55</v>
      </c>
      <c r="D178" s="75">
        <v>79296.16</v>
      </c>
    </row>
    <row r="179" s="62" customFormat="1" customHeight="1" spans="1:4">
      <c r="A179" s="73" t="s">
        <v>93</v>
      </c>
      <c r="B179" s="41">
        <v>44378</v>
      </c>
      <c r="C179" s="73" t="s">
        <v>55</v>
      </c>
      <c r="D179" s="75">
        <v>105552.5</v>
      </c>
    </row>
    <row r="180" s="62" customFormat="1" customHeight="1" spans="1:4">
      <c r="A180" s="73" t="s">
        <v>93</v>
      </c>
      <c r="B180" s="41">
        <v>44409</v>
      </c>
      <c r="C180" s="73" t="s">
        <v>55</v>
      </c>
      <c r="D180" s="75">
        <v>82265.51</v>
      </c>
    </row>
    <row r="181" s="62" customFormat="1" customHeight="1" spans="1:4">
      <c r="A181" s="73" t="s">
        <v>93</v>
      </c>
      <c r="B181" s="41">
        <v>44440</v>
      </c>
      <c r="C181" s="73" t="s">
        <v>55</v>
      </c>
      <c r="D181" s="75">
        <v>94629.7</v>
      </c>
    </row>
    <row r="182" s="62" customFormat="1" customHeight="1" spans="1:4">
      <c r="A182" s="73" t="s">
        <v>93</v>
      </c>
      <c r="B182" s="41">
        <v>44440</v>
      </c>
      <c r="C182" s="73" t="s">
        <v>55</v>
      </c>
      <c r="D182" s="75">
        <v>6213.58</v>
      </c>
    </row>
    <row r="183" s="62" customFormat="1" customHeight="1" spans="1:4">
      <c r="A183" s="73" t="s">
        <v>93</v>
      </c>
      <c r="B183" s="41">
        <v>44378</v>
      </c>
      <c r="C183" s="73" t="s">
        <v>82</v>
      </c>
      <c r="D183" s="75">
        <v>177284.44</v>
      </c>
    </row>
    <row r="184" s="62" customFormat="1" customHeight="1" spans="1:4">
      <c r="A184" s="73" t="s">
        <v>93</v>
      </c>
      <c r="B184" s="41">
        <v>44197</v>
      </c>
      <c r="C184" s="73" t="s">
        <v>56</v>
      </c>
      <c r="D184" s="75">
        <v>75259.61</v>
      </c>
    </row>
    <row r="185" s="62" customFormat="1" customHeight="1" spans="1:4">
      <c r="A185" s="73" t="s">
        <v>93</v>
      </c>
      <c r="B185" s="41">
        <v>44228</v>
      </c>
      <c r="C185" s="73" t="s">
        <v>56</v>
      </c>
      <c r="D185" s="75">
        <v>73408.13</v>
      </c>
    </row>
    <row r="186" s="62" customFormat="1" customHeight="1" spans="1:4">
      <c r="A186" s="73" t="s">
        <v>93</v>
      </c>
      <c r="B186" s="41">
        <v>44256</v>
      </c>
      <c r="C186" s="73" t="s">
        <v>56</v>
      </c>
      <c r="D186" s="75">
        <v>46776.96</v>
      </c>
    </row>
    <row r="187" s="62" customFormat="1" customHeight="1" spans="1:4">
      <c r="A187" s="73" t="s">
        <v>93</v>
      </c>
      <c r="B187" s="41">
        <v>44287</v>
      </c>
      <c r="C187" s="73" t="s">
        <v>56</v>
      </c>
      <c r="D187" s="75">
        <v>88154.13</v>
      </c>
    </row>
    <row r="188" s="62" customFormat="1" customHeight="1" spans="1:4">
      <c r="A188" s="73" t="s">
        <v>93</v>
      </c>
      <c r="B188" s="41">
        <v>44317</v>
      </c>
      <c r="C188" s="73" t="s">
        <v>56</v>
      </c>
      <c r="D188" s="75">
        <v>85954.72</v>
      </c>
    </row>
    <row r="189" s="62" customFormat="1" customHeight="1" spans="1:4">
      <c r="A189" s="73" t="s">
        <v>93</v>
      </c>
      <c r="B189" s="41">
        <v>44348</v>
      </c>
      <c r="C189" s="73" t="s">
        <v>56</v>
      </c>
      <c r="D189" s="75">
        <v>1079.11</v>
      </c>
    </row>
    <row r="190" s="62" customFormat="1" customHeight="1" spans="1:4">
      <c r="A190" s="73" t="s">
        <v>93</v>
      </c>
      <c r="B190" s="41">
        <v>44348</v>
      </c>
      <c r="C190" s="73" t="s">
        <v>56</v>
      </c>
      <c r="D190" s="75">
        <v>728.16</v>
      </c>
    </row>
    <row r="191" s="62" customFormat="1" customHeight="1" spans="1:4">
      <c r="A191" s="73" t="s">
        <v>93</v>
      </c>
      <c r="B191" s="41">
        <v>44378</v>
      </c>
      <c r="C191" s="73" t="s">
        <v>56</v>
      </c>
      <c r="D191" s="75">
        <v>36408.3</v>
      </c>
    </row>
    <row r="192" s="62" customFormat="1" customHeight="1" spans="1:4">
      <c r="A192" s="73" t="s">
        <v>93</v>
      </c>
      <c r="B192" s="41">
        <v>44378</v>
      </c>
      <c r="C192" s="73" t="s">
        <v>56</v>
      </c>
      <c r="D192" s="75">
        <v>2055.02</v>
      </c>
    </row>
    <row r="193" s="62" customFormat="1" customHeight="1" spans="1:4">
      <c r="A193" s="73" t="s">
        <v>93</v>
      </c>
      <c r="B193" s="41">
        <v>44409</v>
      </c>
      <c r="C193" s="73" t="s">
        <v>56</v>
      </c>
      <c r="D193" s="75">
        <v>40135.06</v>
      </c>
    </row>
    <row r="194" s="62" customFormat="1" customHeight="1" spans="1:4">
      <c r="A194" s="73" t="s">
        <v>93</v>
      </c>
      <c r="B194" s="41">
        <v>44409</v>
      </c>
      <c r="C194" s="73" t="s">
        <v>56</v>
      </c>
      <c r="D194" s="75">
        <v>202.91</v>
      </c>
    </row>
    <row r="195" s="62" customFormat="1" customHeight="1" spans="1:4">
      <c r="A195" s="73" t="s">
        <v>93</v>
      </c>
      <c r="B195" s="41">
        <v>44440</v>
      </c>
      <c r="C195" s="73" t="s">
        <v>56</v>
      </c>
      <c r="D195" s="75">
        <v>55402.64</v>
      </c>
    </row>
    <row r="196" s="62" customFormat="1" customHeight="1" spans="1:4">
      <c r="A196" s="73" t="s">
        <v>93</v>
      </c>
      <c r="B196" s="41">
        <v>44197</v>
      </c>
      <c r="C196" s="73" t="s">
        <v>57</v>
      </c>
      <c r="D196" s="75">
        <v>298513.09</v>
      </c>
    </row>
    <row r="197" s="62" customFormat="1" customHeight="1" spans="1:4">
      <c r="A197" s="73" t="s">
        <v>93</v>
      </c>
      <c r="B197" s="41">
        <v>44228</v>
      </c>
      <c r="C197" s="73" t="s">
        <v>57</v>
      </c>
      <c r="D197" s="75">
        <v>259699.78</v>
      </c>
    </row>
    <row r="198" s="62" customFormat="1" customHeight="1" spans="1:4">
      <c r="A198" s="73" t="s">
        <v>93</v>
      </c>
      <c r="B198" s="41">
        <v>44256</v>
      </c>
      <c r="C198" s="73" t="s">
        <v>57</v>
      </c>
      <c r="D198" s="75">
        <v>304475.31</v>
      </c>
    </row>
    <row r="199" s="62" customFormat="1" customHeight="1" spans="1:4">
      <c r="A199" s="73" t="s">
        <v>93</v>
      </c>
      <c r="B199" s="41">
        <v>44287</v>
      </c>
      <c r="C199" s="73" t="s">
        <v>57</v>
      </c>
      <c r="D199" s="75">
        <v>321183.26</v>
      </c>
    </row>
    <row r="200" s="62" customFormat="1" customHeight="1" spans="1:4">
      <c r="A200" s="73" t="s">
        <v>93</v>
      </c>
      <c r="B200" s="41">
        <v>44287</v>
      </c>
      <c r="C200" s="73" t="s">
        <v>57</v>
      </c>
      <c r="D200" s="75">
        <v>2281.55</v>
      </c>
    </row>
    <row r="201" s="62" customFormat="1" customHeight="1" spans="1:4">
      <c r="A201" s="73" t="s">
        <v>93</v>
      </c>
      <c r="B201" s="41">
        <v>44317</v>
      </c>
      <c r="C201" s="73" t="s">
        <v>57</v>
      </c>
      <c r="D201" s="75">
        <v>310872.25</v>
      </c>
    </row>
    <row r="202" s="62" customFormat="1" customHeight="1" spans="1:4">
      <c r="A202" s="73" t="s">
        <v>93</v>
      </c>
      <c r="B202" s="41">
        <v>44317</v>
      </c>
      <c r="C202" s="73" t="s">
        <v>57</v>
      </c>
      <c r="D202" s="75">
        <v>10679.61</v>
      </c>
    </row>
    <row r="203" s="62" customFormat="1" customHeight="1" spans="1:4">
      <c r="A203" s="73" t="s">
        <v>93</v>
      </c>
      <c r="B203" s="41">
        <v>44348</v>
      </c>
      <c r="C203" s="73" t="s">
        <v>57</v>
      </c>
      <c r="D203" s="75">
        <v>39764.22</v>
      </c>
    </row>
    <row r="204" s="62" customFormat="1" customHeight="1" spans="1:4">
      <c r="A204" s="73" t="s">
        <v>93</v>
      </c>
      <c r="B204" s="41">
        <v>44378</v>
      </c>
      <c r="C204" s="73" t="s">
        <v>57</v>
      </c>
      <c r="D204" s="75">
        <v>180009.13</v>
      </c>
    </row>
    <row r="205" s="62" customFormat="1" customHeight="1" spans="1:4">
      <c r="A205" s="73" t="s">
        <v>93</v>
      </c>
      <c r="B205" s="41">
        <v>44378</v>
      </c>
      <c r="C205" s="73" t="s">
        <v>57</v>
      </c>
      <c r="D205" s="75">
        <v>8495.15</v>
      </c>
    </row>
    <row r="206" s="62" customFormat="1" customHeight="1" spans="1:4">
      <c r="A206" s="73" t="s">
        <v>93</v>
      </c>
      <c r="B206" s="41">
        <v>44409</v>
      </c>
      <c r="C206" s="73" t="s">
        <v>57</v>
      </c>
      <c r="D206" s="75">
        <v>175839.49</v>
      </c>
    </row>
    <row r="207" s="62" customFormat="1" customHeight="1" spans="1:4">
      <c r="A207" s="73" t="s">
        <v>93</v>
      </c>
      <c r="B207" s="41">
        <v>44409</v>
      </c>
      <c r="C207" s="73" t="s">
        <v>57</v>
      </c>
      <c r="D207" s="75">
        <v>5634.91</v>
      </c>
    </row>
    <row r="208" s="62" customFormat="1" customHeight="1" spans="1:4">
      <c r="A208" s="73" t="s">
        <v>93</v>
      </c>
      <c r="B208" s="41">
        <v>44440</v>
      </c>
      <c r="C208" s="73" t="s">
        <v>57</v>
      </c>
      <c r="D208" s="75">
        <v>216385.58</v>
      </c>
    </row>
    <row r="209" s="62" customFormat="1" customHeight="1" spans="1:4">
      <c r="A209" s="73" t="s">
        <v>93</v>
      </c>
      <c r="B209" s="41">
        <v>44440</v>
      </c>
      <c r="C209" s="73" t="s">
        <v>57</v>
      </c>
      <c r="D209" s="75">
        <v>11030.97</v>
      </c>
    </row>
    <row r="210" s="62" customFormat="1" customHeight="1" spans="1:4">
      <c r="A210" s="73" t="s">
        <v>93</v>
      </c>
      <c r="B210" s="41">
        <v>44197</v>
      </c>
      <c r="C210" s="73" t="s">
        <v>58</v>
      </c>
      <c r="D210" s="75">
        <v>558003.45</v>
      </c>
    </row>
    <row r="211" s="62" customFormat="1" customHeight="1" spans="1:4">
      <c r="A211" s="73" t="s">
        <v>93</v>
      </c>
      <c r="B211" s="41">
        <v>44228</v>
      </c>
      <c r="C211" s="73" t="s">
        <v>58</v>
      </c>
      <c r="D211" s="75">
        <v>467444.58</v>
      </c>
    </row>
    <row r="212" s="62" customFormat="1" customHeight="1" spans="1:4">
      <c r="A212" s="73" t="s">
        <v>93</v>
      </c>
      <c r="B212" s="41">
        <v>44228</v>
      </c>
      <c r="C212" s="73" t="s">
        <v>58</v>
      </c>
      <c r="D212" s="75">
        <v>3398.06</v>
      </c>
    </row>
    <row r="213" s="62" customFormat="1" customHeight="1" spans="1:4">
      <c r="A213" s="73" t="s">
        <v>93</v>
      </c>
      <c r="B213" s="41">
        <v>44256</v>
      </c>
      <c r="C213" s="73" t="s">
        <v>58</v>
      </c>
      <c r="D213" s="75">
        <v>622929.55</v>
      </c>
    </row>
    <row r="214" s="62" customFormat="1" customHeight="1" spans="1:4">
      <c r="A214" s="73" t="s">
        <v>93</v>
      </c>
      <c r="B214" s="41">
        <v>44287</v>
      </c>
      <c r="C214" s="73" t="s">
        <v>58</v>
      </c>
      <c r="D214" s="75">
        <v>609414.5</v>
      </c>
    </row>
    <row r="215" s="62" customFormat="1" customHeight="1" spans="1:4">
      <c r="A215" s="73" t="s">
        <v>93</v>
      </c>
      <c r="B215" s="41">
        <v>44317</v>
      </c>
      <c r="C215" s="73" t="s">
        <v>58</v>
      </c>
      <c r="D215" s="75">
        <v>624773.93</v>
      </c>
    </row>
    <row r="216" s="62" customFormat="1" customHeight="1" spans="1:4">
      <c r="A216" s="73" t="s">
        <v>93</v>
      </c>
      <c r="B216" s="41">
        <v>44348</v>
      </c>
      <c r="C216" s="73" t="s">
        <v>58</v>
      </c>
      <c r="D216" s="75">
        <v>127821.32</v>
      </c>
    </row>
    <row r="217" s="62" customFormat="1" customHeight="1" spans="1:4">
      <c r="A217" s="73" t="s">
        <v>93</v>
      </c>
      <c r="B217" s="41">
        <v>44348</v>
      </c>
      <c r="C217" s="73" t="s">
        <v>58</v>
      </c>
      <c r="D217" s="75">
        <v>1553.4</v>
      </c>
    </row>
    <row r="218" s="62" customFormat="1" customHeight="1" spans="1:4">
      <c r="A218" s="73" t="s">
        <v>93</v>
      </c>
      <c r="B218" s="41">
        <v>44378</v>
      </c>
      <c r="C218" s="73" t="s">
        <v>58</v>
      </c>
      <c r="D218" s="75">
        <v>493683.06</v>
      </c>
    </row>
    <row r="219" s="62" customFormat="1" customHeight="1" spans="1:4">
      <c r="A219" s="73" t="s">
        <v>93</v>
      </c>
      <c r="B219" s="41">
        <v>44409</v>
      </c>
      <c r="C219" s="73" t="s">
        <v>58</v>
      </c>
      <c r="D219" s="75">
        <v>456196.36</v>
      </c>
    </row>
    <row r="220" s="62" customFormat="1" customHeight="1" spans="1:4">
      <c r="A220" s="73" t="s">
        <v>93</v>
      </c>
      <c r="B220" s="41">
        <v>44440</v>
      </c>
      <c r="C220" s="73" t="s">
        <v>58</v>
      </c>
      <c r="D220" s="75">
        <v>487173.73</v>
      </c>
    </row>
    <row r="221" s="62" customFormat="1" customHeight="1" spans="1:4">
      <c r="A221" s="73" t="s">
        <v>93</v>
      </c>
      <c r="B221" s="41">
        <v>44440</v>
      </c>
      <c r="C221" s="73" t="s">
        <v>58</v>
      </c>
      <c r="D221" s="75">
        <v>1623.28</v>
      </c>
    </row>
    <row r="222" s="62" customFormat="1" customHeight="1" spans="1:4">
      <c r="A222" s="73" t="s">
        <v>93</v>
      </c>
      <c r="B222" s="41">
        <v>44197</v>
      </c>
      <c r="C222" s="73" t="s">
        <v>59</v>
      </c>
      <c r="D222" s="75">
        <v>43492.66</v>
      </c>
    </row>
    <row r="223" s="62" customFormat="1" customHeight="1" spans="1:4">
      <c r="A223" s="73" t="s">
        <v>93</v>
      </c>
      <c r="B223" s="41">
        <v>44228</v>
      </c>
      <c r="C223" s="73" t="s">
        <v>59</v>
      </c>
      <c r="D223" s="75">
        <v>48654.44</v>
      </c>
    </row>
    <row r="224" s="62" customFormat="1" customHeight="1" spans="1:4">
      <c r="A224" s="73" t="s">
        <v>93</v>
      </c>
      <c r="B224" s="41">
        <v>44256</v>
      </c>
      <c r="C224" s="73" t="s">
        <v>59</v>
      </c>
      <c r="D224" s="75">
        <v>48218.65</v>
      </c>
    </row>
    <row r="225" s="62" customFormat="1" customHeight="1" spans="1:4">
      <c r="A225" s="73" t="s">
        <v>93</v>
      </c>
      <c r="B225" s="41">
        <v>44287</v>
      </c>
      <c r="C225" s="73" t="s">
        <v>59</v>
      </c>
      <c r="D225" s="75">
        <v>48402.63</v>
      </c>
    </row>
    <row r="226" s="62" customFormat="1" customHeight="1" spans="1:4">
      <c r="A226" s="73" t="s">
        <v>93</v>
      </c>
      <c r="B226" s="41">
        <v>44317</v>
      </c>
      <c r="C226" s="73" t="s">
        <v>59</v>
      </c>
      <c r="D226" s="75">
        <v>61681.53</v>
      </c>
    </row>
    <row r="227" s="62" customFormat="1" customHeight="1" spans="1:4">
      <c r="A227" s="73" t="s">
        <v>93</v>
      </c>
      <c r="B227" s="41">
        <v>44348</v>
      </c>
      <c r="C227" s="73" t="s">
        <v>59</v>
      </c>
      <c r="D227" s="75">
        <v>691.72</v>
      </c>
    </row>
    <row r="228" s="62" customFormat="1" customHeight="1" spans="1:4">
      <c r="A228" s="73" t="s">
        <v>93</v>
      </c>
      <c r="B228" s="41">
        <v>44197</v>
      </c>
      <c r="C228" s="73" t="s">
        <v>60</v>
      </c>
      <c r="D228" s="75">
        <v>148101.68</v>
      </c>
    </row>
    <row r="229" s="62" customFormat="1" customHeight="1" spans="1:4">
      <c r="A229" s="73" t="s">
        <v>93</v>
      </c>
      <c r="B229" s="41">
        <v>44228</v>
      </c>
      <c r="C229" s="73" t="s">
        <v>60</v>
      </c>
      <c r="D229" s="75">
        <v>121233.85</v>
      </c>
    </row>
    <row r="230" s="62" customFormat="1" customHeight="1" spans="1:4">
      <c r="A230" s="73" t="s">
        <v>93</v>
      </c>
      <c r="B230" s="41">
        <v>44256</v>
      </c>
      <c r="C230" s="73" t="s">
        <v>60</v>
      </c>
      <c r="D230" s="75">
        <v>124003.53</v>
      </c>
    </row>
    <row r="231" s="62" customFormat="1" customHeight="1" spans="1:4">
      <c r="A231" s="73" t="s">
        <v>93</v>
      </c>
      <c r="B231" s="41">
        <v>44287</v>
      </c>
      <c r="C231" s="73" t="s">
        <v>60</v>
      </c>
      <c r="D231" s="75">
        <v>143903.58</v>
      </c>
    </row>
    <row r="232" s="62" customFormat="1" customHeight="1" spans="1:4">
      <c r="A232" s="73" t="s">
        <v>93</v>
      </c>
      <c r="B232" s="41">
        <v>44317</v>
      </c>
      <c r="C232" s="73" t="s">
        <v>60</v>
      </c>
      <c r="D232" s="75">
        <v>160471.25</v>
      </c>
    </row>
    <row r="233" s="62" customFormat="1" customHeight="1" spans="1:4">
      <c r="A233" s="73" t="s">
        <v>93</v>
      </c>
      <c r="B233" s="41">
        <v>44348</v>
      </c>
      <c r="C233" s="73" t="s">
        <v>60</v>
      </c>
      <c r="D233" s="75">
        <v>11068.55</v>
      </c>
    </row>
    <row r="234" s="62" customFormat="1" customHeight="1" spans="1:4">
      <c r="A234" s="73" t="s">
        <v>93</v>
      </c>
      <c r="B234" s="41">
        <v>44378</v>
      </c>
      <c r="C234" s="73" t="s">
        <v>60</v>
      </c>
      <c r="D234" s="75">
        <v>83124.53</v>
      </c>
    </row>
    <row r="235" s="62" customFormat="1" customHeight="1" spans="1:4">
      <c r="A235" s="73" t="s">
        <v>93</v>
      </c>
      <c r="B235" s="41">
        <v>44409</v>
      </c>
      <c r="C235" s="73" t="s">
        <v>60</v>
      </c>
      <c r="D235" s="75">
        <v>73705.46</v>
      </c>
    </row>
    <row r="236" s="62" customFormat="1" customHeight="1" spans="1:4">
      <c r="A236" s="73" t="s">
        <v>93</v>
      </c>
      <c r="B236" s="41">
        <v>44440</v>
      </c>
      <c r="C236" s="73" t="s">
        <v>60</v>
      </c>
      <c r="D236" s="75">
        <v>102248.98</v>
      </c>
    </row>
    <row r="237" s="62" customFormat="1" customHeight="1" spans="1:4">
      <c r="A237" s="73" t="s">
        <v>93</v>
      </c>
      <c r="B237" s="41">
        <v>44197</v>
      </c>
      <c r="C237" s="73" t="s">
        <v>61</v>
      </c>
      <c r="D237" s="75">
        <v>26045.93</v>
      </c>
    </row>
    <row r="238" s="62" customFormat="1" customHeight="1" spans="1:4">
      <c r="A238" s="73" t="s">
        <v>93</v>
      </c>
      <c r="B238" s="41">
        <v>44228</v>
      </c>
      <c r="C238" s="73" t="s">
        <v>61</v>
      </c>
      <c r="D238" s="75">
        <v>1367.38</v>
      </c>
    </row>
    <row r="239" s="62" customFormat="1" customHeight="1" spans="1:4">
      <c r="A239" s="73" t="s">
        <v>93</v>
      </c>
      <c r="B239" s="41">
        <v>44197</v>
      </c>
      <c r="C239" s="73" t="s">
        <v>62</v>
      </c>
      <c r="D239" s="75">
        <v>48334.79</v>
      </c>
    </row>
    <row r="240" s="62" customFormat="1" customHeight="1" spans="1:4">
      <c r="A240" s="73" t="s">
        <v>93</v>
      </c>
      <c r="B240" s="41">
        <v>44228</v>
      </c>
      <c r="C240" s="73" t="s">
        <v>62</v>
      </c>
      <c r="D240" s="75">
        <v>53364.19</v>
      </c>
    </row>
    <row r="241" s="62" customFormat="1" customHeight="1" spans="1:4">
      <c r="A241" s="73" t="s">
        <v>93</v>
      </c>
      <c r="B241" s="41">
        <v>44228</v>
      </c>
      <c r="C241" s="73" t="s">
        <v>62</v>
      </c>
      <c r="D241" s="75">
        <v>3883.5</v>
      </c>
    </row>
    <row r="242" s="62" customFormat="1" customHeight="1" spans="1:4">
      <c r="A242" s="73" t="s">
        <v>93</v>
      </c>
      <c r="B242" s="41">
        <v>44256</v>
      </c>
      <c r="C242" s="73" t="s">
        <v>62</v>
      </c>
      <c r="D242" s="75">
        <v>48023.17</v>
      </c>
    </row>
    <row r="243" s="62" customFormat="1" customHeight="1" spans="1:4">
      <c r="A243" s="73" t="s">
        <v>93</v>
      </c>
      <c r="B243" s="41">
        <v>44256</v>
      </c>
      <c r="C243" s="73" t="s">
        <v>62</v>
      </c>
      <c r="D243" s="75">
        <v>9609.71</v>
      </c>
    </row>
    <row r="244" s="62" customFormat="1" customHeight="1" spans="1:4">
      <c r="A244" s="73" t="s">
        <v>93</v>
      </c>
      <c r="B244" s="41">
        <v>44287</v>
      </c>
      <c r="C244" s="73" t="s">
        <v>62</v>
      </c>
      <c r="D244" s="75">
        <v>50554.6</v>
      </c>
    </row>
    <row r="245" s="62" customFormat="1" customHeight="1" spans="1:4">
      <c r="A245" s="73" t="s">
        <v>93</v>
      </c>
      <c r="B245" s="41">
        <v>44287</v>
      </c>
      <c r="C245" s="73" t="s">
        <v>62</v>
      </c>
      <c r="D245" s="75">
        <v>9040.78</v>
      </c>
    </row>
    <row r="246" s="62" customFormat="1" customHeight="1" spans="1:4">
      <c r="A246" s="73" t="s">
        <v>93</v>
      </c>
      <c r="B246" s="41">
        <v>44317</v>
      </c>
      <c r="C246" s="73" t="s">
        <v>62</v>
      </c>
      <c r="D246" s="75">
        <v>57503.83</v>
      </c>
    </row>
    <row r="247" s="62" customFormat="1" customHeight="1" spans="1:4">
      <c r="A247" s="73" t="s">
        <v>93</v>
      </c>
      <c r="B247" s="41">
        <v>44317</v>
      </c>
      <c r="C247" s="73" t="s">
        <v>62</v>
      </c>
      <c r="D247" s="75">
        <v>4902.91</v>
      </c>
    </row>
    <row r="248" s="62" customFormat="1" customHeight="1" spans="1:4">
      <c r="A248" s="73" t="s">
        <v>93</v>
      </c>
      <c r="B248" s="41">
        <v>44348</v>
      </c>
      <c r="C248" s="73" t="s">
        <v>62</v>
      </c>
      <c r="D248" s="75">
        <v>33083.47</v>
      </c>
    </row>
    <row r="249" s="62" customFormat="1" customHeight="1" spans="1:4">
      <c r="A249" s="73" t="s">
        <v>93</v>
      </c>
      <c r="B249" s="41">
        <v>44348</v>
      </c>
      <c r="C249" s="73" t="s">
        <v>62</v>
      </c>
      <c r="D249" s="75">
        <v>7312.62</v>
      </c>
    </row>
    <row r="250" s="62" customFormat="1" customHeight="1" spans="1:4">
      <c r="A250" s="73" t="s">
        <v>93</v>
      </c>
      <c r="B250" s="41">
        <v>44378</v>
      </c>
      <c r="C250" s="73" t="s">
        <v>62</v>
      </c>
      <c r="D250" s="75">
        <v>26969.22</v>
      </c>
    </row>
    <row r="251" s="62" customFormat="1" customHeight="1" spans="1:4">
      <c r="A251" s="73" t="s">
        <v>93</v>
      </c>
      <c r="B251" s="41">
        <v>44378</v>
      </c>
      <c r="C251" s="73" t="s">
        <v>62</v>
      </c>
      <c r="D251" s="75">
        <v>7554.05</v>
      </c>
    </row>
    <row r="252" s="62" customFormat="1" customHeight="1" spans="1:4">
      <c r="A252" s="73" t="s">
        <v>93</v>
      </c>
      <c r="B252" s="41">
        <v>44409</v>
      </c>
      <c r="C252" s="73" t="s">
        <v>62</v>
      </c>
      <c r="D252" s="75">
        <v>24357.65</v>
      </c>
    </row>
    <row r="253" s="62" customFormat="1" customHeight="1" spans="1:4">
      <c r="A253" s="73" t="s">
        <v>93</v>
      </c>
      <c r="B253" s="41">
        <v>44409</v>
      </c>
      <c r="C253" s="73" t="s">
        <v>62</v>
      </c>
      <c r="D253" s="75">
        <v>8996.11</v>
      </c>
    </row>
    <row r="254" s="62" customFormat="1" customHeight="1" spans="1:4">
      <c r="A254" s="73" t="s">
        <v>93</v>
      </c>
      <c r="B254" s="41">
        <v>44440</v>
      </c>
      <c r="C254" s="73" t="s">
        <v>62</v>
      </c>
      <c r="D254" s="75">
        <v>31157.64</v>
      </c>
    </row>
    <row r="255" s="62" customFormat="1" customHeight="1" spans="1:4">
      <c r="A255" s="73" t="s">
        <v>93</v>
      </c>
      <c r="B255" s="41">
        <v>44440</v>
      </c>
      <c r="C255" s="73" t="s">
        <v>62</v>
      </c>
      <c r="D255" s="75">
        <v>4568.93</v>
      </c>
    </row>
    <row r="256" s="62" customFormat="1" customHeight="1" spans="1:4">
      <c r="A256" s="73" t="s">
        <v>93</v>
      </c>
      <c r="B256" s="41">
        <v>44197</v>
      </c>
      <c r="C256" s="73" t="s">
        <v>63</v>
      </c>
      <c r="D256" s="75">
        <v>81763.03</v>
      </c>
    </row>
    <row r="257" s="62" customFormat="1" customHeight="1" spans="1:4">
      <c r="A257" s="73" t="s">
        <v>93</v>
      </c>
      <c r="B257" s="41">
        <v>44228</v>
      </c>
      <c r="C257" s="73" t="s">
        <v>63</v>
      </c>
      <c r="D257" s="75">
        <v>71001.72</v>
      </c>
    </row>
    <row r="258" s="62" customFormat="1" customHeight="1" spans="1:4">
      <c r="A258" s="73" t="s">
        <v>93</v>
      </c>
      <c r="B258" s="41">
        <v>44228</v>
      </c>
      <c r="C258" s="73" t="s">
        <v>63</v>
      </c>
      <c r="D258" s="75">
        <v>33291.26</v>
      </c>
    </row>
    <row r="259" s="62" customFormat="1" customHeight="1" spans="1:4">
      <c r="A259" s="73" t="s">
        <v>93</v>
      </c>
      <c r="B259" s="41">
        <v>44256</v>
      </c>
      <c r="C259" s="73" t="s">
        <v>63</v>
      </c>
      <c r="D259" s="75">
        <v>73399.34</v>
      </c>
    </row>
    <row r="260" s="62" customFormat="1" customHeight="1" spans="1:4">
      <c r="A260" s="73" t="s">
        <v>93</v>
      </c>
      <c r="B260" s="41">
        <v>44256</v>
      </c>
      <c r="C260" s="73" t="s">
        <v>63</v>
      </c>
      <c r="D260" s="75">
        <v>36009.71</v>
      </c>
    </row>
    <row r="261" s="62" customFormat="1" customHeight="1" spans="1:4">
      <c r="A261" s="73" t="s">
        <v>93</v>
      </c>
      <c r="B261" s="41">
        <v>44287</v>
      </c>
      <c r="C261" s="73" t="s">
        <v>63</v>
      </c>
      <c r="D261" s="75">
        <v>58097.33</v>
      </c>
    </row>
    <row r="262" s="62" customFormat="1" customHeight="1" spans="1:4">
      <c r="A262" s="73" t="s">
        <v>93</v>
      </c>
      <c r="B262" s="41">
        <v>44287</v>
      </c>
      <c r="C262" s="73" t="s">
        <v>63</v>
      </c>
      <c r="D262" s="75">
        <v>14979.61</v>
      </c>
    </row>
    <row r="263" s="62" customFormat="1" customHeight="1" spans="1:4">
      <c r="A263" s="73" t="s">
        <v>93</v>
      </c>
      <c r="B263" s="41">
        <v>44317</v>
      </c>
      <c r="C263" s="73" t="s">
        <v>63</v>
      </c>
      <c r="D263" s="75">
        <v>58338.91</v>
      </c>
    </row>
    <row r="264" s="62" customFormat="1" customHeight="1" spans="1:4">
      <c r="A264" s="73" t="s">
        <v>93</v>
      </c>
      <c r="B264" s="41">
        <v>44317</v>
      </c>
      <c r="C264" s="73" t="s">
        <v>63</v>
      </c>
      <c r="D264" s="75">
        <v>28412.62</v>
      </c>
    </row>
    <row r="265" s="62" customFormat="1" customHeight="1" spans="1:4">
      <c r="A265" s="73" t="s">
        <v>93</v>
      </c>
      <c r="B265" s="41">
        <v>44348</v>
      </c>
      <c r="C265" s="73" t="s">
        <v>63</v>
      </c>
      <c r="D265" s="75">
        <v>12330.09</v>
      </c>
    </row>
    <row r="266" s="62" customFormat="1" customHeight="1" spans="1:4">
      <c r="A266" s="73" t="s">
        <v>93</v>
      </c>
      <c r="B266" s="41">
        <v>44348</v>
      </c>
      <c r="C266" s="73" t="s">
        <v>63</v>
      </c>
      <c r="D266" s="75">
        <v>825.24</v>
      </c>
    </row>
    <row r="267" s="62" customFormat="1" customHeight="1" spans="1:4">
      <c r="A267" s="73" t="s">
        <v>93</v>
      </c>
      <c r="B267" s="41">
        <v>44378</v>
      </c>
      <c r="C267" s="73" t="s">
        <v>63</v>
      </c>
      <c r="D267" s="75">
        <v>93939.56</v>
      </c>
    </row>
    <row r="268" s="62" customFormat="1" customHeight="1" spans="1:4">
      <c r="A268" s="73" t="s">
        <v>93</v>
      </c>
      <c r="B268" s="41">
        <v>44378</v>
      </c>
      <c r="C268" s="73" t="s">
        <v>63</v>
      </c>
      <c r="D268" s="75">
        <v>7427.18</v>
      </c>
    </row>
    <row r="269" s="62" customFormat="1" customHeight="1" spans="1:4">
      <c r="A269" s="73" t="s">
        <v>93</v>
      </c>
      <c r="B269" s="41">
        <v>44409</v>
      </c>
      <c r="C269" s="73" t="s">
        <v>63</v>
      </c>
      <c r="D269" s="75">
        <v>122874.54</v>
      </c>
    </row>
    <row r="270" s="62" customFormat="1" customHeight="1" spans="1:4">
      <c r="A270" s="73" t="s">
        <v>93</v>
      </c>
      <c r="B270" s="41">
        <v>44409</v>
      </c>
      <c r="C270" s="73" t="s">
        <v>63</v>
      </c>
      <c r="D270" s="75">
        <v>20752.67</v>
      </c>
    </row>
    <row r="271" s="62" customFormat="1" customHeight="1" spans="1:4">
      <c r="A271" s="73" t="s">
        <v>93</v>
      </c>
      <c r="B271" s="41">
        <v>44440</v>
      </c>
      <c r="C271" s="73" t="s">
        <v>63</v>
      </c>
      <c r="D271" s="75">
        <v>106985.27</v>
      </c>
    </row>
    <row r="272" s="62" customFormat="1" customHeight="1" spans="1:4">
      <c r="A272" s="73" t="s">
        <v>93</v>
      </c>
      <c r="B272" s="41">
        <v>44440</v>
      </c>
      <c r="C272" s="73" t="s">
        <v>63</v>
      </c>
      <c r="D272" s="75">
        <v>30856.56</v>
      </c>
    </row>
    <row r="273" s="62" customFormat="1" customHeight="1" spans="1:4">
      <c r="A273" s="73" t="s">
        <v>93</v>
      </c>
      <c r="B273" s="41">
        <v>44197</v>
      </c>
      <c r="C273" s="73" t="s">
        <v>64</v>
      </c>
      <c r="D273" s="75">
        <v>64342.28</v>
      </c>
    </row>
    <row r="274" s="62" customFormat="1" customHeight="1" spans="1:4">
      <c r="A274" s="73" t="s">
        <v>93</v>
      </c>
      <c r="B274" s="41">
        <v>44228</v>
      </c>
      <c r="C274" s="73" t="s">
        <v>64</v>
      </c>
      <c r="D274" s="75">
        <v>69041.24</v>
      </c>
    </row>
    <row r="275" s="62" customFormat="1" customHeight="1" spans="1:4">
      <c r="A275" s="73" t="s">
        <v>93</v>
      </c>
      <c r="B275" s="41">
        <v>44256</v>
      </c>
      <c r="C275" s="73" t="s">
        <v>64</v>
      </c>
      <c r="D275" s="75">
        <v>65178.86</v>
      </c>
    </row>
    <row r="276" s="62" customFormat="1" customHeight="1" spans="1:4">
      <c r="A276" s="73" t="s">
        <v>93</v>
      </c>
      <c r="B276" s="41">
        <v>44287</v>
      </c>
      <c r="C276" s="73" t="s">
        <v>64</v>
      </c>
      <c r="D276" s="75">
        <v>60937.01</v>
      </c>
    </row>
    <row r="277" s="62" customFormat="1" customHeight="1" spans="1:4">
      <c r="A277" s="73" t="s">
        <v>93</v>
      </c>
      <c r="B277" s="41">
        <v>44317</v>
      </c>
      <c r="C277" s="73" t="s">
        <v>64</v>
      </c>
      <c r="D277" s="75">
        <v>62738.74</v>
      </c>
    </row>
    <row r="278" s="62" customFormat="1" customHeight="1" spans="1:4">
      <c r="A278" s="73" t="s">
        <v>93</v>
      </c>
      <c r="B278" s="41">
        <v>44317</v>
      </c>
      <c r="C278" s="73" t="s">
        <v>64</v>
      </c>
      <c r="D278" s="75">
        <v>970.87</v>
      </c>
    </row>
    <row r="279" s="62" customFormat="1" customHeight="1" spans="1:4">
      <c r="A279" s="73" t="s">
        <v>93</v>
      </c>
      <c r="B279" s="41">
        <v>44348</v>
      </c>
      <c r="C279" s="73" t="s">
        <v>64</v>
      </c>
      <c r="D279" s="75">
        <v>41849.97</v>
      </c>
    </row>
    <row r="280" s="62" customFormat="1" customHeight="1" spans="1:4">
      <c r="A280" s="73" t="s">
        <v>93</v>
      </c>
      <c r="B280" s="41">
        <v>44348</v>
      </c>
      <c r="C280" s="73" t="s">
        <v>64</v>
      </c>
      <c r="D280" s="75">
        <v>970.87</v>
      </c>
    </row>
    <row r="281" s="62" customFormat="1" customHeight="1" spans="1:4">
      <c r="A281" s="73" t="s">
        <v>93</v>
      </c>
      <c r="B281" s="41">
        <v>44378</v>
      </c>
      <c r="C281" s="73" t="s">
        <v>64</v>
      </c>
      <c r="D281" s="75">
        <v>50192.63</v>
      </c>
    </row>
    <row r="282" s="62" customFormat="1" customHeight="1" spans="1:4">
      <c r="A282" s="73" t="s">
        <v>93</v>
      </c>
      <c r="B282" s="41">
        <v>44378</v>
      </c>
      <c r="C282" s="73" t="s">
        <v>64</v>
      </c>
      <c r="D282" s="75">
        <v>1747.57</v>
      </c>
    </row>
    <row r="283" s="62" customFormat="1" customHeight="1" spans="1:4">
      <c r="A283" s="73" t="s">
        <v>93</v>
      </c>
      <c r="B283" s="41">
        <v>44409</v>
      </c>
      <c r="C283" s="73" t="s">
        <v>64</v>
      </c>
      <c r="D283" s="75">
        <v>46197.9</v>
      </c>
    </row>
    <row r="284" s="62" customFormat="1" customHeight="1" spans="1:4">
      <c r="A284" s="73" t="s">
        <v>93</v>
      </c>
      <c r="B284" s="41">
        <v>44409</v>
      </c>
      <c r="C284" s="73" t="s">
        <v>64</v>
      </c>
      <c r="D284" s="75">
        <v>825.24</v>
      </c>
    </row>
    <row r="285" s="62" customFormat="1" customHeight="1" spans="1:4">
      <c r="A285" s="73" t="s">
        <v>93</v>
      </c>
      <c r="B285" s="41">
        <v>44440</v>
      </c>
      <c r="C285" s="73" t="s">
        <v>64</v>
      </c>
      <c r="D285" s="75">
        <v>36851.96</v>
      </c>
    </row>
    <row r="286" s="62" customFormat="1" customHeight="1" spans="1:4">
      <c r="A286" s="73" t="s">
        <v>93</v>
      </c>
      <c r="B286" s="41">
        <v>44440</v>
      </c>
      <c r="C286" s="73" t="s">
        <v>64</v>
      </c>
      <c r="D286" s="75">
        <v>11495.27</v>
      </c>
    </row>
    <row r="287" s="62" customFormat="1" customHeight="1" spans="1:4">
      <c r="A287" s="73" t="s">
        <v>93</v>
      </c>
      <c r="B287" s="41">
        <v>44197</v>
      </c>
      <c r="C287" s="73" t="s">
        <v>65</v>
      </c>
      <c r="D287" s="75">
        <v>24904.07</v>
      </c>
    </row>
    <row r="288" s="62" customFormat="1" customHeight="1" spans="1:4">
      <c r="A288" s="73" t="s">
        <v>93</v>
      </c>
      <c r="B288" s="41">
        <v>44228</v>
      </c>
      <c r="C288" s="73" t="s">
        <v>65</v>
      </c>
      <c r="D288" s="75">
        <v>22029.37</v>
      </c>
    </row>
    <row r="289" s="62" customFormat="1" customHeight="1" spans="1:4">
      <c r="A289" s="73" t="s">
        <v>93</v>
      </c>
      <c r="B289" s="41">
        <v>44256</v>
      </c>
      <c r="C289" s="73" t="s">
        <v>65</v>
      </c>
      <c r="D289" s="75">
        <v>1116.29</v>
      </c>
    </row>
    <row r="290" s="62" customFormat="1" customHeight="1" spans="1:4">
      <c r="A290" s="73" t="s">
        <v>93</v>
      </c>
      <c r="B290" s="41">
        <v>44197</v>
      </c>
      <c r="C290" s="73" t="s">
        <v>66</v>
      </c>
      <c r="D290" s="75">
        <v>20887.63</v>
      </c>
    </row>
    <row r="291" s="62" customFormat="1" customHeight="1" spans="1:4">
      <c r="A291" s="73" t="s">
        <v>93</v>
      </c>
      <c r="B291" s="41">
        <v>44228</v>
      </c>
      <c r="C291" s="73" t="s">
        <v>66</v>
      </c>
      <c r="D291" s="75">
        <v>13505.81</v>
      </c>
    </row>
    <row r="292" s="62" customFormat="1" customHeight="1" spans="1:4">
      <c r="A292" s="73" t="s">
        <v>93</v>
      </c>
      <c r="B292" s="41">
        <v>44256</v>
      </c>
      <c r="C292" s="73" t="s">
        <v>66</v>
      </c>
      <c r="D292" s="75">
        <v>3946.87</v>
      </c>
    </row>
    <row r="293" s="62" customFormat="1" customHeight="1" spans="1:4">
      <c r="A293" s="73" t="s">
        <v>93</v>
      </c>
      <c r="B293" s="41">
        <v>44287</v>
      </c>
      <c r="C293" s="73" t="s">
        <v>66</v>
      </c>
      <c r="D293" s="75">
        <v>27822.42</v>
      </c>
    </row>
    <row r="294" s="62" customFormat="1" customHeight="1" spans="1:4">
      <c r="A294" s="73" t="s">
        <v>93</v>
      </c>
      <c r="B294" s="41">
        <v>44317</v>
      </c>
      <c r="C294" s="73" t="s">
        <v>66</v>
      </c>
      <c r="D294" s="75">
        <v>54821.14</v>
      </c>
    </row>
    <row r="295" s="62" customFormat="1" customHeight="1" spans="1:4">
      <c r="A295" s="73" t="s">
        <v>93</v>
      </c>
      <c r="B295" s="41">
        <v>44348</v>
      </c>
      <c r="C295" s="73" t="s">
        <v>66</v>
      </c>
      <c r="D295" s="75">
        <v>1610.49</v>
      </c>
    </row>
    <row r="296" s="62" customFormat="1" customHeight="1" spans="1:4">
      <c r="A296" s="73" t="s">
        <v>93</v>
      </c>
      <c r="B296" s="41">
        <v>44378</v>
      </c>
      <c r="C296" s="73" t="s">
        <v>66</v>
      </c>
      <c r="D296" s="75">
        <v>11867.95</v>
      </c>
    </row>
    <row r="297" s="62" customFormat="1" customHeight="1" spans="1:4">
      <c r="A297" s="73" t="s">
        <v>93</v>
      </c>
      <c r="B297" s="41">
        <v>44409</v>
      </c>
      <c r="C297" s="73" t="s">
        <v>66</v>
      </c>
      <c r="D297" s="75">
        <v>15388.58</v>
      </c>
    </row>
    <row r="298" s="62" customFormat="1" customHeight="1" spans="1:4">
      <c r="A298" s="73" t="s">
        <v>93</v>
      </c>
      <c r="B298" s="41">
        <v>44440</v>
      </c>
      <c r="C298" s="73" t="s">
        <v>66</v>
      </c>
      <c r="D298" s="75">
        <v>20293.15</v>
      </c>
    </row>
    <row r="299" s="62" customFormat="1" customHeight="1" spans="1:4">
      <c r="A299" s="73" t="s">
        <v>93</v>
      </c>
      <c r="B299" s="41">
        <v>44197</v>
      </c>
      <c r="C299" s="73" t="s">
        <v>67</v>
      </c>
      <c r="D299" s="75">
        <v>45982.59</v>
      </c>
    </row>
    <row r="300" s="62" customFormat="1" customHeight="1" spans="1:4">
      <c r="A300" s="73" t="s">
        <v>93</v>
      </c>
      <c r="B300" s="41">
        <v>44197</v>
      </c>
      <c r="C300" s="73" t="s">
        <v>67</v>
      </c>
      <c r="D300" s="75">
        <v>5388.35</v>
      </c>
    </row>
    <row r="301" s="62" customFormat="1" customHeight="1" spans="1:4">
      <c r="A301" s="73" t="s">
        <v>93</v>
      </c>
      <c r="B301" s="41">
        <v>44228</v>
      </c>
      <c r="C301" s="73" t="s">
        <v>67</v>
      </c>
      <c r="D301" s="75">
        <v>45410.75</v>
      </c>
    </row>
    <row r="302" s="62" customFormat="1" customHeight="1" spans="1:4">
      <c r="A302" s="73" t="s">
        <v>93</v>
      </c>
      <c r="B302" s="41">
        <v>44256</v>
      </c>
      <c r="C302" s="73" t="s">
        <v>67</v>
      </c>
      <c r="D302" s="75">
        <v>44582.76</v>
      </c>
    </row>
    <row r="303" s="62" customFormat="1" customHeight="1" spans="1:4">
      <c r="A303" s="73" t="s">
        <v>93</v>
      </c>
      <c r="B303" s="41">
        <v>44287</v>
      </c>
      <c r="C303" s="73" t="s">
        <v>67</v>
      </c>
      <c r="D303" s="75">
        <v>46458.91</v>
      </c>
    </row>
    <row r="304" s="62" customFormat="1" customHeight="1" spans="1:4">
      <c r="A304" s="73" t="s">
        <v>93</v>
      </c>
      <c r="B304" s="41">
        <v>44287</v>
      </c>
      <c r="C304" s="73" t="s">
        <v>67</v>
      </c>
      <c r="D304" s="75">
        <v>1811.65</v>
      </c>
    </row>
    <row r="305" s="62" customFormat="1" customHeight="1" spans="1:4">
      <c r="A305" s="73" t="s">
        <v>93</v>
      </c>
      <c r="B305" s="41">
        <v>44317</v>
      </c>
      <c r="C305" s="73" t="s">
        <v>67</v>
      </c>
      <c r="D305" s="75">
        <v>42442.49</v>
      </c>
    </row>
    <row r="306" s="62" customFormat="1" customHeight="1" spans="1:4">
      <c r="A306" s="73" t="s">
        <v>93</v>
      </c>
      <c r="B306" s="41">
        <v>44317</v>
      </c>
      <c r="C306" s="73" t="s">
        <v>67</v>
      </c>
      <c r="D306" s="75">
        <v>3168.93</v>
      </c>
    </row>
    <row r="307" s="62" customFormat="1" customHeight="1" spans="1:4">
      <c r="A307" s="73" t="s">
        <v>93</v>
      </c>
      <c r="B307" s="41">
        <v>44348</v>
      </c>
      <c r="C307" s="73" t="s">
        <v>67</v>
      </c>
      <c r="D307" s="75">
        <v>24518.52</v>
      </c>
    </row>
    <row r="308" s="62" customFormat="1" customHeight="1" spans="1:4">
      <c r="A308" s="73" t="s">
        <v>93</v>
      </c>
      <c r="B308" s="41">
        <v>44348</v>
      </c>
      <c r="C308" s="73" t="s">
        <v>67</v>
      </c>
      <c r="D308" s="75">
        <v>3866.02</v>
      </c>
    </row>
    <row r="309" s="62" customFormat="1" customHeight="1" spans="1:4">
      <c r="A309" s="73" t="s">
        <v>93</v>
      </c>
      <c r="B309" s="41">
        <v>44378</v>
      </c>
      <c r="C309" s="73" t="s">
        <v>67</v>
      </c>
      <c r="D309" s="75">
        <v>27360.06</v>
      </c>
    </row>
    <row r="310" s="62" customFormat="1" customHeight="1" spans="1:4">
      <c r="A310" s="73" t="s">
        <v>93</v>
      </c>
      <c r="B310" s="41">
        <v>44378</v>
      </c>
      <c r="C310" s="73" t="s">
        <v>67</v>
      </c>
      <c r="D310" s="75">
        <v>9627.83</v>
      </c>
    </row>
    <row r="311" s="62" customFormat="1" customHeight="1" spans="1:4">
      <c r="A311" s="73" t="s">
        <v>93</v>
      </c>
      <c r="B311" s="41">
        <v>44409</v>
      </c>
      <c r="C311" s="73" t="s">
        <v>67</v>
      </c>
      <c r="D311" s="75">
        <v>25676.83</v>
      </c>
    </row>
    <row r="312" s="62" customFormat="1" customHeight="1" spans="1:4">
      <c r="A312" s="73" t="s">
        <v>93</v>
      </c>
      <c r="B312" s="41">
        <v>44409</v>
      </c>
      <c r="C312" s="73" t="s">
        <v>67</v>
      </c>
      <c r="D312" s="75">
        <v>11685.43</v>
      </c>
    </row>
    <row r="313" s="62" customFormat="1" customHeight="1" spans="1:4">
      <c r="A313" s="73" t="s">
        <v>93</v>
      </c>
      <c r="B313" s="41">
        <v>44440</v>
      </c>
      <c r="C313" s="73" t="s">
        <v>67</v>
      </c>
      <c r="D313" s="75">
        <v>27984.29</v>
      </c>
    </row>
    <row r="314" s="62" customFormat="1" customHeight="1" spans="1:4">
      <c r="A314" s="73" t="s">
        <v>93</v>
      </c>
      <c r="B314" s="41">
        <v>44440</v>
      </c>
      <c r="C314" s="73" t="s">
        <v>67</v>
      </c>
      <c r="D314" s="75">
        <v>5879.62</v>
      </c>
    </row>
    <row r="315" s="62" customFormat="1" customHeight="1" spans="1:4">
      <c r="A315" s="73" t="s">
        <v>93</v>
      </c>
      <c r="B315" s="41">
        <v>44197</v>
      </c>
      <c r="C315" s="73" t="s">
        <v>68</v>
      </c>
      <c r="D315" s="75">
        <v>8710.1</v>
      </c>
    </row>
    <row r="316" s="62" customFormat="1" customHeight="1" spans="1:4">
      <c r="A316" s="73" t="s">
        <v>93</v>
      </c>
      <c r="B316" s="41">
        <v>44228</v>
      </c>
      <c r="C316" s="73" t="s">
        <v>68</v>
      </c>
      <c r="D316" s="75">
        <v>11228.19</v>
      </c>
    </row>
    <row r="317" s="62" customFormat="1" customHeight="1" spans="1:4">
      <c r="A317" s="73" t="s">
        <v>93</v>
      </c>
      <c r="B317" s="41">
        <v>44256</v>
      </c>
      <c r="C317" s="73" t="s">
        <v>68</v>
      </c>
      <c r="D317" s="75">
        <v>9219.75</v>
      </c>
    </row>
    <row r="318" s="62" customFormat="1" customHeight="1" spans="1:4">
      <c r="A318" s="73" t="s">
        <v>93</v>
      </c>
      <c r="B318" s="41">
        <v>44287</v>
      </c>
      <c r="C318" s="73" t="s">
        <v>68</v>
      </c>
      <c r="D318" s="75">
        <v>14801.65</v>
      </c>
    </row>
    <row r="319" s="62" customFormat="1" customHeight="1" spans="1:4">
      <c r="A319" s="73" t="s">
        <v>93</v>
      </c>
      <c r="B319" s="41">
        <v>44317</v>
      </c>
      <c r="C319" s="73" t="s">
        <v>68</v>
      </c>
      <c r="D319" s="75">
        <v>16472.93</v>
      </c>
    </row>
    <row r="320" s="62" customFormat="1" customHeight="1" spans="1:4">
      <c r="A320" s="73" t="s">
        <v>93</v>
      </c>
      <c r="B320" s="41">
        <v>44348</v>
      </c>
      <c r="C320" s="73" t="s">
        <v>68</v>
      </c>
      <c r="D320" s="75">
        <v>99.17</v>
      </c>
    </row>
    <row r="321" s="62" customFormat="1" customHeight="1" spans="1:4">
      <c r="A321" s="73" t="s">
        <v>93</v>
      </c>
      <c r="B321" s="41">
        <v>44378</v>
      </c>
      <c r="C321" s="73" t="s">
        <v>68</v>
      </c>
      <c r="D321" s="75">
        <v>-948.11</v>
      </c>
    </row>
    <row r="322" s="62" customFormat="1" customHeight="1" spans="1:4">
      <c r="A322" s="73" t="s">
        <v>93</v>
      </c>
      <c r="B322" s="41">
        <v>44409</v>
      </c>
      <c r="C322" s="73" t="s">
        <v>68</v>
      </c>
      <c r="D322" s="75">
        <v>-1131.82</v>
      </c>
    </row>
    <row r="323" s="62" customFormat="1" customHeight="1" spans="1:4">
      <c r="A323" s="73" t="s">
        <v>93</v>
      </c>
      <c r="B323" s="41">
        <v>44440</v>
      </c>
      <c r="C323" s="73" t="s">
        <v>68</v>
      </c>
      <c r="D323" s="75">
        <v>-1138.83</v>
      </c>
    </row>
    <row r="324" s="62" customFormat="1" customHeight="1" spans="1:4">
      <c r="A324" s="73" t="s">
        <v>93</v>
      </c>
      <c r="B324" s="41">
        <v>44197</v>
      </c>
      <c r="C324" s="73" t="s">
        <v>69</v>
      </c>
      <c r="D324" s="75">
        <v>10248.73</v>
      </c>
    </row>
    <row r="325" s="62" customFormat="1" customHeight="1" spans="1:4">
      <c r="A325" s="73" t="s">
        <v>93</v>
      </c>
      <c r="B325" s="41">
        <v>44228</v>
      </c>
      <c r="C325" s="73" t="s">
        <v>69</v>
      </c>
      <c r="D325" s="75">
        <v>14278.98</v>
      </c>
    </row>
    <row r="326" s="62" customFormat="1" customHeight="1" spans="1:4">
      <c r="A326" s="73" t="s">
        <v>93</v>
      </c>
      <c r="B326" s="41">
        <v>44256</v>
      </c>
      <c r="C326" s="73" t="s">
        <v>69</v>
      </c>
      <c r="D326" s="75">
        <v>13785.46</v>
      </c>
    </row>
    <row r="327" s="62" customFormat="1" customHeight="1" spans="1:4">
      <c r="A327" s="73" t="s">
        <v>93</v>
      </c>
      <c r="B327" s="41">
        <v>44287</v>
      </c>
      <c r="C327" s="73" t="s">
        <v>69</v>
      </c>
      <c r="D327" s="75">
        <v>10390.31</v>
      </c>
    </row>
    <row r="328" s="62" customFormat="1" customHeight="1" spans="1:4">
      <c r="A328" s="73" t="s">
        <v>93</v>
      </c>
      <c r="B328" s="41">
        <v>44287</v>
      </c>
      <c r="C328" s="73" t="s">
        <v>69</v>
      </c>
      <c r="D328" s="75">
        <v>1553.4</v>
      </c>
    </row>
    <row r="329" s="62" customFormat="1" customHeight="1" spans="1:4">
      <c r="A329" s="73" t="s">
        <v>93</v>
      </c>
      <c r="B329" s="41">
        <v>44317</v>
      </c>
      <c r="C329" s="73" t="s">
        <v>69</v>
      </c>
      <c r="D329" s="75">
        <v>16176.77</v>
      </c>
    </row>
    <row r="330" s="62" customFormat="1" customHeight="1" spans="1:4">
      <c r="A330" s="73" t="s">
        <v>93</v>
      </c>
      <c r="B330" s="41">
        <v>44317</v>
      </c>
      <c r="C330" s="73" t="s">
        <v>69</v>
      </c>
      <c r="D330" s="75">
        <v>3106.8</v>
      </c>
    </row>
    <row r="331" s="62" customFormat="1" customHeight="1" spans="1:4">
      <c r="A331" s="73" t="s">
        <v>93</v>
      </c>
      <c r="B331" s="41">
        <v>44348</v>
      </c>
      <c r="C331" s="73" t="s">
        <v>69</v>
      </c>
      <c r="D331" s="75">
        <v>16037.13</v>
      </c>
    </row>
    <row r="332" s="62" customFormat="1" customHeight="1" spans="1:4">
      <c r="A332" s="73" t="s">
        <v>93</v>
      </c>
      <c r="B332" s="41">
        <v>44378</v>
      </c>
      <c r="C332" s="73" t="s">
        <v>69</v>
      </c>
      <c r="D332" s="75">
        <v>8731.96</v>
      </c>
    </row>
    <row r="333" s="62" customFormat="1" customHeight="1" spans="1:4">
      <c r="A333" s="73" t="s">
        <v>93</v>
      </c>
      <c r="B333" s="41">
        <v>44378</v>
      </c>
      <c r="C333" s="73" t="s">
        <v>69</v>
      </c>
      <c r="D333" s="75">
        <v>1553.4</v>
      </c>
    </row>
    <row r="334" s="62" customFormat="1" customHeight="1" spans="1:4">
      <c r="A334" s="73" t="s">
        <v>93</v>
      </c>
      <c r="B334" s="41">
        <v>44409</v>
      </c>
      <c r="C334" s="73" t="s">
        <v>69</v>
      </c>
      <c r="D334" s="75">
        <v>10262.82</v>
      </c>
    </row>
    <row r="335" s="62" customFormat="1" customHeight="1" spans="1:4">
      <c r="A335" s="73" t="s">
        <v>93</v>
      </c>
      <c r="B335" s="41">
        <v>44409</v>
      </c>
      <c r="C335" s="73" t="s">
        <v>69</v>
      </c>
      <c r="D335" s="75">
        <v>9708.74</v>
      </c>
    </row>
    <row r="336" s="62" customFormat="1" customHeight="1" spans="1:4">
      <c r="A336" s="73" t="s">
        <v>93</v>
      </c>
      <c r="B336" s="41">
        <v>44440</v>
      </c>
      <c r="C336" s="73" t="s">
        <v>69</v>
      </c>
      <c r="D336" s="75">
        <v>17806</v>
      </c>
    </row>
    <row r="337" s="62" customFormat="1" customHeight="1" spans="1:4">
      <c r="A337" s="73" t="s">
        <v>93</v>
      </c>
      <c r="B337" s="41">
        <v>44197</v>
      </c>
      <c r="C337" s="73" t="s">
        <v>70</v>
      </c>
      <c r="D337" s="75">
        <v>28574.65</v>
      </c>
    </row>
    <row r="338" s="62" customFormat="1" customHeight="1" spans="1:4">
      <c r="A338" s="73" t="s">
        <v>93</v>
      </c>
      <c r="B338" s="41">
        <v>44228</v>
      </c>
      <c r="C338" s="73" t="s">
        <v>70</v>
      </c>
      <c r="D338" s="75">
        <v>25839.91</v>
      </c>
    </row>
    <row r="339" s="62" customFormat="1" customHeight="1" spans="1:4">
      <c r="A339" s="73" t="s">
        <v>93</v>
      </c>
      <c r="B339" s="41">
        <v>44256</v>
      </c>
      <c r="C339" s="73" t="s">
        <v>70</v>
      </c>
      <c r="D339" s="75">
        <v>40447.32</v>
      </c>
    </row>
    <row r="340" s="62" customFormat="1" customHeight="1" spans="1:4">
      <c r="A340" s="73" t="s">
        <v>93</v>
      </c>
      <c r="B340" s="41">
        <v>44287</v>
      </c>
      <c r="C340" s="73" t="s">
        <v>70</v>
      </c>
      <c r="D340" s="75">
        <v>41672.08</v>
      </c>
    </row>
    <row r="341" s="62" customFormat="1" customHeight="1" spans="1:4">
      <c r="A341" s="73" t="s">
        <v>93</v>
      </c>
      <c r="B341" s="41">
        <v>44317</v>
      </c>
      <c r="C341" s="73" t="s">
        <v>70</v>
      </c>
      <c r="D341" s="75">
        <v>38854.05</v>
      </c>
    </row>
    <row r="342" s="62" customFormat="1" customHeight="1" spans="1:4">
      <c r="A342" s="73" t="s">
        <v>93</v>
      </c>
      <c r="B342" s="41">
        <v>44348</v>
      </c>
      <c r="C342" s="73" t="s">
        <v>70</v>
      </c>
      <c r="D342" s="75">
        <v>27320.17</v>
      </c>
    </row>
    <row r="343" s="62" customFormat="1" customHeight="1" spans="1:4">
      <c r="A343" s="73" t="s">
        <v>93</v>
      </c>
      <c r="B343" s="41">
        <v>44378</v>
      </c>
      <c r="C343" s="73" t="s">
        <v>70</v>
      </c>
      <c r="D343" s="75">
        <v>37965.78</v>
      </c>
    </row>
    <row r="344" s="62" customFormat="1" customHeight="1" spans="1:4">
      <c r="A344" s="73" t="s">
        <v>93</v>
      </c>
      <c r="B344" s="41">
        <v>44409</v>
      </c>
      <c r="C344" s="73" t="s">
        <v>70</v>
      </c>
      <c r="D344" s="75">
        <v>28166.88</v>
      </c>
    </row>
    <row r="345" s="62" customFormat="1" customHeight="1" spans="1:4">
      <c r="A345" s="73" t="s">
        <v>93</v>
      </c>
      <c r="B345" s="41">
        <v>44440</v>
      </c>
      <c r="C345" s="73" t="s">
        <v>70</v>
      </c>
      <c r="D345" s="75">
        <v>30990.62</v>
      </c>
    </row>
    <row r="346" s="62" customFormat="1" customHeight="1" spans="1:4">
      <c r="A346" s="73" t="s">
        <v>93</v>
      </c>
      <c r="B346" s="41">
        <v>44197</v>
      </c>
      <c r="C346" s="73" t="s">
        <v>71</v>
      </c>
      <c r="D346" s="75">
        <v>34469.14</v>
      </c>
    </row>
    <row r="347" s="62" customFormat="1" customHeight="1" spans="1:4">
      <c r="A347" s="73" t="s">
        <v>93</v>
      </c>
      <c r="B347" s="41">
        <v>44228</v>
      </c>
      <c r="C347" s="73" t="s">
        <v>71</v>
      </c>
      <c r="D347" s="75">
        <v>42635.62</v>
      </c>
    </row>
    <row r="348" s="62" customFormat="1" customHeight="1" spans="1:4">
      <c r="A348" s="73" t="s">
        <v>93</v>
      </c>
      <c r="B348" s="41">
        <v>44256</v>
      </c>
      <c r="C348" s="73" t="s">
        <v>71</v>
      </c>
      <c r="D348" s="75">
        <v>33729.51</v>
      </c>
    </row>
    <row r="349" s="62" customFormat="1" customHeight="1" spans="1:4">
      <c r="A349" s="73" t="s">
        <v>93</v>
      </c>
      <c r="B349" s="41">
        <v>44287</v>
      </c>
      <c r="C349" s="73" t="s">
        <v>71</v>
      </c>
      <c r="D349" s="75">
        <v>38348.19</v>
      </c>
    </row>
    <row r="350" s="62" customFormat="1" customHeight="1" spans="1:4">
      <c r="A350" s="73" t="s">
        <v>93</v>
      </c>
      <c r="B350" s="41">
        <v>44317</v>
      </c>
      <c r="C350" s="73" t="s">
        <v>71</v>
      </c>
      <c r="D350" s="75">
        <v>39008.28</v>
      </c>
    </row>
    <row r="351" s="62" customFormat="1" customHeight="1" spans="1:4">
      <c r="A351" s="73" t="s">
        <v>93</v>
      </c>
      <c r="B351" s="41">
        <v>44348</v>
      </c>
      <c r="C351" s="73" t="s">
        <v>71</v>
      </c>
      <c r="D351" s="75">
        <v>12650.53</v>
      </c>
    </row>
    <row r="352" s="62" customFormat="1" customHeight="1" spans="1:4">
      <c r="A352" s="73" t="s">
        <v>93</v>
      </c>
      <c r="B352" s="41">
        <v>44378</v>
      </c>
      <c r="C352" s="73" t="s">
        <v>71</v>
      </c>
      <c r="D352" s="75">
        <v>43238.82</v>
      </c>
    </row>
    <row r="353" s="62" customFormat="1" customHeight="1" spans="1:4">
      <c r="A353" s="73" t="s">
        <v>93</v>
      </c>
      <c r="B353" s="41">
        <v>44409</v>
      </c>
      <c r="C353" s="73" t="s">
        <v>71</v>
      </c>
      <c r="D353" s="75">
        <v>32690.69</v>
      </c>
    </row>
    <row r="354" s="62" customFormat="1" customHeight="1" spans="1:4">
      <c r="A354" s="73" t="s">
        <v>93</v>
      </c>
      <c r="B354" s="41">
        <v>44440</v>
      </c>
      <c r="C354" s="73" t="s">
        <v>71</v>
      </c>
      <c r="D354" s="75">
        <v>34387.02</v>
      </c>
    </row>
    <row r="355" s="62" customFormat="1" customHeight="1" spans="1:4">
      <c r="A355" s="73" t="s">
        <v>93</v>
      </c>
      <c r="B355" s="41">
        <v>44197</v>
      </c>
      <c r="C355" s="73" t="s">
        <v>96</v>
      </c>
      <c r="D355" s="75">
        <v>23.02</v>
      </c>
    </row>
    <row r="356" s="62" customFormat="1" customHeight="1" spans="1:4">
      <c r="A356" s="73" t="s">
        <v>93</v>
      </c>
      <c r="B356" s="41">
        <v>44197</v>
      </c>
      <c r="C356" s="73" t="s">
        <v>72</v>
      </c>
      <c r="D356" s="75">
        <v>46047.6</v>
      </c>
    </row>
    <row r="357" s="62" customFormat="1" customHeight="1" spans="1:4">
      <c r="A357" s="73" t="s">
        <v>93</v>
      </c>
      <c r="B357" s="41">
        <v>44228</v>
      </c>
      <c r="C357" s="73" t="s">
        <v>72</v>
      </c>
      <c r="D357" s="75">
        <v>34334.71</v>
      </c>
    </row>
    <row r="358" s="62" customFormat="1" customHeight="1" spans="1:4">
      <c r="A358" s="73" t="s">
        <v>93</v>
      </c>
      <c r="B358" s="41">
        <v>44256</v>
      </c>
      <c r="C358" s="73" t="s">
        <v>72</v>
      </c>
      <c r="D358" s="75">
        <v>62924.26</v>
      </c>
    </row>
    <row r="359" s="62" customFormat="1" customHeight="1" spans="1:4">
      <c r="A359" s="73" t="s">
        <v>93</v>
      </c>
      <c r="B359" s="41">
        <v>44287</v>
      </c>
      <c r="C359" s="73" t="s">
        <v>72</v>
      </c>
      <c r="D359" s="75">
        <v>71704.25</v>
      </c>
    </row>
    <row r="360" s="62" customFormat="1" customHeight="1" spans="1:4">
      <c r="A360" s="73" t="s">
        <v>93</v>
      </c>
      <c r="B360" s="41">
        <v>44317</v>
      </c>
      <c r="C360" s="73" t="s">
        <v>72</v>
      </c>
      <c r="D360" s="75">
        <v>61976.25</v>
      </c>
    </row>
    <row r="361" s="62" customFormat="1" customHeight="1" spans="1:4">
      <c r="A361" s="73" t="s">
        <v>93</v>
      </c>
      <c r="B361" s="41">
        <v>44348</v>
      </c>
      <c r="C361" s="73" t="s">
        <v>72</v>
      </c>
      <c r="D361" s="75">
        <v>28443.73</v>
      </c>
    </row>
    <row r="362" s="62" customFormat="1" customHeight="1" spans="1:4">
      <c r="A362" s="73" t="s">
        <v>93</v>
      </c>
      <c r="B362" s="41">
        <v>44378</v>
      </c>
      <c r="C362" s="73" t="s">
        <v>72</v>
      </c>
      <c r="D362" s="75">
        <v>39443.87</v>
      </c>
    </row>
    <row r="363" s="62" customFormat="1" customHeight="1" spans="1:4">
      <c r="A363" s="73" t="s">
        <v>93</v>
      </c>
      <c r="B363" s="41">
        <v>44409</v>
      </c>
      <c r="C363" s="73" t="s">
        <v>72</v>
      </c>
      <c r="D363" s="75">
        <v>33790.85</v>
      </c>
    </row>
    <row r="364" s="62" customFormat="1" customHeight="1" spans="1:4">
      <c r="A364" s="73" t="s">
        <v>93</v>
      </c>
      <c r="B364" s="41">
        <v>44440</v>
      </c>
      <c r="C364" s="73" t="s">
        <v>72</v>
      </c>
      <c r="D364" s="75">
        <v>43723.44</v>
      </c>
    </row>
    <row r="365" s="62" customFormat="1" customHeight="1" spans="1:4">
      <c r="A365" s="73" t="s">
        <v>93</v>
      </c>
      <c r="B365" s="41">
        <v>44197</v>
      </c>
      <c r="C365" s="73" t="s">
        <v>73</v>
      </c>
      <c r="D365" s="75">
        <v>23836.32</v>
      </c>
    </row>
    <row r="366" s="62" customFormat="1" customHeight="1" spans="1:4">
      <c r="A366" s="73" t="s">
        <v>93</v>
      </c>
      <c r="B366" s="41">
        <v>44228</v>
      </c>
      <c r="C366" s="73" t="s">
        <v>73</v>
      </c>
      <c r="D366" s="75">
        <v>30110.52</v>
      </c>
    </row>
    <row r="367" s="62" customFormat="1" customHeight="1" spans="1:4">
      <c r="A367" s="73" t="s">
        <v>93</v>
      </c>
      <c r="B367" s="41">
        <v>44256</v>
      </c>
      <c r="C367" s="73" t="s">
        <v>73</v>
      </c>
      <c r="D367" s="75">
        <v>32719.02</v>
      </c>
    </row>
    <row r="368" s="62" customFormat="1" customHeight="1" spans="1:4">
      <c r="A368" s="73" t="s">
        <v>93</v>
      </c>
      <c r="B368" s="41">
        <v>44287</v>
      </c>
      <c r="C368" s="73" t="s">
        <v>73</v>
      </c>
      <c r="D368" s="75">
        <v>31872.94</v>
      </c>
    </row>
    <row r="369" s="62" customFormat="1" customHeight="1" spans="1:4">
      <c r="A369" s="73" t="s">
        <v>93</v>
      </c>
      <c r="B369" s="41">
        <v>44317</v>
      </c>
      <c r="C369" s="73" t="s">
        <v>73</v>
      </c>
      <c r="D369" s="75">
        <v>43636.55</v>
      </c>
    </row>
    <row r="370" s="62" customFormat="1" customHeight="1" spans="1:4">
      <c r="A370" s="73" t="s">
        <v>93</v>
      </c>
      <c r="B370" s="41">
        <v>44348</v>
      </c>
      <c r="C370" s="73" t="s">
        <v>73</v>
      </c>
      <c r="D370" s="75">
        <v>29411.78</v>
      </c>
    </row>
    <row r="371" s="62" customFormat="1" customHeight="1" spans="1:4">
      <c r="A371" s="73" t="s">
        <v>93</v>
      </c>
      <c r="B371" s="41">
        <v>44378</v>
      </c>
      <c r="C371" s="73" t="s">
        <v>73</v>
      </c>
      <c r="D371" s="75">
        <v>36060.62</v>
      </c>
    </row>
    <row r="372" s="62" customFormat="1" customHeight="1" spans="1:4">
      <c r="A372" s="73" t="s">
        <v>93</v>
      </c>
      <c r="B372" s="41">
        <v>44409</v>
      </c>
      <c r="C372" s="73" t="s">
        <v>73</v>
      </c>
      <c r="D372" s="75">
        <v>26105.75</v>
      </c>
    </row>
    <row r="373" s="62" customFormat="1" customHeight="1" spans="1:4">
      <c r="A373" s="73" t="s">
        <v>93</v>
      </c>
      <c r="B373" s="41">
        <v>44440</v>
      </c>
      <c r="C373" s="73" t="s">
        <v>73</v>
      </c>
      <c r="D373" s="75">
        <v>23958.42</v>
      </c>
    </row>
    <row r="374" s="62" customFormat="1" customHeight="1" spans="1:4">
      <c r="A374" s="73" t="s">
        <v>93</v>
      </c>
      <c r="B374" s="41">
        <v>44197</v>
      </c>
      <c r="C374" s="73" t="s">
        <v>74</v>
      </c>
      <c r="D374" s="75">
        <v>2580.59</v>
      </c>
    </row>
    <row r="375" s="62" customFormat="1" customHeight="1" spans="1:4">
      <c r="A375" s="73" t="s">
        <v>93</v>
      </c>
      <c r="B375" s="41">
        <v>44228</v>
      </c>
      <c r="C375" s="73" t="s">
        <v>74</v>
      </c>
      <c r="D375" s="75">
        <v>3886.41</v>
      </c>
    </row>
    <row r="376" s="62" customFormat="1" customHeight="1" spans="1:4">
      <c r="A376" s="73" t="s">
        <v>93</v>
      </c>
      <c r="B376" s="41">
        <v>44256</v>
      </c>
      <c r="C376" s="73" t="s">
        <v>74</v>
      </c>
      <c r="D376" s="75">
        <v>4524.28</v>
      </c>
    </row>
    <row r="377" s="62" customFormat="1" customHeight="1" spans="1:4">
      <c r="A377" s="73" t="s">
        <v>93</v>
      </c>
      <c r="B377" s="41">
        <v>44287</v>
      </c>
      <c r="C377" s="73" t="s">
        <v>74</v>
      </c>
      <c r="D377" s="75">
        <v>3413.98</v>
      </c>
    </row>
    <row r="378" s="62" customFormat="1" customHeight="1" spans="1:4">
      <c r="A378" s="73" t="s">
        <v>93</v>
      </c>
      <c r="B378" s="41">
        <v>44317</v>
      </c>
      <c r="C378" s="73" t="s">
        <v>74</v>
      </c>
      <c r="D378" s="75">
        <v>4344.67</v>
      </c>
    </row>
    <row r="379" s="62" customFormat="1" customHeight="1" spans="1:4">
      <c r="A379" s="73" t="s">
        <v>93</v>
      </c>
      <c r="B379" s="41">
        <v>44348</v>
      </c>
      <c r="C379" s="73" t="s">
        <v>74</v>
      </c>
      <c r="D379" s="75">
        <v>582.53</v>
      </c>
    </row>
    <row r="380" s="62" customFormat="1" customHeight="1" spans="1:4">
      <c r="A380" s="73" t="s">
        <v>93</v>
      </c>
      <c r="B380" s="41">
        <v>44348</v>
      </c>
      <c r="C380" s="73" t="s">
        <v>74</v>
      </c>
      <c r="D380" s="75">
        <v>3325.25</v>
      </c>
    </row>
    <row r="381" s="62" customFormat="1" customHeight="1" spans="1:4">
      <c r="A381" s="73" t="s">
        <v>93</v>
      </c>
      <c r="B381" s="41">
        <v>44378</v>
      </c>
      <c r="C381" s="73" t="s">
        <v>74</v>
      </c>
      <c r="D381" s="75">
        <v>3707.78</v>
      </c>
    </row>
    <row r="382" s="62" customFormat="1" customHeight="1" spans="1:4">
      <c r="A382" s="73" t="s">
        <v>93</v>
      </c>
      <c r="B382" s="41">
        <v>44409</v>
      </c>
      <c r="C382" s="73" t="s">
        <v>74</v>
      </c>
      <c r="D382" s="75">
        <v>970.87</v>
      </c>
    </row>
    <row r="383" s="62" customFormat="1" customHeight="1" spans="1:4">
      <c r="A383" s="73" t="s">
        <v>93</v>
      </c>
      <c r="B383" s="41">
        <v>44409</v>
      </c>
      <c r="C383" s="73" t="s">
        <v>74</v>
      </c>
      <c r="D383" s="75">
        <v>2923.3</v>
      </c>
    </row>
    <row r="384" s="62" customFormat="1" customHeight="1" spans="1:4">
      <c r="A384" s="73" t="s">
        <v>93</v>
      </c>
      <c r="B384" s="41">
        <v>44440</v>
      </c>
      <c r="C384" s="73" t="s">
        <v>74</v>
      </c>
      <c r="D384" s="75">
        <v>1543.69</v>
      </c>
    </row>
    <row r="385" s="62" customFormat="1" customHeight="1" spans="1:4">
      <c r="A385" s="73" t="s">
        <v>93</v>
      </c>
      <c r="B385" s="41">
        <v>44197</v>
      </c>
      <c r="C385" s="73" t="s">
        <v>75</v>
      </c>
      <c r="D385" s="75">
        <v>214052.22</v>
      </c>
    </row>
    <row r="386" s="62" customFormat="1" customHeight="1" spans="1:4">
      <c r="A386" s="73" t="s">
        <v>93</v>
      </c>
      <c r="B386" s="41">
        <v>44228</v>
      </c>
      <c r="C386" s="73" t="s">
        <v>75</v>
      </c>
      <c r="D386" s="75">
        <v>150391.13</v>
      </c>
    </row>
    <row r="387" s="62" customFormat="1" customHeight="1" spans="1:4">
      <c r="A387" s="73" t="s">
        <v>93</v>
      </c>
      <c r="B387" s="41">
        <v>44256</v>
      </c>
      <c r="C387" s="73" t="s">
        <v>75</v>
      </c>
      <c r="D387" s="75">
        <v>151006.76</v>
      </c>
    </row>
    <row r="388" s="62" customFormat="1" customHeight="1" spans="1:4">
      <c r="A388" s="73" t="s">
        <v>93</v>
      </c>
      <c r="B388" s="41">
        <v>44287</v>
      </c>
      <c r="C388" s="73" t="s">
        <v>75</v>
      </c>
      <c r="D388" s="75">
        <v>130083.21</v>
      </c>
    </row>
    <row r="389" s="62" customFormat="1" customHeight="1" spans="1:4">
      <c r="A389" s="73" t="s">
        <v>93</v>
      </c>
      <c r="B389" s="41">
        <v>44317</v>
      </c>
      <c r="C389" s="73" t="s">
        <v>75</v>
      </c>
      <c r="D389" s="75">
        <v>143596.91</v>
      </c>
    </row>
    <row r="390" s="62" customFormat="1" customHeight="1" spans="1:4">
      <c r="A390" s="73" t="s">
        <v>93</v>
      </c>
      <c r="B390" s="41">
        <v>44348</v>
      </c>
      <c r="C390" s="73" t="s">
        <v>75</v>
      </c>
      <c r="D390" s="75">
        <v>3906.02</v>
      </c>
    </row>
    <row r="391" s="62" customFormat="1" customHeight="1" spans="1:4">
      <c r="A391" s="73" t="s">
        <v>93</v>
      </c>
      <c r="B391" s="41">
        <v>44378</v>
      </c>
      <c r="C391" s="73" t="s">
        <v>75</v>
      </c>
      <c r="D391" s="75">
        <v>160642.19</v>
      </c>
    </row>
    <row r="392" s="62" customFormat="1" customHeight="1" spans="1:4">
      <c r="A392" s="73" t="s">
        <v>93</v>
      </c>
      <c r="B392" s="41">
        <v>44409</v>
      </c>
      <c r="C392" s="73" t="s">
        <v>75</v>
      </c>
      <c r="D392" s="75">
        <v>179443.21</v>
      </c>
    </row>
    <row r="393" s="62" customFormat="1" customHeight="1" spans="1:4">
      <c r="A393" s="73" t="s">
        <v>93</v>
      </c>
      <c r="B393" s="41">
        <v>44409</v>
      </c>
      <c r="C393" s="73" t="s">
        <v>75</v>
      </c>
      <c r="D393" s="75">
        <v>6493.12</v>
      </c>
    </row>
    <row r="394" s="62" customFormat="1" customHeight="1" spans="1:4">
      <c r="A394" s="73" t="s">
        <v>93</v>
      </c>
      <c r="B394" s="41">
        <v>44440</v>
      </c>
      <c r="C394" s="73" t="s">
        <v>75</v>
      </c>
      <c r="D394" s="75">
        <v>196011.35</v>
      </c>
    </row>
    <row r="395" s="62" customFormat="1" customHeight="1" spans="1:4">
      <c r="A395" s="73" t="s">
        <v>93</v>
      </c>
      <c r="B395" s="41">
        <v>44197</v>
      </c>
      <c r="C395" s="73" t="s">
        <v>76</v>
      </c>
      <c r="D395" s="75">
        <v>661.16</v>
      </c>
    </row>
    <row r="396" s="62" customFormat="1" customHeight="1" spans="1:4">
      <c r="A396" s="73" t="s">
        <v>93</v>
      </c>
      <c r="B396" s="41">
        <v>44228</v>
      </c>
      <c r="C396" s="73" t="s">
        <v>76</v>
      </c>
      <c r="D396" s="75">
        <v>807.27</v>
      </c>
    </row>
    <row r="397" s="62" customFormat="1" customHeight="1" spans="1:4">
      <c r="A397" s="73" t="s">
        <v>93</v>
      </c>
      <c r="B397" s="41">
        <v>44287</v>
      </c>
      <c r="C397" s="73" t="s">
        <v>76</v>
      </c>
      <c r="D397" s="75">
        <v>5.83</v>
      </c>
    </row>
    <row r="398" s="62" customFormat="1" customHeight="1" spans="1:4">
      <c r="A398" s="73" t="s">
        <v>93</v>
      </c>
      <c r="B398" s="41">
        <v>44317</v>
      </c>
      <c r="C398" s="73" t="s">
        <v>76</v>
      </c>
      <c r="D398" s="75">
        <v>23.3</v>
      </c>
    </row>
    <row r="399" s="62" customFormat="1" customHeight="1" spans="1:4">
      <c r="A399" s="73" t="s">
        <v>93</v>
      </c>
      <c r="B399" s="41">
        <v>44348</v>
      </c>
      <c r="C399" s="73" t="s">
        <v>76</v>
      </c>
      <c r="D399" s="75">
        <v>3.88</v>
      </c>
    </row>
    <row r="400" s="62" customFormat="1" customHeight="1" spans="1:4">
      <c r="A400" s="73" t="s">
        <v>93</v>
      </c>
      <c r="B400" s="41">
        <v>44378</v>
      </c>
      <c r="C400" s="73" t="s">
        <v>76</v>
      </c>
      <c r="D400" s="75">
        <v>158.25</v>
      </c>
    </row>
    <row r="401" s="62" customFormat="1" customHeight="1" spans="1:4">
      <c r="A401" s="73" t="s">
        <v>93</v>
      </c>
      <c r="B401" s="41">
        <v>44409</v>
      </c>
      <c r="C401" s="73" t="s">
        <v>76</v>
      </c>
      <c r="D401" s="75">
        <v>1334.95</v>
      </c>
    </row>
    <row r="402" s="62" customFormat="1" customHeight="1" spans="1:4">
      <c r="A402" s="73" t="s">
        <v>93</v>
      </c>
      <c r="B402" s="41">
        <v>44440</v>
      </c>
      <c r="C402" s="73" t="s">
        <v>76</v>
      </c>
      <c r="D402" s="75">
        <v>97.09</v>
      </c>
    </row>
    <row r="403" s="62" customFormat="1" customHeight="1" spans="1:4">
      <c r="A403" s="73" t="s">
        <v>93</v>
      </c>
      <c r="B403" s="41">
        <v>44440</v>
      </c>
      <c r="C403" s="73" t="s">
        <v>76</v>
      </c>
      <c r="D403" s="75">
        <v>38.83</v>
      </c>
    </row>
    <row r="404" s="62" customFormat="1" customHeight="1" spans="1:4">
      <c r="A404" s="73" t="s">
        <v>93</v>
      </c>
      <c r="B404" s="41">
        <v>44378</v>
      </c>
      <c r="C404" s="73" t="s">
        <v>84</v>
      </c>
      <c r="D404" s="75">
        <v>1262.13</v>
      </c>
    </row>
    <row r="405" s="62" customFormat="1" customHeight="1" spans="1:4">
      <c r="A405" s="73" t="s">
        <v>93</v>
      </c>
      <c r="B405" s="41">
        <v>44378</v>
      </c>
      <c r="C405" s="73" t="s">
        <v>84</v>
      </c>
      <c r="D405" s="75">
        <v>3056.31</v>
      </c>
    </row>
    <row r="406" s="62" customFormat="1" customHeight="1" spans="1:4">
      <c r="A406" s="73" t="s">
        <v>93</v>
      </c>
      <c r="B406" s="41">
        <v>44409</v>
      </c>
      <c r="C406" s="73" t="s">
        <v>84</v>
      </c>
      <c r="D406" s="75">
        <v>1262.14</v>
      </c>
    </row>
    <row r="407" s="62" customFormat="1" customHeight="1" spans="1:4">
      <c r="A407" s="73" t="s">
        <v>93</v>
      </c>
      <c r="B407" s="41">
        <v>44409</v>
      </c>
      <c r="C407" s="73" t="s">
        <v>84</v>
      </c>
      <c r="D407" s="75">
        <v>918.44</v>
      </c>
    </row>
    <row r="408" s="62" customFormat="1" customHeight="1" spans="1:4">
      <c r="A408" s="73" t="s">
        <v>93</v>
      </c>
      <c r="B408" s="41">
        <v>44440</v>
      </c>
      <c r="C408" s="73" t="s">
        <v>84</v>
      </c>
      <c r="D408" s="75">
        <v>1893.21</v>
      </c>
    </row>
    <row r="409" s="62" customFormat="1" customHeight="1" spans="1:4">
      <c r="A409" s="73" t="s">
        <v>93</v>
      </c>
      <c r="B409" s="41">
        <v>44440</v>
      </c>
      <c r="C409" s="73" t="s">
        <v>84</v>
      </c>
      <c r="D409" s="75">
        <v>381.56</v>
      </c>
    </row>
    <row r="410" s="62" customFormat="1" customHeight="1" spans="1:4">
      <c r="A410" s="73" t="s">
        <v>93</v>
      </c>
      <c r="B410" s="41">
        <v>44378</v>
      </c>
      <c r="C410" s="73" t="s">
        <v>85</v>
      </c>
      <c r="D410" s="75">
        <v>3643.69</v>
      </c>
    </row>
    <row r="411" s="62" customFormat="1" customHeight="1" spans="1:4">
      <c r="A411" s="73" t="s">
        <v>93</v>
      </c>
      <c r="B411" s="41">
        <v>44409</v>
      </c>
      <c r="C411" s="73" t="s">
        <v>85</v>
      </c>
      <c r="D411" s="75">
        <v>1456.31</v>
      </c>
    </row>
    <row r="412" s="62" customFormat="1" customHeight="1" spans="1:4">
      <c r="A412" s="73" t="s">
        <v>93</v>
      </c>
      <c r="B412" s="41">
        <v>44409</v>
      </c>
      <c r="C412" s="73" t="s">
        <v>85</v>
      </c>
      <c r="D412" s="75">
        <v>3026.21</v>
      </c>
    </row>
    <row r="413" s="62" customFormat="1" customHeight="1" spans="1:4">
      <c r="A413" s="73" t="s">
        <v>93</v>
      </c>
      <c r="B413" s="41">
        <v>44440</v>
      </c>
      <c r="C413" s="73" t="s">
        <v>85</v>
      </c>
      <c r="D413" s="75">
        <v>3344.66</v>
      </c>
    </row>
    <row r="414" s="62" customFormat="1" customHeight="1" spans="1:4">
      <c r="A414" s="73" t="s">
        <v>93</v>
      </c>
      <c r="B414" s="41">
        <v>44378</v>
      </c>
      <c r="C414" s="73" t="s">
        <v>86</v>
      </c>
      <c r="D414" s="75">
        <v>5557.27</v>
      </c>
    </row>
    <row r="415" s="62" customFormat="1" customHeight="1" spans="1:4">
      <c r="A415" s="73" t="s">
        <v>93</v>
      </c>
      <c r="B415" s="41">
        <v>44409</v>
      </c>
      <c r="C415" s="73" t="s">
        <v>86</v>
      </c>
      <c r="D415" s="75">
        <v>679.61</v>
      </c>
    </row>
    <row r="416" s="62" customFormat="1" customHeight="1" spans="1:4">
      <c r="A416" s="73" t="s">
        <v>93</v>
      </c>
      <c r="B416" s="41">
        <v>44409</v>
      </c>
      <c r="C416" s="73" t="s">
        <v>86</v>
      </c>
      <c r="D416" s="75">
        <v>11295.64</v>
      </c>
    </row>
    <row r="417" s="62" customFormat="1" customHeight="1" spans="1:4">
      <c r="A417" s="73" t="s">
        <v>93</v>
      </c>
      <c r="B417" s="41">
        <v>44440</v>
      </c>
      <c r="C417" s="73" t="s">
        <v>86</v>
      </c>
      <c r="D417" s="75">
        <v>1359.22</v>
      </c>
    </row>
    <row r="418" s="62" customFormat="1" customHeight="1" spans="1:4">
      <c r="A418" s="73" t="s">
        <v>93</v>
      </c>
      <c r="B418" s="41">
        <v>44440</v>
      </c>
      <c r="C418" s="73" t="s">
        <v>86</v>
      </c>
      <c r="D418" s="75">
        <v>7199.62</v>
      </c>
    </row>
    <row r="419" s="62" customFormat="1" customHeight="1" spans="1:4">
      <c r="A419" s="73" t="s">
        <v>93</v>
      </c>
      <c r="B419" s="41">
        <v>44197</v>
      </c>
      <c r="C419" s="73" t="s">
        <v>77</v>
      </c>
      <c r="D419" s="75">
        <v>29766.06</v>
      </c>
    </row>
    <row r="420" s="62" customFormat="1" customHeight="1" spans="1:4">
      <c r="A420" s="73" t="s">
        <v>93</v>
      </c>
      <c r="B420" s="41">
        <v>44228</v>
      </c>
      <c r="C420" s="73" t="s">
        <v>77</v>
      </c>
      <c r="D420" s="75">
        <v>72175.57</v>
      </c>
    </row>
    <row r="421" s="62" customFormat="1" customHeight="1" spans="1:4">
      <c r="A421" s="73" t="s">
        <v>93</v>
      </c>
      <c r="B421" s="41">
        <v>44256</v>
      </c>
      <c r="C421" s="73" t="s">
        <v>77</v>
      </c>
      <c r="D421" s="75">
        <v>86203.14</v>
      </c>
    </row>
    <row r="422" s="62" customFormat="1" customHeight="1" spans="1:4">
      <c r="A422" s="73" t="s">
        <v>93</v>
      </c>
      <c r="B422" s="41">
        <v>44287</v>
      </c>
      <c r="C422" s="73" t="s">
        <v>77</v>
      </c>
      <c r="D422" s="75">
        <v>94862.7</v>
      </c>
    </row>
    <row r="423" s="62" customFormat="1" customHeight="1" spans="1:4">
      <c r="A423" s="73" t="s">
        <v>93</v>
      </c>
      <c r="B423" s="41">
        <v>44317</v>
      </c>
      <c r="C423" s="73" t="s">
        <v>77</v>
      </c>
      <c r="D423" s="75">
        <v>99465.89</v>
      </c>
    </row>
    <row r="424" s="62" customFormat="1" customHeight="1" spans="1:4">
      <c r="A424" s="73" t="s">
        <v>93</v>
      </c>
      <c r="B424" s="41">
        <v>44348</v>
      </c>
      <c r="C424" s="73" t="s">
        <v>77</v>
      </c>
      <c r="D424" s="75">
        <v>20839</v>
      </c>
    </row>
    <row r="425" s="62" customFormat="1" customHeight="1" spans="1:4">
      <c r="A425" s="73" t="s">
        <v>93</v>
      </c>
      <c r="B425" s="41">
        <v>44378</v>
      </c>
      <c r="C425" s="73" t="s">
        <v>77</v>
      </c>
      <c r="D425" s="75">
        <v>240680.29</v>
      </c>
    </row>
    <row r="426" s="62" customFormat="1" customHeight="1" spans="1:4">
      <c r="A426" s="73" t="s">
        <v>93</v>
      </c>
      <c r="B426" s="41">
        <v>44409</v>
      </c>
      <c r="C426" s="73" t="s">
        <v>77</v>
      </c>
      <c r="D426" s="75">
        <v>230323.02</v>
      </c>
    </row>
    <row r="427" s="62" customFormat="1" customHeight="1" spans="1:4">
      <c r="A427" s="73" t="s">
        <v>93</v>
      </c>
      <c r="B427" s="41">
        <v>44440</v>
      </c>
      <c r="C427" s="73" t="s">
        <v>77</v>
      </c>
      <c r="D427" s="75">
        <v>242022.9</v>
      </c>
    </row>
    <row r="428" s="62" customFormat="1" customHeight="1" spans="1:4">
      <c r="A428" s="73" t="s">
        <v>93</v>
      </c>
      <c r="B428" s="41">
        <v>44440</v>
      </c>
      <c r="C428" s="73" t="s">
        <v>77</v>
      </c>
      <c r="D428" s="75">
        <v>893.2</v>
      </c>
    </row>
    <row r="429" s="62" customFormat="1" customHeight="1" spans="1:4">
      <c r="A429" s="73" t="s">
        <v>93</v>
      </c>
      <c r="B429" s="41">
        <v>44197</v>
      </c>
      <c r="C429" s="73" t="s">
        <v>78</v>
      </c>
      <c r="D429" s="75">
        <v>102454.23</v>
      </c>
    </row>
    <row r="430" s="62" customFormat="1" customHeight="1" spans="1:4">
      <c r="A430" s="73" t="s">
        <v>93</v>
      </c>
      <c r="B430" s="41">
        <v>44228</v>
      </c>
      <c r="C430" s="73" t="s">
        <v>78</v>
      </c>
      <c r="D430" s="75">
        <v>66227.93</v>
      </c>
    </row>
    <row r="431" s="62" customFormat="1" customHeight="1" spans="1:4">
      <c r="A431" s="73" t="s">
        <v>93</v>
      </c>
      <c r="B431" s="41">
        <v>44256</v>
      </c>
      <c r="C431" s="73" t="s">
        <v>78</v>
      </c>
      <c r="D431" s="75">
        <v>87423.61</v>
      </c>
    </row>
    <row r="432" s="62" customFormat="1" customHeight="1" spans="1:4">
      <c r="A432" s="73" t="s">
        <v>93</v>
      </c>
      <c r="B432" s="41">
        <v>44287</v>
      </c>
      <c r="C432" s="73" t="s">
        <v>78</v>
      </c>
      <c r="D432" s="75">
        <v>88766.01</v>
      </c>
    </row>
    <row r="433" s="62" customFormat="1" customHeight="1" spans="1:4">
      <c r="A433" s="73" t="s">
        <v>93</v>
      </c>
      <c r="B433" s="41">
        <v>44317</v>
      </c>
      <c r="C433" s="73" t="s">
        <v>78</v>
      </c>
      <c r="D433" s="75">
        <v>80588.32</v>
      </c>
    </row>
    <row r="434" s="62" customFormat="1" customHeight="1" spans="1:4">
      <c r="A434" s="73" t="s">
        <v>93</v>
      </c>
      <c r="B434" s="41">
        <v>44348</v>
      </c>
      <c r="C434" s="73" t="s">
        <v>78</v>
      </c>
      <c r="D434" s="75">
        <v>2358.43</v>
      </c>
    </row>
    <row r="435" s="62" customFormat="1" customHeight="1" spans="1:4">
      <c r="A435" s="73" t="s">
        <v>93</v>
      </c>
      <c r="B435" s="41">
        <v>44378</v>
      </c>
      <c r="C435" s="73" t="s">
        <v>78</v>
      </c>
      <c r="D435" s="75">
        <v>7399.42</v>
      </c>
    </row>
    <row r="436" s="62" customFormat="1" customHeight="1" spans="1:4">
      <c r="A436" s="73" t="s">
        <v>93</v>
      </c>
      <c r="B436" s="41">
        <v>44197</v>
      </c>
      <c r="C436" s="73" t="s">
        <v>79</v>
      </c>
      <c r="D436" s="75">
        <v>30573.78</v>
      </c>
    </row>
    <row r="437" s="62" customFormat="1" customHeight="1" spans="1:4">
      <c r="A437" s="73" t="s">
        <v>93</v>
      </c>
      <c r="B437" s="41">
        <v>44228</v>
      </c>
      <c r="C437" s="73" t="s">
        <v>79</v>
      </c>
      <c r="D437" s="75">
        <v>26686.41</v>
      </c>
    </row>
    <row r="438" s="62" customFormat="1" customHeight="1" spans="1:4">
      <c r="A438" s="73" t="s">
        <v>93</v>
      </c>
      <c r="B438" s="41">
        <v>44256</v>
      </c>
      <c r="C438" s="73" t="s">
        <v>79</v>
      </c>
      <c r="D438" s="75">
        <v>35090.09</v>
      </c>
    </row>
    <row r="439" s="62" customFormat="1" customHeight="1" spans="1:4">
      <c r="A439" s="73" t="s">
        <v>93</v>
      </c>
      <c r="B439" s="41">
        <v>44287</v>
      </c>
      <c r="C439" s="73" t="s">
        <v>79</v>
      </c>
      <c r="D439" s="75">
        <v>35356.79</v>
      </c>
    </row>
    <row r="440" s="62" customFormat="1" customHeight="1" spans="1:4">
      <c r="A440" s="73" t="s">
        <v>93</v>
      </c>
      <c r="B440" s="41">
        <v>44317</v>
      </c>
      <c r="C440" s="73" t="s">
        <v>79</v>
      </c>
      <c r="D440" s="75">
        <v>3009.71</v>
      </c>
    </row>
    <row r="441" s="62" customFormat="1" customHeight="1" spans="1:4">
      <c r="A441" s="73" t="s">
        <v>93</v>
      </c>
      <c r="B441" s="41">
        <v>44317</v>
      </c>
      <c r="C441" s="73" t="s">
        <v>79</v>
      </c>
      <c r="D441" s="75">
        <v>38427.37</v>
      </c>
    </row>
    <row r="442" s="62" customFormat="1" customHeight="1" spans="1:4">
      <c r="A442" s="73" t="s">
        <v>93</v>
      </c>
      <c r="B442" s="41">
        <v>44348</v>
      </c>
      <c r="C442" s="73" t="s">
        <v>79</v>
      </c>
      <c r="D442" s="75">
        <v>31744.46</v>
      </c>
    </row>
    <row r="443" s="62" customFormat="1" customHeight="1" spans="1:4">
      <c r="A443" s="73" t="s">
        <v>93</v>
      </c>
      <c r="B443" s="41">
        <v>44378</v>
      </c>
      <c r="C443" s="73" t="s">
        <v>79</v>
      </c>
      <c r="D443" s="75">
        <v>3009.71</v>
      </c>
    </row>
    <row r="444" s="62" customFormat="1" customHeight="1" spans="1:4">
      <c r="A444" s="73" t="s">
        <v>93</v>
      </c>
      <c r="B444" s="41">
        <v>44378</v>
      </c>
      <c r="C444" s="73" t="s">
        <v>79</v>
      </c>
      <c r="D444" s="75">
        <v>33913.59</v>
      </c>
    </row>
    <row r="445" s="62" customFormat="1" customHeight="1" spans="1:4">
      <c r="A445" s="73" t="s">
        <v>93</v>
      </c>
      <c r="B445" s="41">
        <v>44409</v>
      </c>
      <c r="C445" s="73" t="s">
        <v>79</v>
      </c>
      <c r="D445" s="75">
        <v>3234.94</v>
      </c>
    </row>
    <row r="446" s="62" customFormat="1" customHeight="1" spans="1:4">
      <c r="A446" s="73" t="s">
        <v>93</v>
      </c>
      <c r="B446" s="41">
        <v>44409</v>
      </c>
      <c r="C446" s="73" t="s">
        <v>79</v>
      </c>
      <c r="D446" s="75">
        <v>31501.75</v>
      </c>
    </row>
    <row r="447" s="62" customFormat="1" customHeight="1" spans="1:4">
      <c r="A447" s="73" t="s">
        <v>93</v>
      </c>
      <c r="B447" s="41">
        <v>44440</v>
      </c>
      <c r="C447" s="73" t="s">
        <v>79</v>
      </c>
      <c r="D447" s="75">
        <v>1584.46</v>
      </c>
    </row>
    <row r="448" s="62" customFormat="1" customHeight="1" spans="1:4">
      <c r="A448" s="73" t="s">
        <v>93</v>
      </c>
      <c r="B448" s="41">
        <v>44440</v>
      </c>
      <c r="C448" s="73" t="s">
        <v>79</v>
      </c>
      <c r="D448" s="75">
        <v>37662.12</v>
      </c>
    </row>
    <row r="449" s="62" customFormat="1" customHeight="1" spans="1:4">
      <c r="A449" s="73" t="s">
        <v>93</v>
      </c>
      <c r="B449" s="41">
        <v>44197</v>
      </c>
      <c r="C449" s="73" t="s">
        <v>80</v>
      </c>
      <c r="D449" s="75">
        <v>35491.74</v>
      </c>
    </row>
    <row r="450" s="62" customFormat="1" customHeight="1" spans="1:4">
      <c r="A450" s="73" t="s">
        <v>93</v>
      </c>
      <c r="B450" s="41">
        <v>44228</v>
      </c>
      <c r="C450" s="73" t="s">
        <v>80</v>
      </c>
      <c r="D450" s="75">
        <v>31288.27</v>
      </c>
    </row>
    <row r="451" s="62" customFormat="1" customHeight="1" spans="1:4">
      <c r="A451" s="73" t="s">
        <v>93</v>
      </c>
      <c r="B451" s="41">
        <v>44256</v>
      </c>
      <c r="C451" s="73" t="s">
        <v>80</v>
      </c>
      <c r="D451" s="75">
        <v>41551.65</v>
      </c>
    </row>
    <row r="452" s="62" customFormat="1" customHeight="1" spans="1:4">
      <c r="A452" s="73" t="s">
        <v>93</v>
      </c>
      <c r="B452" s="41">
        <v>44287</v>
      </c>
      <c r="C452" s="73" t="s">
        <v>80</v>
      </c>
      <c r="D452" s="75">
        <v>34095.73</v>
      </c>
    </row>
    <row r="453" s="62" customFormat="1" customHeight="1" spans="1:4">
      <c r="A453" s="73" t="s">
        <v>93</v>
      </c>
      <c r="B453" s="41">
        <v>44317</v>
      </c>
      <c r="C453" s="73" t="s">
        <v>80</v>
      </c>
      <c r="D453" s="75">
        <v>759.22</v>
      </c>
    </row>
    <row r="454" s="62" customFormat="1" customHeight="1" spans="1:4">
      <c r="A454" s="73" t="s">
        <v>93</v>
      </c>
      <c r="B454" s="41">
        <v>44317</v>
      </c>
      <c r="C454" s="73" t="s">
        <v>80</v>
      </c>
      <c r="D454" s="75">
        <v>41122.73</v>
      </c>
    </row>
    <row r="455" s="62" customFormat="1" customHeight="1" spans="1:4">
      <c r="A455" s="73" t="s">
        <v>93</v>
      </c>
      <c r="B455" s="41">
        <v>44348</v>
      </c>
      <c r="C455" s="73" t="s">
        <v>80</v>
      </c>
      <c r="D455" s="75">
        <v>34005.44</v>
      </c>
    </row>
    <row r="456" s="62" customFormat="1" customHeight="1" spans="1:4">
      <c r="A456" s="73" t="s">
        <v>93</v>
      </c>
      <c r="B456" s="41">
        <v>44378</v>
      </c>
      <c r="C456" s="73" t="s">
        <v>80</v>
      </c>
      <c r="D456" s="75">
        <v>2330.1</v>
      </c>
    </row>
    <row r="457" s="62" customFormat="1" customHeight="1" spans="1:4">
      <c r="A457" s="73" t="s">
        <v>93</v>
      </c>
      <c r="B457" s="41">
        <v>44378</v>
      </c>
      <c r="C457" s="73" t="s">
        <v>80</v>
      </c>
      <c r="D457" s="75">
        <v>36611.34</v>
      </c>
    </row>
    <row r="458" s="62" customFormat="1" customHeight="1" spans="1:4">
      <c r="A458" s="73" t="s">
        <v>93</v>
      </c>
      <c r="B458" s="41">
        <v>44409</v>
      </c>
      <c r="C458" s="73" t="s">
        <v>80</v>
      </c>
      <c r="D458" s="75">
        <v>2233.02</v>
      </c>
    </row>
    <row r="459" s="62" customFormat="1" customHeight="1" spans="1:4">
      <c r="A459" s="73" t="s">
        <v>93</v>
      </c>
      <c r="B459" s="41">
        <v>44409</v>
      </c>
      <c r="C459" s="73" t="s">
        <v>80</v>
      </c>
      <c r="D459" s="75">
        <v>35155.04</v>
      </c>
    </row>
    <row r="460" s="62" customFormat="1" customHeight="1" spans="1:4">
      <c r="A460" s="73" t="s">
        <v>93</v>
      </c>
      <c r="B460" s="41">
        <v>44440</v>
      </c>
      <c r="C460" s="73" t="s">
        <v>80</v>
      </c>
      <c r="D460" s="75">
        <v>3786.5</v>
      </c>
    </row>
    <row r="461" s="62" customFormat="1" customHeight="1" spans="1:4">
      <c r="A461" s="73" t="s">
        <v>93</v>
      </c>
      <c r="B461" s="41">
        <v>44440</v>
      </c>
      <c r="C461" s="73" t="s">
        <v>80</v>
      </c>
      <c r="D461" s="75">
        <v>37534.93</v>
      </c>
    </row>
    <row r="462" s="62" customFormat="1" customHeight="1" spans="1:4">
      <c r="A462" s="73" t="s">
        <v>93</v>
      </c>
      <c r="B462" s="41">
        <v>44197</v>
      </c>
      <c r="C462" s="73" t="s">
        <v>81</v>
      </c>
      <c r="D462" s="75">
        <v>786.41</v>
      </c>
    </row>
    <row r="463" s="62" customFormat="1" customHeight="1" spans="1:4">
      <c r="A463" s="73" t="s">
        <v>93</v>
      </c>
      <c r="B463" s="41">
        <v>44228</v>
      </c>
      <c r="C463" s="73" t="s">
        <v>81</v>
      </c>
      <c r="D463" s="75">
        <v>1149.51</v>
      </c>
    </row>
    <row r="464" s="62" customFormat="1" customHeight="1" spans="1:4">
      <c r="A464" s="73" t="s">
        <v>93</v>
      </c>
      <c r="B464" s="41">
        <v>44256</v>
      </c>
      <c r="C464" s="73" t="s">
        <v>81</v>
      </c>
      <c r="D464" s="75">
        <v>1326.21</v>
      </c>
    </row>
    <row r="465" s="62" customFormat="1" customHeight="1" spans="1:4">
      <c r="A465" s="73" t="s">
        <v>93</v>
      </c>
      <c r="B465" s="41">
        <v>44287</v>
      </c>
      <c r="C465" s="73" t="s">
        <v>81</v>
      </c>
      <c r="D465" s="75">
        <v>2007.77</v>
      </c>
    </row>
    <row r="466" s="62" customFormat="1" customHeight="1" spans="1:4">
      <c r="A466" s="73" t="s">
        <v>93</v>
      </c>
      <c r="B466" s="41">
        <v>44317</v>
      </c>
      <c r="C466" s="73" t="s">
        <v>81</v>
      </c>
      <c r="D466" s="75">
        <v>2343.69</v>
      </c>
    </row>
    <row r="467" s="62" customFormat="1" customHeight="1" spans="1:4">
      <c r="A467" s="73" t="s">
        <v>93</v>
      </c>
      <c r="B467" s="41">
        <v>44348</v>
      </c>
      <c r="C467" s="73" t="s">
        <v>81</v>
      </c>
      <c r="D467" s="75">
        <v>1843.69</v>
      </c>
    </row>
    <row r="468" s="62" customFormat="1" customHeight="1" spans="1:4">
      <c r="A468" s="73" t="s">
        <v>93</v>
      </c>
      <c r="B468" s="41">
        <v>44378</v>
      </c>
      <c r="C468" s="73" t="s">
        <v>81</v>
      </c>
      <c r="D468" s="75">
        <v>1125.24</v>
      </c>
    </row>
    <row r="469" s="62" customFormat="1" customHeight="1" spans="1:4">
      <c r="A469" s="73" t="s">
        <v>93</v>
      </c>
      <c r="B469" s="41">
        <v>44409</v>
      </c>
      <c r="C469" s="73" t="s">
        <v>81</v>
      </c>
      <c r="D469" s="75">
        <v>4553.3</v>
      </c>
    </row>
    <row r="470" s="62" customFormat="1" customHeight="1" spans="1:4">
      <c r="A470" s="73" t="s">
        <v>93</v>
      </c>
      <c r="B470" s="41">
        <v>44409</v>
      </c>
      <c r="C470" s="73" t="s">
        <v>81</v>
      </c>
      <c r="D470" s="75">
        <v>579.61</v>
      </c>
    </row>
    <row r="471" s="62" customFormat="1" customHeight="1" spans="1:4">
      <c r="A471" s="73" t="s">
        <v>93</v>
      </c>
      <c r="B471" s="41">
        <v>44440</v>
      </c>
      <c r="C471" s="73" t="s">
        <v>81</v>
      </c>
      <c r="D471" s="75">
        <v>1553.44</v>
      </c>
    </row>
    <row r="472" s="62" customFormat="1" customHeight="1" spans="1:4">
      <c r="A472" s="73" t="s">
        <v>93</v>
      </c>
      <c r="B472" s="41">
        <v>44440</v>
      </c>
      <c r="C472" s="73" t="s">
        <v>81</v>
      </c>
      <c r="D472" s="75">
        <v>331.06</v>
      </c>
    </row>
    <row r="473" s="62" customFormat="1" customHeight="1" spans="1:4">
      <c r="A473" s="73"/>
      <c r="B473" s="76"/>
      <c r="C473" s="73"/>
      <c r="D473" s="75"/>
    </row>
    <row r="474" s="62" customFormat="1" customHeight="1" spans="1:4">
      <c r="A474" s="73"/>
      <c r="B474" s="76"/>
      <c r="C474" s="73"/>
      <c r="D474" s="75"/>
    </row>
    <row r="475" s="62" customFormat="1" customHeight="1" spans="1:4">
      <c r="A475" s="73"/>
      <c r="B475" s="76"/>
      <c r="C475" s="73"/>
      <c r="D475" s="75"/>
    </row>
    <row r="476" s="62" customFormat="1" customHeight="1" spans="1:4">
      <c r="A476" s="73"/>
      <c r="B476" s="76"/>
      <c r="C476" s="73"/>
      <c r="D476" s="75"/>
    </row>
    <row r="477" s="62" customFormat="1" customHeight="1" spans="1:4">
      <c r="A477" s="73"/>
      <c r="B477" s="76"/>
      <c r="C477" s="73"/>
      <c r="D477" s="75"/>
    </row>
    <row r="478" s="62" customFormat="1" customHeight="1" spans="1:4">
      <c r="A478" s="73"/>
      <c r="B478" s="76"/>
      <c r="C478" s="73"/>
      <c r="D478" s="75"/>
    </row>
    <row r="479" s="62" customFormat="1" customHeight="1" spans="1:4">
      <c r="A479" s="73"/>
      <c r="B479" s="76"/>
      <c r="C479" s="73"/>
      <c r="D479" s="75"/>
    </row>
    <row r="480" s="62" customFormat="1" customHeight="1" spans="1:4">
      <c r="A480" s="73"/>
      <c r="B480" s="76"/>
      <c r="C480" s="73"/>
      <c r="D480" s="75"/>
    </row>
    <row r="481" s="62" customFormat="1" customHeight="1" spans="1:4">
      <c r="A481" s="73"/>
      <c r="B481" s="76"/>
      <c r="C481" s="73"/>
      <c r="D481" s="75"/>
    </row>
    <row r="482" s="62" customFormat="1" customHeight="1" spans="1:4">
      <c r="A482" s="73"/>
      <c r="B482" s="76"/>
      <c r="C482" s="73"/>
      <c r="D482" s="75"/>
    </row>
    <row r="483" s="62" customFormat="1" customHeight="1" spans="1:4">
      <c r="A483" s="73"/>
      <c r="B483" s="76"/>
      <c r="C483" s="73"/>
      <c r="D483" s="75"/>
    </row>
    <row r="484" s="62" customFormat="1" customHeight="1" spans="1:4">
      <c r="A484" s="73"/>
      <c r="B484" s="76"/>
      <c r="C484" s="73"/>
      <c r="D484" s="75"/>
    </row>
    <row r="485" s="62" customFormat="1" customHeight="1" spans="1:4">
      <c r="A485" s="73"/>
      <c r="B485" s="76"/>
      <c r="C485" s="73"/>
      <c r="D485" s="75"/>
    </row>
    <row r="486" s="62" customFormat="1" customHeight="1" spans="1:4">
      <c r="A486" s="73"/>
      <c r="B486" s="76"/>
      <c r="C486" s="73"/>
      <c r="D486" s="75"/>
    </row>
    <row r="487" s="62" customFormat="1" customHeight="1" spans="1:4">
      <c r="A487" s="73"/>
      <c r="B487" s="76"/>
      <c r="C487" s="73"/>
      <c r="D487" s="75"/>
    </row>
    <row r="488" s="62" customFormat="1" customHeight="1" spans="1:4">
      <c r="A488" s="73"/>
      <c r="B488" s="76"/>
      <c r="C488" s="73"/>
      <c r="D488" s="75"/>
    </row>
    <row r="489" s="62" customFormat="1" customHeight="1" spans="1:4">
      <c r="A489" s="73"/>
      <c r="B489" s="76"/>
      <c r="C489" s="73"/>
      <c r="D489" s="75"/>
    </row>
    <row r="490" s="62" customFormat="1" customHeight="1" spans="1:4">
      <c r="A490" s="73"/>
      <c r="B490" s="76"/>
      <c r="C490" s="73"/>
      <c r="D490" s="75"/>
    </row>
    <row r="491" s="62" customFormat="1" customHeight="1" spans="1:4">
      <c r="A491" s="73"/>
      <c r="B491" s="76"/>
      <c r="C491" s="73"/>
      <c r="D491" s="75"/>
    </row>
    <row r="492" s="62" customFormat="1" customHeight="1" spans="1:4">
      <c r="A492" s="73"/>
      <c r="B492" s="76"/>
      <c r="C492" s="73"/>
      <c r="D492" s="75"/>
    </row>
    <row r="493" s="62" customFormat="1" customHeight="1" spans="1:4">
      <c r="A493" s="73"/>
      <c r="B493" s="76"/>
      <c r="C493" s="73"/>
      <c r="D493" s="75"/>
    </row>
    <row r="494" s="62" customFormat="1" customHeight="1" spans="1:4">
      <c r="A494" s="73"/>
      <c r="B494" s="76"/>
      <c r="C494" s="73"/>
      <c r="D494" s="75"/>
    </row>
    <row r="495" s="62" customFormat="1" customHeight="1" spans="1:4">
      <c r="A495" s="73"/>
      <c r="B495" s="76"/>
      <c r="C495" s="73"/>
      <c r="D495" s="75"/>
    </row>
    <row r="496" s="62" customFormat="1" customHeight="1" spans="1:4">
      <c r="A496" s="73"/>
      <c r="B496" s="76"/>
      <c r="C496" s="73"/>
      <c r="D496" s="75"/>
    </row>
    <row r="497" s="62" customFormat="1" customHeight="1" spans="1:4">
      <c r="A497" s="73"/>
      <c r="B497" s="76"/>
      <c r="C497" s="73"/>
      <c r="D497" s="75"/>
    </row>
    <row r="498" s="62" customFormat="1" customHeight="1" spans="1:4">
      <c r="A498" s="73"/>
      <c r="B498" s="76"/>
      <c r="C498" s="73"/>
      <c r="D498" s="75"/>
    </row>
    <row r="499" s="62" customFormat="1" customHeight="1" spans="1:4">
      <c r="A499" s="73"/>
      <c r="B499" s="76"/>
      <c r="C499" s="73"/>
      <c r="D499" s="75"/>
    </row>
    <row r="500" s="62" customFormat="1" customHeight="1" spans="1:4">
      <c r="A500" s="73"/>
      <c r="B500" s="76"/>
      <c r="C500" s="73"/>
      <c r="D500" s="75"/>
    </row>
    <row r="501" s="62" customFormat="1" customHeight="1" spans="1:4">
      <c r="A501" s="73"/>
      <c r="B501" s="76"/>
      <c r="C501" s="73"/>
      <c r="D501" s="75"/>
    </row>
    <row r="502" s="62" customFormat="1" customHeight="1" spans="1:4">
      <c r="A502" s="73"/>
      <c r="B502" s="76"/>
      <c r="C502" s="73"/>
      <c r="D502" s="75"/>
    </row>
    <row r="503" s="62" customFormat="1" customHeight="1" spans="1:4">
      <c r="A503" s="73"/>
      <c r="B503" s="76"/>
      <c r="C503" s="73"/>
      <c r="D503" s="75"/>
    </row>
    <row r="504" s="62" customFormat="1" customHeight="1" spans="1:4">
      <c r="A504" s="73"/>
      <c r="B504" s="76"/>
      <c r="C504" s="73"/>
      <c r="D504" s="75"/>
    </row>
    <row r="505" s="62" customFormat="1" customHeight="1" spans="1:4">
      <c r="A505" s="73"/>
      <c r="B505" s="76"/>
      <c r="C505" s="73"/>
      <c r="D505" s="75"/>
    </row>
    <row r="506" s="62" customFormat="1" customHeight="1" spans="1:4">
      <c r="A506" s="73"/>
      <c r="B506" s="76"/>
      <c r="C506" s="73"/>
      <c r="D506" s="75"/>
    </row>
    <row r="507" s="62" customFormat="1" customHeight="1" spans="1:4">
      <c r="A507" s="73"/>
      <c r="B507" s="76"/>
      <c r="C507" s="73"/>
      <c r="D507" s="75"/>
    </row>
    <row r="508" s="62" customFormat="1" customHeight="1" spans="1:4">
      <c r="A508" s="73"/>
      <c r="B508" s="76"/>
      <c r="C508" s="73"/>
      <c r="D508" s="75"/>
    </row>
    <row r="509" s="62" customFormat="1" customHeight="1" spans="1:4">
      <c r="A509" s="73"/>
      <c r="B509" s="76"/>
      <c r="C509" s="73"/>
      <c r="D509" s="75"/>
    </row>
    <row r="510" s="62" customFormat="1" customHeight="1" spans="1:4">
      <c r="A510" s="73"/>
      <c r="B510" s="76"/>
      <c r="C510" s="73"/>
      <c r="D510" s="75"/>
    </row>
    <row r="511" s="62" customFormat="1" customHeight="1" spans="1:4">
      <c r="A511" s="73"/>
      <c r="B511" s="76"/>
      <c r="C511" s="73"/>
      <c r="D511" s="75"/>
    </row>
    <row r="512" s="62" customFormat="1" customHeight="1" spans="1:4">
      <c r="A512" s="73"/>
      <c r="B512" s="76"/>
      <c r="C512" s="73"/>
      <c r="D512" s="75"/>
    </row>
    <row r="513" s="62" customFormat="1" customHeight="1" spans="1:4">
      <c r="A513" s="73"/>
      <c r="B513" s="76"/>
      <c r="C513" s="73"/>
      <c r="D513" s="75"/>
    </row>
    <row r="514" s="62" customFormat="1" customHeight="1" spans="1:4">
      <c r="A514" s="73"/>
      <c r="B514" s="76"/>
      <c r="C514" s="73"/>
      <c r="D514" s="75"/>
    </row>
    <row r="515" s="62" customFormat="1" customHeight="1" spans="1:4">
      <c r="A515" s="73"/>
      <c r="B515" s="76"/>
      <c r="C515" s="73"/>
      <c r="D515" s="75"/>
    </row>
    <row r="516" s="62" customFormat="1" customHeight="1" spans="1:4">
      <c r="A516" s="73"/>
      <c r="B516" s="76"/>
      <c r="C516" s="73"/>
      <c r="D516" s="75"/>
    </row>
    <row r="517" s="62" customFormat="1" customHeight="1" spans="1:4">
      <c r="A517" s="73"/>
      <c r="B517" s="76"/>
      <c r="C517" s="73"/>
      <c r="D517" s="75"/>
    </row>
    <row r="518" s="62" customFormat="1" customHeight="1" spans="1:4">
      <c r="A518" s="73"/>
      <c r="B518" s="76"/>
      <c r="C518" s="73"/>
      <c r="D518" s="75"/>
    </row>
    <row r="519" s="62" customFormat="1" customHeight="1" spans="1:4">
      <c r="A519" s="73"/>
      <c r="B519" s="76"/>
      <c r="C519" s="73"/>
      <c r="D519" s="75"/>
    </row>
    <row r="520" s="62" customFormat="1" customHeight="1" spans="1:4">
      <c r="A520" s="73"/>
      <c r="B520" s="76"/>
      <c r="C520" s="73"/>
      <c r="D520" s="75"/>
    </row>
    <row r="521" s="62" customFormat="1" customHeight="1" spans="1:4">
      <c r="A521" s="73"/>
      <c r="B521" s="76"/>
      <c r="C521" s="73"/>
      <c r="D521" s="75"/>
    </row>
    <row r="522" s="62" customFormat="1" customHeight="1" spans="1:4">
      <c r="A522" s="73"/>
      <c r="B522" s="76"/>
      <c r="C522" s="73"/>
      <c r="D522" s="75"/>
    </row>
    <row r="523" s="62" customFormat="1" customHeight="1" spans="1:4">
      <c r="A523" s="73"/>
      <c r="B523" s="76"/>
      <c r="C523" s="73"/>
      <c r="D523" s="75"/>
    </row>
    <row r="524" s="62" customFormat="1" customHeight="1" spans="1:4">
      <c r="A524" s="73"/>
      <c r="B524" s="76"/>
      <c r="C524" s="73"/>
      <c r="D524" s="75"/>
    </row>
    <row r="525" s="62" customFormat="1" customHeight="1" spans="1:4">
      <c r="A525" s="73"/>
      <c r="B525" s="76"/>
      <c r="C525" s="73"/>
      <c r="D525" s="75"/>
    </row>
    <row r="526" s="62" customFormat="1" customHeight="1" spans="1:4">
      <c r="A526" s="73"/>
      <c r="B526" s="76"/>
      <c r="C526" s="73"/>
      <c r="D526" s="75"/>
    </row>
    <row r="527" s="62" customFormat="1" customHeight="1" spans="1:4">
      <c r="A527" s="73"/>
      <c r="B527" s="76"/>
      <c r="C527" s="73"/>
      <c r="D527" s="75"/>
    </row>
    <row r="528" s="62" customFormat="1" customHeight="1" spans="1:4">
      <c r="A528" s="73"/>
      <c r="B528" s="76"/>
      <c r="C528" s="73"/>
      <c r="D528" s="75"/>
    </row>
    <row r="529" s="62" customFormat="1" customHeight="1" spans="1:4">
      <c r="A529" s="73"/>
      <c r="B529" s="76"/>
      <c r="C529" s="73"/>
      <c r="D529" s="75"/>
    </row>
    <row r="530" s="62" customFormat="1" customHeight="1" spans="1:4">
      <c r="A530" s="73"/>
      <c r="B530" s="76"/>
      <c r="C530" s="73"/>
      <c r="D530" s="75"/>
    </row>
    <row r="531" s="62" customFormat="1" customHeight="1" spans="1:4">
      <c r="A531" s="73"/>
      <c r="B531" s="76"/>
      <c r="C531" s="73"/>
      <c r="D531" s="75"/>
    </row>
    <row r="532" s="62" customFormat="1" customHeight="1" spans="1:4">
      <c r="A532" s="73"/>
      <c r="B532" s="76"/>
      <c r="C532" s="73"/>
      <c r="D532" s="75"/>
    </row>
    <row r="533" s="62" customFormat="1" customHeight="1" spans="1:4">
      <c r="A533" s="73"/>
      <c r="B533" s="76"/>
      <c r="C533" s="73"/>
      <c r="D533" s="75"/>
    </row>
    <row r="534" s="62" customFormat="1" customHeight="1" spans="1:4">
      <c r="A534" s="73"/>
      <c r="B534" s="76"/>
      <c r="C534" s="73"/>
      <c r="D534" s="75"/>
    </row>
    <row r="535" s="62" customFormat="1" customHeight="1" spans="1:4">
      <c r="A535" s="73"/>
      <c r="B535" s="76"/>
      <c r="C535" s="73"/>
      <c r="D535" s="75"/>
    </row>
    <row r="536" s="62" customFormat="1" customHeight="1" spans="1:4">
      <c r="A536" s="73"/>
      <c r="B536" s="76"/>
      <c r="C536" s="73"/>
      <c r="D536" s="75"/>
    </row>
  </sheetData>
  <autoFilter ref="A2:D472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2753"/>
  <sheetViews>
    <sheetView workbookViewId="0">
      <pane xSplit="2" ySplit="2" topLeftCell="C1083" activePane="bottomRight" state="frozen"/>
      <selection/>
      <selection pane="topRight"/>
      <selection pane="bottomLeft"/>
      <selection pane="bottomRight" activeCell="C13" sqref="C13"/>
    </sheetView>
  </sheetViews>
  <sheetFormatPr defaultColWidth="8" defaultRowHeight="20" customHeight="1" outlineLevelCol="4"/>
  <cols>
    <col min="1" max="1" width="20.375" style="41" customWidth="1"/>
    <col min="2" max="2" width="26.75" style="40" customWidth="1"/>
    <col min="3" max="3" width="16.75" style="42" customWidth="1"/>
    <col min="4" max="4" width="30.375" style="40" customWidth="1"/>
    <col min="5" max="5" width="14.75" style="40" customWidth="1"/>
    <col min="6" max="6" width="13.5" style="40" customWidth="1"/>
    <col min="7" max="16384" width="8" style="40"/>
  </cols>
  <sheetData>
    <row r="1" s="40" customFormat="1" ht="24" customHeight="1" spans="1:5">
      <c r="A1" s="41"/>
      <c r="C1" s="43" t="s">
        <v>97</v>
      </c>
      <c r="D1" s="44"/>
      <c r="E1" s="45"/>
    </row>
    <row r="2" s="40" customFormat="1" customHeight="1" spans="1:5">
      <c r="A2" s="41" t="s">
        <v>91</v>
      </c>
      <c r="B2" s="46" t="s">
        <v>98</v>
      </c>
      <c r="C2" s="47" t="s">
        <v>99</v>
      </c>
      <c r="D2" s="48" t="s">
        <v>2</v>
      </c>
      <c r="E2" s="49" t="s">
        <v>92</v>
      </c>
    </row>
    <row r="3" s="40" customFormat="1" customHeight="1" spans="1:5">
      <c r="A3" s="41">
        <v>44317</v>
      </c>
      <c r="B3" s="50" t="s">
        <v>100</v>
      </c>
      <c r="C3" s="51" t="s">
        <v>101</v>
      </c>
      <c r="D3" s="50" t="s">
        <v>102</v>
      </c>
      <c r="E3" s="52">
        <v>12</v>
      </c>
    </row>
    <row r="4" s="40" customFormat="1" customHeight="1" spans="1:5">
      <c r="A4" s="41">
        <v>44197</v>
      </c>
      <c r="B4" s="50" t="s">
        <v>103</v>
      </c>
      <c r="C4" s="50" t="s">
        <v>103</v>
      </c>
      <c r="D4" s="53" t="s">
        <v>104</v>
      </c>
      <c r="E4" s="52">
        <v>199.32</v>
      </c>
    </row>
    <row r="5" s="40" customFormat="1" customHeight="1" spans="1:5">
      <c r="A5" s="41">
        <v>44197</v>
      </c>
      <c r="B5" s="50" t="s">
        <v>103</v>
      </c>
      <c r="C5" s="50" t="s">
        <v>103</v>
      </c>
      <c r="D5" s="50" t="s">
        <v>105</v>
      </c>
      <c r="E5" s="52">
        <v>704.28</v>
      </c>
    </row>
    <row r="6" s="40" customFormat="1" customHeight="1" spans="1:5">
      <c r="A6" s="41">
        <v>44197</v>
      </c>
      <c r="B6" s="50" t="s">
        <v>103</v>
      </c>
      <c r="C6" s="50" t="s">
        <v>103</v>
      </c>
      <c r="D6" s="50" t="s">
        <v>106</v>
      </c>
      <c r="E6" s="52">
        <v>713.94</v>
      </c>
    </row>
    <row r="7" s="40" customFormat="1" customHeight="1" spans="1:5">
      <c r="A7" s="41">
        <v>44197</v>
      </c>
      <c r="B7" s="50" t="s">
        <v>103</v>
      </c>
      <c r="C7" s="50" t="s">
        <v>103</v>
      </c>
      <c r="D7" s="50" t="s">
        <v>107</v>
      </c>
      <c r="E7" s="52">
        <v>752.23</v>
      </c>
    </row>
    <row r="8" s="40" customFormat="1" customHeight="1" spans="1:5">
      <c r="A8" s="41">
        <v>44197</v>
      </c>
      <c r="B8" s="50" t="s">
        <v>103</v>
      </c>
      <c r="C8" s="50" t="s">
        <v>103</v>
      </c>
      <c r="D8" s="50" t="s">
        <v>108</v>
      </c>
      <c r="E8" s="52">
        <v>830.54</v>
      </c>
    </row>
    <row r="9" s="40" customFormat="1" customHeight="1" spans="1:5">
      <c r="A9" s="41">
        <v>44197</v>
      </c>
      <c r="B9" s="50" t="s">
        <v>103</v>
      </c>
      <c r="C9" s="50" t="s">
        <v>103</v>
      </c>
      <c r="D9" s="50" t="s">
        <v>109</v>
      </c>
      <c r="E9" s="52">
        <v>830.54</v>
      </c>
    </row>
    <row r="10" s="40" customFormat="1" customHeight="1" spans="1:5">
      <c r="A10" s="41">
        <v>44197</v>
      </c>
      <c r="B10" s="50" t="s">
        <v>103</v>
      </c>
      <c r="C10" s="50" t="s">
        <v>103</v>
      </c>
      <c r="D10" s="50" t="s">
        <v>110</v>
      </c>
      <c r="E10" s="52">
        <v>830.54</v>
      </c>
    </row>
    <row r="11" s="40" customFormat="1" customHeight="1" spans="1:5">
      <c r="A11" s="41">
        <v>44197</v>
      </c>
      <c r="B11" s="50" t="s">
        <v>103</v>
      </c>
      <c r="C11" s="50" t="s">
        <v>103</v>
      </c>
      <c r="D11" s="50" t="s">
        <v>111</v>
      </c>
      <c r="E11" s="52">
        <v>830.54</v>
      </c>
    </row>
    <row r="12" s="40" customFormat="1" customHeight="1" spans="1:5">
      <c r="A12" s="41">
        <v>44197</v>
      </c>
      <c r="B12" s="50" t="s">
        <v>103</v>
      </c>
      <c r="C12" s="50" t="s">
        <v>103</v>
      </c>
      <c r="D12" s="50" t="s">
        <v>102</v>
      </c>
      <c r="E12" s="52">
        <v>869.08</v>
      </c>
    </row>
    <row r="13" s="40" customFormat="1" customHeight="1" spans="1:5">
      <c r="A13" s="41">
        <v>44197</v>
      </c>
      <c r="B13" s="50" t="s">
        <v>103</v>
      </c>
      <c r="C13" s="50" t="s">
        <v>103</v>
      </c>
      <c r="D13" s="50" t="s">
        <v>112</v>
      </c>
      <c r="E13" s="52">
        <v>916.57</v>
      </c>
    </row>
    <row r="14" s="40" customFormat="1" customHeight="1" spans="1:5">
      <c r="A14" s="41">
        <v>44197</v>
      </c>
      <c r="B14" s="50" t="s">
        <v>103</v>
      </c>
      <c r="C14" s="50" t="s">
        <v>103</v>
      </c>
      <c r="D14" s="50" t="s">
        <v>113</v>
      </c>
      <c r="E14" s="52">
        <v>953.64</v>
      </c>
    </row>
    <row r="15" s="40" customFormat="1" customHeight="1" spans="1:5">
      <c r="A15" s="41">
        <v>44197</v>
      </c>
      <c r="B15" s="50" t="s">
        <v>103</v>
      </c>
      <c r="C15" s="50" t="s">
        <v>103</v>
      </c>
      <c r="D15" s="50" t="s">
        <v>114</v>
      </c>
      <c r="E15" s="52">
        <v>964.1</v>
      </c>
    </row>
    <row r="16" s="40" customFormat="1" customHeight="1" spans="1:5">
      <c r="A16" s="41">
        <v>44197</v>
      </c>
      <c r="B16" s="50" t="s">
        <v>103</v>
      </c>
      <c r="C16" s="50" t="s">
        <v>103</v>
      </c>
      <c r="D16" s="50" t="s">
        <v>115</v>
      </c>
      <c r="E16" s="54">
        <v>1022.72</v>
      </c>
    </row>
    <row r="17" s="40" customFormat="1" customHeight="1" spans="1:5">
      <c r="A17" s="41">
        <v>44197</v>
      </c>
      <c r="B17" s="50" t="s">
        <v>103</v>
      </c>
      <c r="C17" s="50" t="s">
        <v>103</v>
      </c>
      <c r="D17" s="50" t="s">
        <v>116</v>
      </c>
      <c r="E17" s="54">
        <v>1022.72</v>
      </c>
    </row>
    <row r="18" s="40" customFormat="1" customHeight="1" spans="1:5">
      <c r="A18" s="41">
        <v>44197</v>
      </c>
      <c r="B18" s="50" t="s">
        <v>103</v>
      </c>
      <c r="C18" s="50" t="s">
        <v>103</v>
      </c>
      <c r="D18" s="50" t="s">
        <v>117</v>
      </c>
      <c r="E18" s="54">
        <v>1038.06</v>
      </c>
    </row>
    <row r="19" s="40" customFormat="1" customHeight="1" spans="1:5">
      <c r="A19" s="41">
        <v>44197</v>
      </c>
      <c r="B19" s="50" t="s">
        <v>103</v>
      </c>
      <c r="C19" s="50" t="s">
        <v>103</v>
      </c>
      <c r="D19" s="50" t="s">
        <v>118</v>
      </c>
      <c r="E19" s="54">
        <v>1155.41</v>
      </c>
    </row>
    <row r="20" s="40" customFormat="1" customHeight="1" spans="1:5">
      <c r="A20" s="41">
        <v>44197</v>
      </c>
      <c r="B20" s="50" t="s">
        <v>103</v>
      </c>
      <c r="C20" s="50" t="s">
        <v>103</v>
      </c>
      <c r="D20" s="50" t="s">
        <v>119</v>
      </c>
      <c r="E20" s="54">
        <v>1364.79</v>
      </c>
    </row>
    <row r="21" s="40" customFormat="1" customHeight="1" spans="1:5">
      <c r="A21" s="41">
        <v>44197</v>
      </c>
      <c r="B21" s="50" t="s">
        <v>103</v>
      </c>
      <c r="C21" s="50" t="s">
        <v>103</v>
      </c>
      <c r="D21" s="50" t="s">
        <v>120</v>
      </c>
      <c r="E21" s="54">
        <v>1561.38</v>
      </c>
    </row>
    <row r="22" s="40" customFormat="1" customHeight="1" spans="1:5">
      <c r="A22" s="41">
        <v>44197</v>
      </c>
      <c r="B22" s="50" t="s">
        <v>103</v>
      </c>
      <c r="C22" s="50" t="s">
        <v>103</v>
      </c>
      <c r="D22" s="50" t="s">
        <v>121</v>
      </c>
      <c r="E22" s="54">
        <v>1642.39</v>
      </c>
    </row>
    <row r="23" s="40" customFormat="1" customHeight="1" spans="1:5">
      <c r="A23" s="41">
        <v>44197</v>
      </c>
      <c r="B23" s="50" t="s">
        <v>103</v>
      </c>
      <c r="C23" s="50" t="s">
        <v>103</v>
      </c>
      <c r="D23" s="50" t="s">
        <v>122</v>
      </c>
      <c r="E23" s="54">
        <v>1644.17</v>
      </c>
    </row>
    <row r="24" s="40" customFormat="1" customHeight="1" spans="1:5">
      <c r="A24" s="41">
        <v>44197</v>
      </c>
      <c r="B24" s="50" t="s">
        <v>103</v>
      </c>
      <c r="C24" s="50" t="s">
        <v>103</v>
      </c>
      <c r="D24" s="50" t="s">
        <v>123</v>
      </c>
      <c r="E24" s="54">
        <v>1720.7</v>
      </c>
    </row>
    <row r="25" s="40" customFormat="1" customHeight="1" spans="1:5">
      <c r="A25" s="41">
        <v>44197</v>
      </c>
      <c r="B25" s="50" t="s">
        <v>103</v>
      </c>
      <c r="C25" s="50" t="s">
        <v>103</v>
      </c>
      <c r="D25" s="50" t="s">
        <v>124</v>
      </c>
      <c r="E25" s="54">
        <v>1720.7</v>
      </c>
    </row>
    <row r="26" s="40" customFormat="1" customHeight="1" spans="1:5">
      <c r="A26" s="41">
        <v>44197</v>
      </c>
      <c r="B26" s="50" t="s">
        <v>103</v>
      </c>
      <c r="C26" s="50" t="s">
        <v>103</v>
      </c>
      <c r="D26" s="50" t="s">
        <v>125</v>
      </c>
      <c r="E26" s="54">
        <v>1832.43</v>
      </c>
    </row>
    <row r="27" s="40" customFormat="1" customHeight="1" spans="1:5">
      <c r="A27" s="41">
        <v>44197</v>
      </c>
      <c r="B27" s="50" t="s">
        <v>103</v>
      </c>
      <c r="C27" s="50" t="s">
        <v>103</v>
      </c>
      <c r="D27" s="50" t="s">
        <v>126</v>
      </c>
      <c r="E27" s="54">
        <v>1876.89</v>
      </c>
    </row>
    <row r="28" s="40" customFormat="1" customHeight="1" spans="1:5">
      <c r="A28" s="41">
        <v>44197</v>
      </c>
      <c r="B28" s="50" t="s">
        <v>103</v>
      </c>
      <c r="C28" s="50" t="s">
        <v>103</v>
      </c>
      <c r="D28" s="50" t="s">
        <v>127</v>
      </c>
      <c r="E28" s="54">
        <v>2030.02</v>
      </c>
    </row>
    <row r="29" s="40" customFormat="1" customHeight="1" spans="1:5">
      <c r="A29" s="41">
        <v>44197</v>
      </c>
      <c r="B29" s="50" t="s">
        <v>103</v>
      </c>
      <c r="C29" s="50" t="s">
        <v>103</v>
      </c>
      <c r="D29" s="50" t="s">
        <v>128</v>
      </c>
      <c r="E29" s="54">
        <v>2033.98</v>
      </c>
    </row>
    <row r="30" s="40" customFormat="1" customHeight="1" spans="1:5">
      <c r="A30" s="41">
        <v>44197</v>
      </c>
      <c r="B30" s="50" t="s">
        <v>103</v>
      </c>
      <c r="C30" s="50" t="s">
        <v>103</v>
      </c>
      <c r="D30" s="50" t="s">
        <v>129</v>
      </c>
      <c r="E30" s="54">
        <v>2045.44</v>
      </c>
    </row>
    <row r="31" s="40" customFormat="1" customHeight="1" spans="1:5">
      <c r="A31" s="41">
        <v>44197</v>
      </c>
      <c r="B31" s="50" t="s">
        <v>103</v>
      </c>
      <c r="C31" s="50" t="s">
        <v>103</v>
      </c>
      <c r="D31" s="50" t="s">
        <v>130</v>
      </c>
      <c r="E31" s="54">
        <v>2202.06</v>
      </c>
    </row>
    <row r="32" s="40" customFormat="1" customHeight="1" spans="1:5">
      <c r="A32" s="41">
        <v>44197</v>
      </c>
      <c r="B32" s="50" t="s">
        <v>103</v>
      </c>
      <c r="C32" s="50" t="s">
        <v>103</v>
      </c>
      <c r="D32" s="50" t="s">
        <v>131</v>
      </c>
      <c r="E32" s="54">
        <v>2275.32</v>
      </c>
    </row>
    <row r="33" s="40" customFormat="1" customHeight="1" spans="1:5">
      <c r="A33" s="41">
        <v>44197</v>
      </c>
      <c r="B33" s="50" t="s">
        <v>103</v>
      </c>
      <c r="C33" s="50" t="s">
        <v>103</v>
      </c>
      <c r="D33" s="50" t="s">
        <v>132</v>
      </c>
      <c r="E33" s="54">
        <v>2491.68</v>
      </c>
    </row>
    <row r="34" s="40" customFormat="1" customHeight="1" spans="1:5">
      <c r="A34" s="41">
        <v>44197</v>
      </c>
      <c r="B34" s="50" t="s">
        <v>103</v>
      </c>
      <c r="C34" s="50" t="s">
        <v>103</v>
      </c>
      <c r="D34" s="50" t="s">
        <v>133</v>
      </c>
      <c r="E34" s="54">
        <v>3322.16</v>
      </c>
    </row>
    <row r="35" s="40" customFormat="1" customHeight="1" spans="1:5">
      <c r="A35" s="41">
        <v>44197</v>
      </c>
      <c r="B35" s="50" t="s">
        <v>103</v>
      </c>
      <c r="C35" s="50" t="s">
        <v>103</v>
      </c>
      <c r="D35" s="50" t="s">
        <v>134</v>
      </c>
      <c r="E35" s="54">
        <v>3322.16</v>
      </c>
    </row>
    <row r="36" s="40" customFormat="1" customHeight="1" spans="1:5">
      <c r="A36" s="41">
        <v>44197</v>
      </c>
      <c r="B36" s="50" t="s">
        <v>103</v>
      </c>
      <c r="C36" s="50" t="s">
        <v>103</v>
      </c>
      <c r="D36" s="50" t="s">
        <v>135</v>
      </c>
      <c r="E36" s="54">
        <v>3413.78</v>
      </c>
    </row>
    <row r="37" s="40" customFormat="1" customHeight="1" spans="1:5">
      <c r="A37" s="41">
        <v>44197</v>
      </c>
      <c r="B37" s="50" t="s">
        <v>103</v>
      </c>
      <c r="C37" s="50" t="s">
        <v>103</v>
      </c>
      <c r="D37" s="50" t="s">
        <v>136</v>
      </c>
      <c r="E37" s="54">
        <v>3464.79</v>
      </c>
    </row>
    <row r="38" s="40" customFormat="1" customHeight="1" spans="1:5">
      <c r="A38" s="41">
        <v>44197</v>
      </c>
      <c r="B38" s="50" t="s">
        <v>103</v>
      </c>
      <c r="C38" s="50" t="s">
        <v>103</v>
      </c>
      <c r="D38" s="50" t="s">
        <v>137</v>
      </c>
      <c r="E38" s="54">
        <v>3838.1</v>
      </c>
    </row>
    <row r="39" s="40" customFormat="1" customHeight="1" spans="1:5">
      <c r="A39" s="41">
        <v>44197</v>
      </c>
      <c r="B39" s="50" t="s">
        <v>103</v>
      </c>
      <c r="C39" s="50" t="s">
        <v>103</v>
      </c>
      <c r="D39" s="50" t="s">
        <v>138</v>
      </c>
      <c r="E39" s="54">
        <v>3993.3</v>
      </c>
    </row>
    <row r="40" s="40" customFormat="1" customHeight="1" spans="1:5">
      <c r="A40" s="41">
        <v>44197</v>
      </c>
      <c r="B40" s="50" t="s">
        <v>103</v>
      </c>
      <c r="C40" s="50" t="s">
        <v>103</v>
      </c>
      <c r="D40" s="50" t="s">
        <v>139</v>
      </c>
      <c r="E40" s="54">
        <v>4570.52</v>
      </c>
    </row>
    <row r="41" s="40" customFormat="1" customHeight="1" spans="1:5">
      <c r="A41" s="41">
        <v>44197</v>
      </c>
      <c r="B41" s="50" t="s">
        <v>103</v>
      </c>
      <c r="C41" s="50" t="s">
        <v>103</v>
      </c>
      <c r="D41" s="50" t="s">
        <v>140</v>
      </c>
      <c r="E41" s="54">
        <v>4691.92</v>
      </c>
    </row>
    <row r="42" s="40" customFormat="1" customHeight="1" spans="1:5">
      <c r="A42" s="41">
        <v>44197</v>
      </c>
      <c r="B42" s="50" t="s">
        <v>103</v>
      </c>
      <c r="C42" s="50" t="s">
        <v>103</v>
      </c>
      <c r="D42" s="50" t="s">
        <v>141</v>
      </c>
      <c r="E42" s="54">
        <v>5796.86</v>
      </c>
    </row>
    <row r="43" s="40" customFormat="1" customHeight="1" spans="1:5">
      <c r="A43" s="41">
        <v>44197</v>
      </c>
      <c r="B43" s="50" t="s">
        <v>103</v>
      </c>
      <c r="C43" s="50" t="s">
        <v>103</v>
      </c>
      <c r="D43" s="50" t="s">
        <v>142</v>
      </c>
      <c r="E43" s="54">
        <v>8888.68</v>
      </c>
    </row>
    <row r="44" s="40" customFormat="1" customHeight="1" spans="1:5">
      <c r="A44" s="41">
        <v>44228</v>
      </c>
      <c r="B44" s="50" t="s">
        <v>103</v>
      </c>
      <c r="C44" s="50" t="s">
        <v>103</v>
      </c>
      <c r="D44" s="50" t="s">
        <v>105</v>
      </c>
      <c r="E44" s="52">
        <v>704.28</v>
      </c>
    </row>
    <row r="45" s="40" customFormat="1" customHeight="1" spans="1:5">
      <c r="A45" s="41">
        <v>44228</v>
      </c>
      <c r="B45" s="50" t="s">
        <v>103</v>
      </c>
      <c r="C45" s="50" t="s">
        <v>103</v>
      </c>
      <c r="D45" s="50" t="s">
        <v>106</v>
      </c>
      <c r="E45" s="52">
        <v>713.94</v>
      </c>
    </row>
    <row r="46" s="40" customFormat="1" customHeight="1" spans="1:5">
      <c r="A46" s="41">
        <v>44228</v>
      </c>
      <c r="B46" s="50" t="s">
        <v>103</v>
      </c>
      <c r="C46" s="50" t="s">
        <v>103</v>
      </c>
      <c r="D46" s="50" t="s">
        <v>143</v>
      </c>
      <c r="E46" s="52">
        <v>715.34</v>
      </c>
    </row>
    <row r="47" s="40" customFormat="1" customHeight="1" spans="1:5">
      <c r="A47" s="41">
        <v>44228</v>
      </c>
      <c r="B47" s="50" t="s">
        <v>103</v>
      </c>
      <c r="C47" s="50" t="s">
        <v>103</v>
      </c>
      <c r="D47" s="50" t="s">
        <v>107</v>
      </c>
      <c r="E47" s="52">
        <v>752.23</v>
      </c>
    </row>
    <row r="48" s="40" customFormat="1" customHeight="1" spans="1:5">
      <c r="A48" s="41">
        <v>44228</v>
      </c>
      <c r="B48" s="50" t="s">
        <v>103</v>
      </c>
      <c r="C48" s="50" t="s">
        <v>103</v>
      </c>
      <c r="D48" s="50" t="s">
        <v>108</v>
      </c>
      <c r="E48" s="52">
        <v>830.54</v>
      </c>
    </row>
    <row r="49" s="40" customFormat="1" customHeight="1" spans="1:5">
      <c r="A49" s="41">
        <v>44228</v>
      </c>
      <c r="B49" s="50" t="s">
        <v>103</v>
      </c>
      <c r="C49" s="50" t="s">
        <v>103</v>
      </c>
      <c r="D49" s="50" t="s">
        <v>109</v>
      </c>
      <c r="E49" s="52">
        <v>830.54</v>
      </c>
    </row>
    <row r="50" s="40" customFormat="1" customHeight="1" spans="1:5">
      <c r="A50" s="41">
        <v>44228</v>
      </c>
      <c r="B50" s="50" t="s">
        <v>103</v>
      </c>
      <c r="C50" s="50" t="s">
        <v>103</v>
      </c>
      <c r="D50" s="50" t="s">
        <v>110</v>
      </c>
      <c r="E50" s="52">
        <v>830.54</v>
      </c>
    </row>
    <row r="51" s="40" customFormat="1" customHeight="1" spans="1:5">
      <c r="A51" s="41">
        <v>44228</v>
      </c>
      <c r="B51" s="50" t="s">
        <v>103</v>
      </c>
      <c r="C51" s="50" t="s">
        <v>103</v>
      </c>
      <c r="D51" s="50" t="s">
        <v>111</v>
      </c>
      <c r="E51" s="54">
        <v>830.54</v>
      </c>
    </row>
    <row r="52" s="40" customFormat="1" customHeight="1" spans="1:5">
      <c r="A52" s="41">
        <v>44228</v>
      </c>
      <c r="B52" s="50" t="s">
        <v>103</v>
      </c>
      <c r="C52" s="50" t="s">
        <v>103</v>
      </c>
      <c r="D52" s="50" t="s">
        <v>102</v>
      </c>
      <c r="E52" s="52">
        <v>869.08</v>
      </c>
    </row>
    <row r="53" s="40" customFormat="1" customHeight="1" spans="1:5">
      <c r="A53" s="41">
        <v>44228</v>
      </c>
      <c r="B53" s="50" t="s">
        <v>103</v>
      </c>
      <c r="C53" s="50" t="s">
        <v>103</v>
      </c>
      <c r="D53" s="50" t="s">
        <v>114</v>
      </c>
      <c r="E53" s="52">
        <v>964.1</v>
      </c>
    </row>
    <row r="54" s="40" customFormat="1" customHeight="1" spans="1:5">
      <c r="A54" s="41">
        <v>44228</v>
      </c>
      <c r="B54" s="50" t="s">
        <v>103</v>
      </c>
      <c r="C54" s="50" t="s">
        <v>103</v>
      </c>
      <c r="D54" s="53" t="s">
        <v>104</v>
      </c>
      <c r="E54" s="52">
        <v>1016.31</v>
      </c>
    </row>
    <row r="55" s="40" customFormat="1" customHeight="1" spans="1:5">
      <c r="A55" s="41">
        <v>44228</v>
      </c>
      <c r="B55" s="50" t="s">
        <v>103</v>
      </c>
      <c r="C55" s="50" t="s">
        <v>103</v>
      </c>
      <c r="D55" s="50" t="s">
        <v>115</v>
      </c>
      <c r="E55" s="52">
        <v>1022.72</v>
      </c>
    </row>
    <row r="56" s="40" customFormat="1" customHeight="1" spans="1:5">
      <c r="A56" s="41">
        <v>44228</v>
      </c>
      <c r="B56" s="50" t="s">
        <v>103</v>
      </c>
      <c r="C56" s="50" t="s">
        <v>103</v>
      </c>
      <c r="D56" s="50" t="s">
        <v>116</v>
      </c>
      <c r="E56" s="52">
        <v>1022.72</v>
      </c>
    </row>
    <row r="57" s="40" customFormat="1" customHeight="1" spans="1:5">
      <c r="A57" s="41">
        <v>44228</v>
      </c>
      <c r="B57" s="50" t="s">
        <v>103</v>
      </c>
      <c r="C57" s="50" t="s">
        <v>103</v>
      </c>
      <c r="D57" s="50" t="s">
        <v>117</v>
      </c>
      <c r="E57" s="54">
        <v>1038.1</v>
      </c>
    </row>
    <row r="58" s="40" customFormat="1" customHeight="1" spans="1:5">
      <c r="A58" s="41">
        <v>44228</v>
      </c>
      <c r="B58" s="50" t="s">
        <v>103</v>
      </c>
      <c r="C58" s="50" t="s">
        <v>103</v>
      </c>
      <c r="D58" s="50" t="s">
        <v>118</v>
      </c>
      <c r="E58" s="52">
        <v>1364.79</v>
      </c>
    </row>
    <row r="59" s="40" customFormat="1" customHeight="1" spans="1:5">
      <c r="A59" s="41">
        <v>44228</v>
      </c>
      <c r="B59" s="50" t="s">
        <v>103</v>
      </c>
      <c r="C59" s="50" t="s">
        <v>103</v>
      </c>
      <c r="D59" s="50" t="s">
        <v>120</v>
      </c>
      <c r="E59" s="52">
        <v>1561.38</v>
      </c>
    </row>
    <row r="60" s="40" customFormat="1" customHeight="1" spans="1:5">
      <c r="A60" s="41">
        <v>44228</v>
      </c>
      <c r="B60" s="50" t="s">
        <v>103</v>
      </c>
      <c r="C60" s="50" t="s">
        <v>103</v>
      </c>
      <c r="D60" s="50" t="s">
        <v>113</v>
      </c>
      <c r="E60" s="52">
        <v>1574.54</v>
      </c>
    </row>
    <row r="61" s="40" customFormat="1" customHeight="1" spans="1:5">
      <c r="A61" s="41">
        <v>44228</v>
      </c>
      <c r="B61" s="50" t="s">
        <v>103</v>
      </c>
      <c r="C61" s="50" t="s">
        <v>103</v>
      </c>
      <c r="D61" s="50" t="s">
        <v>121</v>
      </c>
      <c r="E61" s="54">
        <v>1642.39</v>
      </c>
    </row>
    <row r="62" s="40" customFormat="1" customHeight="1" spans="1:5">
      <c r="A62" s="41">
        <v>44228</v>
      </c>
      <c r="B62" s="50" t="s">
        <v>103</v>
      </c>
      <c r="C62" s="50" t="s">
        <v>103</v>
      </c>
      <c r="D62" s="50" t="s">
        <v>122</v>
      </c>
      <c r="E62" s="52">
        <v>1644.17</v>
      </c>
    </row>
    <row r="63" s="40" customFormat="1" customHeight="1" spans="1:5">
      <c r="A63" s="41">
        <v>44228</v>
      </c>
      <c r="B63" s="50" t="s">
        <v>103</v>
      </c>
      <c r="C63" s="50" t="s">
        <v>103</v>
      </c>
      <c r="D63" s="50" t="s">
        <v>123</v>
      </c>
      <c r="E63" s="52">
        <v>1720.7</v>
      </c>
    </row>
    <row r="64" s="40" customFormat="1" customHeight="1" spans="1:5">
      <c r="A64" s="41">
        <v>44228</v>
      </c>
      <c r="B64" s="50" t="s">
        <v>103</v>
      </c>
      <c r="C64" s="50" t="s">
        <v>103</v>
      </c>
      <c r="D64" s="50" t="s">
        <v>124</v>
      </c>
      <c r="E64" s="52">
        <v>1720.7</v>
      </c>
    </row>
    <row r="65" s="40" customFormat="1" customHeight="1" spans="1:5">
      <c r="A65" s="41">
        <v>44228</v>
      </c>
      <c r="B65" s="50" t="s">
        <v>103</v>
      </c>
      <c r="C65" s="50" t="s">
        <v>103</v>
      </c>
      <c r="D65" s="50" t="s">
        <v>125</v>
      </c>
      <c r="E65" s="52">
        <v>1832.43</v>
      </c>
    </row>
    <row r="66" s="40" customFormat="1" customHeight="1" spans="1:5">
      <c r="A66" s="41">
        <v>44228</v>
      </c>
      <c r="B66" s="50" t="s">
        <v>103</v>
      </c>
      <c r="C66" s="50" t="s">
        <v>103</v>
      </c>
      <c r="D66" s="50" t="s">
        <v>126</v>
      </c>
      <c r="E66" s="52">
        <v>1876.94</v>
      </c>
    </row>
    <row r="67" s="40" customFormat="1" customHeight="1" spans="1:5">
      <c r="A67" s="41">
        <v>44228</v>
      </c>
      <c r="B67" s="50" t="s">
        <v>103</v>
      </c>
      <c r="C67" s="50" t="s">
        <v>103</v>
      </c>
      <c r="D67" s="50" t="s">
        <v>112</v>
      </c>
      <c r="E67" s="52">
        <v>1988.17</v>
      </c>
    </row>
    <row r="68" s="40" customFormat="1" customHeight="1" spans="1:5">
      <c r="A68" s="41">
        <v>44228</v>
      </c>
      <c r="B68" s="50" t="s">
        <v>103</v>
      </c>
      <c r="C68" s="50" t="s">
        <v>103</v>
      </c>
      <c r="D68" s="50" t="s">
        <v>127</v>
      </c>
      <c r="E68" s="52">
        <v>2030.02</v>
      </c>
    </row>
    <row r="69" s="40" customFormat="1" customHeight="1" spans="1:5">
      <c r="A69" s="41">
        <v>44228</v>
      </c>
      <c r="B69" s="50" t="s">
        <v>103</v>
      </c>
      <c r="C69" s="50" t="s">
        <v>103</v>
      </c>
      <c r="D69" s="50" t="s">
        <v>128</v>
      </c>
      <c r="E69" s="52">
        <v>2033.98</v>
      </c>
    </row>
    <row r="70" s="40" customFormat="1" customHeight="1" spans="1:5">
      <c r="A70" s="41">
        <v>44228</v>
      </c>
      <c r="B70" s="50" t="s">
        <v>103</v>
      </c>
      <c r="C70" s="50" t="s">
        <v>103</v>
      </c>
      <c r="D70" s="50" t="s">
        <v>129</v>
      </c>
      <c r="E70" s="52">
        <v>2045.44</v>
      </c>
    </row>
    <row r="71" s="40" customFormat="1" customHeight="1" spans="1:5">
      <c r="A71" s="41">
        <v>44228</v>
      </c>
      <c r="B71" s="50" t="s">
        <v>103</v>
      </c>
      <c r="C71" s="50" t="s">
        <v>103</v>
      </c>
      <c r="D71" s="50" t="s">
        <v>132</v>
      </c>
      <c r="E71" s="52">
        <v>2265.72</v>
      </c>
    </row>
    <row r="72" s="40" customFormat="1" customHeight="1" spans="1:5">
      <c r="A72" s="41">
        <v>44228</v>
      </c>
      <c r="B72" s="50" t="s">
        <v>103</v>
      </c>
      <c r="C72" s="50" t="s">
        <v>103</v>
      </c>
      <c r="D72" s="50" t="s">
        <v>131</v>
      </c>
      <c r="E72" s="52">
        <v>2275.32</v>
      </c>
    </row>
    <row r="73" s="40" customFormat="1" customHeight="1" spans="1:5">
      <c r="A73" s="41">
        <v>44228</v>
      </c>
      <c r="B73" s="50" t="s">
        <v>103</v>
      </c>
      <c r="C73" s="50" t="s">
        <v>103</v>
      </c>
      <c r="D73" s="50" t="s">
        <v>144</v>
      </c>
      <c r="E73" s="52">
        <v>2440.47</v>
      </c>
    </row>
    <row r="74" s="40" customFormat="1" customHeight="1" spans="1:5">
      <c r="A74" s="41">
        <v>44228</v>
      </c>
      <c r="B74" s="50" t="s">
        <v>103</v>
      </c>
      <c r="C74" s="50" t="s">
        <v>103</v>
      </c>
      <c r="D74" s="50" t="s">
        <v>145</v>
      </c>
      <c r="E74" s="52">
        <v>2754.73</v>
      </c>
    </row>
    <row r="75" s="40" customFormat="1" customHeight="1" spans="1:5">
      <c r="A75" s="41">
        <v>44228</v>
      </c>
      <c r="B75" s="50" t="s">
        <v>103</v>
      </c>
      <c r="C75" s="50" t="s">
        <v>103</v>
      </c>
      <c r="D75" s="50" t="s">
        <v>133</v>
      </c>
      <c r="E75" s="52">
        <v>3322.16</v>
      </c>
    </row>
    <row r="76" s="40" customFormat="1" customHeight="1" spans="1:5">
      <c r="A76" s="41">
        <v>44228</v>
      </c>
      <c r="B76" s="50" t="s">
        <v>103</v>
      </c>
      <c r="C76" s="50" t="s">
        <v>103</v>
      </c>
      <c r="D76" s="50" t="s">
        <v>134</v>
      </c>
      <c r="E76" s="52">
        <v>3322.16</v>
      </c>
    </row>
    <row r="77" s="40" customFormat="1" customHeight="1" spans="1:5">
      <c r="A77" s="41">
        <v>44228</v>
      </c>
      <c r="B77" s="50" t="s">
        <v>103</v>
      </c>
      <c r="C77" s="50" t="s">
        <v>103</v>
      </c>
      <c r="D77" s="50" t="s">
        <v>135</v>
      </c>
      <c r="E77" s="52">
        <v>3413.71</v>
      </c>
    </row>
    <row r="78" s="40" customFormat="1" customHeight="1" spans="1:5">
      <c r="A78" s="41">
        <v>44228</v>
      </c>
      <c r="B78" s="50" t="s">
        <v>103</v>
      </c>
      <c r="C78" s="50" t="s">
        <v>103</v>
      </c>
      <c r="D78" s="50" t="s">
        <v>139</v>
      </c>
      <c r="E78" s="52">
        <v>3437.66</v>
      </c>
    </row>
    <row r="79" s="40" customFormat="1" customHeight="1" spans="1:5">
      <c r="A79" s="41">
        <v>44228</v>
      </c>
      <c r="B79" s="50" t="s">
        <v>103</v>
      </c>
      <c r="C79" s="50" t="s">
        <v>103</v>
      </c>
      <c r="D79" s="50" t="s">
        <v>136</v>
      </c>
      <c r="E79" s="52">
        <v>3464.79</v>
      </c>
    </row>
    <row r="80" s="40" customFormat="1" customHeight="1" spans="1:5">
      <c r="A80" s="41">
        <v>44228</v>
      </c>
      <c r="B80" s="50" t="s">
        <v>103</v>
      </c>
      <c r="C80" s="50" t="s">
        <v>103</v>
      </c>
      <c r="D80" s="50" t="s">
        <v>137</v>
      </c>
      <c r="E80" s="52">
        <v>3838.1</v>
      </c>
    </row>
    <row r="81" s="40" customFormat="1" customHeight="1" spans="1:5">
      <c r="A81" s="41">
        <v>44228</v>
      </c>
      <c r="B81" s="50" t="s">
        <v>103</v>
      </c>
      <c r="C81" s="50" t="s">
        <v>103</v>
      </c>
      <c r="D81" s="50" t="s">
        <v>138</v>
      </c>
      <c r="E81" s="52">
        <v>3993.3</v>
      </c>
    </row>
    <row r="82" s="40" customFormat="1" customHeight="1" spans="1:5">
      <c r="A82" s="41">
        <v>44228</v>
      </c>
      <c r="B82" s="50" t="s">
        <v>103</v>
      </c>
      <c r="C82" s="50" t="s">
        <v>103</v>
      </c>
      <c r="D82" s="50" t="s">
        <v>140</v>
      </c>
      <c r="E82" s="52">
        <v>5289.79</v>
      </c>
    </row>
    <row r="83" s="40" customFormat="1" customHeight="1" spans="1:5">
      <c r="A83" s="41">
        <v>44228</v>
      </c>
      <c r="B83" s="50" t="s">
        <v>103</v>
      </c>
      <c r="C83" s="50" t="s">
        <v>103</v>
      </c>
      <c r="D83" s="50" t="s">
        <v>130</v>
      </c>
      <c r="E83" s="52">
        <v>8463.74</v>
      </c>
    </row>
    <row r="84" s="40" customFormat="1" customHeight="1" spans="1:5">
      <c r="A84" s="41">
        <v>44228</v>
      </c>
      <c r="B84" s="50" t="s">
        <v>103</v>
      </c>
      <c r="C84" s="50" t="s">
        <v>103</v>
      </c>
      <c r="D84" s="50" t="s">
        <v>142</v>
      </c>
      <c r="E84" s="52">
        <v>8888.68</v>
      </c>
    </row>
    <row r="85" s="40" customFormat="1" customHeight="1" spans="1:5">
      <c r="A85" s="41">
        <v>44228</v>
      </c>
      <c r="B85" s="50" t="s">
        <v>103</v>
      </c>
      <c r="C85" s="50" t="s">
        <v>103</v>
      </c>
      <c r="D85" s="50" t="s">
        <v>141</v>
      </c>
      <c r="E85" s="52">
        <v>10231.3</v>
      </c>
    </row>
    <row r="86" s="40" customFormat="1" customHeight="1" spans="1:5">
      <c r="A86" s="41">
        <v>44287</v>
      </c>
      <c r="B86" s="50" t="s">
        <v>103</v>
      </c>
      <c r="C86" s="50" t="s">
        <v>103</v>
      </c>
      <c r="D86" s="50" t="s">
        <v>122</v>
      </c>
      <c r="E86" s="54">
        <v>-4932.51</v>
      </c>
    </row>
    <row r="87" s="40" customFormat="1" customHeight="1" spans="1:5">
      <c r="A87" s="41">
        <v>44287</v>
      </c>
      <c r="B87" s="50" t="s">
        <v>103</v>
      </c>
      <c r="C87" s="50" t="s">
        <v>103</v>
      </c>
      <c r="D87" s="50" t="s">
        <v>105</v>
      </c>
      <c r="E87" s="52">
        <v>704.28</v>
      </c>
    </row>
    <row r="88" s="40" customFormat="1" customHeight="1" spans="1:5">
      <c r="A88" s="41">
        <v>44287</v>
      </c>
      <c r="B88" s="50" t="s">
        <v>103</v>
      </c>
      <c r="C88" s="50" t="s">
        <v>103</v>
      </c>
      <c r="D88" s="50" t="s">
        <v>106</v>
      </c>
      <c r="E88" s="52">
        <v>713.94</v>
      </c>
    </row>
    <row r="89" s="40" customFormat="1" customHeight="1" spans="1:5">
      <c r="A89" s="41">
        <v>44287</v>
      </c>
      <c r="B89" s="50" t="s">
        <v>103</v>
      </c>
      <c r="C89" s="50" t="s">
        <v>103</v>
      </c>
      <c r="D89" s="50" t="s">
        <v>117</v>
      </c>
      <c r="E89" s="52">
        <v>723.74</v>
      </c>
    </row>
    <row r="90" s="40" customFormat="1" customHeight="1" spans="1:5">
      <c r="A90" s="41">
        <v>44287</v>
      </c>
      <c r="B90" s="50" t="s">
        <v>103</v>
      </c>
      <c r="C90" s="50" t="s">
        <v>103</v>
      </c>
      <c r="D90" s="50" t="s">
        <v>108</v>
      </c>
      <c r="E90" s="52">
        <v>830.54</v>
      </c>
    </row>
    <row r="91" s="40" customFormat="1" customHeight="1" spans="1:5">
      <c r="A91" s="41">
        <v>44287</v>
      </c>
      <c r="B91" s="50" t="s">
        <v>103</v>
      </c>
      <c r="C91" s="50" t="s">
        <v>103</v>
      </c>
      <c r="D91" s="50" t="s">
        <v>109</v>
      </c>
      <c r="E91" s="52">
        <v>830.54</v>
      </c>
    </row>
    <row r="92" s="40" customFormat="1" customHeight="1" spans="1:5">
      <c r="A92" s="41">
        <v>44287</v>
      </c>
      <c r="B92" s="50" t="s">
        <v>103</v>
      </c>
      <c r="C92" s="50" t="s">
        <v>103</v>
      </c>
      <c r="D92" s="50" t="s">
        <v>110</v>
      </c>
      <c r="E92" s="52">
        <v>830.54</v>
      </c>
    </row>
    <row r="93" s="40" customFormat="1" customHeight="1" spans="1:5">
      <c r="A93" s="41">
        <v>44287</v>
      </c>
      <c r="B93" s="50" t="s">
        <v>103</v>
      </c>
      <c r="C93" s="50" t="s">
        <v>103</v>
      </c>
      <c r="D93" s="50" t="s">
        <v>111</v>
      </c>
      <c r="E93" s="52">
        <v>830.54</v>
      </c>
    </row>
    <row r="94" s="40" customFormat="1" customHeight="1" spans="1:5">
      <c r="A94" s="41">
        <v>44287</v>
      </c>
      <c r="B94" s="50" t="s">
        <v>103</v>
      </c>
      <c r="C94" s="50" t="s">
        <v>103</v>
      </c>
      <c r="D94" s="50" t="s">
        <v>102</v>
      </c>
      <c r="E94" s="52">
        <v>869.08</v>
      </c>
    </row>
    <row r="95" s="40" customFormat="1" customHeight="1" spans="1:5">
      <c r="A95" s="41">
        <v>44287</v>
      </c>
      <c r="B95" s="50" t="s">
        <v>103</v>
      </c>
      <c r="C95" s="50" t="s">
        <v>103</v>
      </c>
      <c r="D95" s="50" t="s">
        <v>121</v>
      </c>
      <c r="E95" s="52">
        <v>890.16</v>
      </c>
    </row>
    <row r="96" s="40" customFormat="1" customHeight="1" spans="1:5">
      <c r="A96" s="41">
        <v>44287</v>
      </c>
      <c r="B96" s="50" t="s">
        <v>103</v>
      </c>
      <c r="C96" s="50" t="s">
        <v>103</v>
      </c>
      <c r="D96" s="50" t="s">
        <v>114</v>
      </c>
      <c r="E96" s="52">
        <v>964.1</v>
      </c>
    </row>
    <row r="97" s="40" customFormat="1" customHeight="1" spans="1:5">
      <c r="A97" s="41">
        <v>44287</v>
      </c>
      <c r="B97" s="50" t="s">
        <v>103</v>
      </c>
      <c r="C97" s="50" t="s">
        <v>103</v>
      </c>
      <c r="D97" s="53" t="s">
        <v>104</v>
      </c>
      <c r="E97" s="54">
        <v>1016.31</v>
      </c>
    </row>
    <row r="98" s="40" customFormat="1" customHeight="1" spans="1:5">
      <c r="A98" s="41">
        <v>44287</v>
      </c>
      <c r="B98" s="50" t="s">
        <v>103</v>
      </c>
      <c r="C98" s="50" t="s">
        <v>103</v>
      </c>
      <c r="D98" s="50" t="s">
        <v>115</v>
      </c>
      <c r="E98" s="54">
        <v>1022.72</v>
      </c>
    </row>
    <row r="99" s="40" customFormat="1" customHeight="1" spans="1:5">
      <c r="A99" s="41">
        <v>44287</v>
      </c>
      <c r="B99" s="50" t="s">
        <v>103</v>
      </c>
      <c r="C99" s="50" t="s">
        <v>103</v>
      </c>
      <c r="D99" s="50" t="s">
        <v>116</v>
      </c>
      <c r="E99" s="54">
        <v>1022.72</v>
      </c>
    </row>
    <row r="100" s="40" customFormat="1" customHeight="1" spans="1:5">
      <c r="A100" s="41">
        <v>44287</v>
      </c>
      <c r="B100" s="50" t="s">
        <v>103</v>
      </c>
      <c r="C100" s="50" t="s">
        <v>103</v>
      </c>
      <c r="D100" s="50" t="s">
        <v>118</v>
      </c>
      <c r="E100" s="54">
        <v>1364.79</v>
      </c>
    </row>
    <row r="101" s="40" customFormat="1" customHeight="1" spans="1:5">
      <c r="A101" s="41">
        <v>44287</v>
      </c>
      <c r="B101" s="50" t="s">
        <v>103</v>
      </c>
      <c r="C101" s="50" t="s">
        <v>103</v>
      </c>
      <c r="D101" s="50" t="s">
        <v>129</v>
      </c>
      <c r="E101" s="54">
        <v>1504.44</v>
      </c>
    </row>
    <row r="102" s="40" customFormat="1" customHeight="1" spans="1:5">
      <c r="A102" s="41">
        <v>44287</v>
      </c>
      <c r="B102" s="50" t="s">
        <v>103</v>
      </c>
      <c r="C102" s="50" t="s">
        <v>103</v>
      </c>
      <c r="D102" s="50" t="s">
        <v>113</v>
      </c>
      <c r="E102" s="54">
        <v>1574.54</v>
      </c>
    </row>
    <row r="103" s="40" customFormat="1" customHeight="1" spans="1:5">
      <c r="A103" s="41">
        <v>44287</v>
      </c>
      <c r="B103" s="50" t="s">
        <v>103</v>
      </c>
      <c r="C103" s="50" t="s">
        <v>103</v>
      </c>
      <c r="D103" s="50" t="s">
        <v>123</v>
      </c>
      <c r="E103" s="54">
        <v>1720.7</v>
      </c>
    </row>
    <row r="104" s="40" customFormat="1" customHeight="1" spans="1:5">
      <c r="A104" s="41">
        <v>44287</v>
      </c>
      <c r="B104" s="50" t="s">
        <v>103</v>
      </c>
      <c r="C104" s="50" t="s">
        <v>103</v>
      </c>
      <c r="D104" s="50" t="s">
        <v>124</v>
      </c>
      <c r="E104" s="54">
        <v>1720.7</v>
      </c>
    </row>
    <row r="105" s="40" customFormat="1" customHeight="1" spans="1:5">
      <c r="A105" s="41">
        <v>44287</v>
      </c>
      <c r="B105" s="50" t="s">
        <v>103</v>
      </c>
      <c r="C105" s="50" t="s">
        <v>103</v>
      </c>
      <c r="D105" s="50" t="s">
        <v>125</v>
      </c>
      <c r="E105" s="54">
        <v>1832.43</v>
      </c>
    </row>
    <row r="106" s="40" customFormat="1" customHeight="1" spans="1:5">
      <c r="A106" s="41">
        <v>44287</v>
      </c>
      <c r="B106" s="50" t="s">
        <v>103</v>
      </c>
      <c r="C106" s="50" t="s">
        <v>103</v>
      </c>
      <c r="D106" s="50" t="s">
        <v>126</v>
      </c>
      <c r="E106" s="54">
        <v>1876.94</v>
      </c>
    </row>
    <row r="107" s="40" customFormat="1" customHeight="1" spans="1:5">
      <c r="A107" s="41">
        <v>44287</v>
      </c>
      <c r="B107" s="50" t="s">
        <v>103</v>
      </c>
      <c r="C107" s="50" t="s">
        <v>103</v>
      </c>
      <c r="D107" s="50" t="s">
        <v>127</v>
      </c>
      <c r="E107" s="54">
        <v>2030.02</v>
      </c>
    </row>
    <row r="108" s="40" customFormat="1" customHeight="1" spans="1:5">
      <c r="A108" s="41">
        <v>44287</v>
      </c>
      <c r="B108" s="50" t="s">
        <v>103</v>
      </c>
      <c r="C108" s="50" t="s">
        <v>103</v>
      </c>
      <c r="D108" s="50" t="s">
        <v>128</v>
      </c>
      <c r="E108" s="54">
        <v>2033.98</v>
      </c>
    </row>
    <row r="109" s="40" customFormat="1" customHeight="1" spans="1:5">
      <c r="A109" s="41">
        <v>44287</v>
      </c>
      <c r="B109" s="50" t="s">
        <v>103</v>
      </c>
      <c r="C109" s="50" t="s">
        <v>103</v>
      </c>
      <c r="D109" s="50" t="s">
        <v>112</v>
      </c>
      <c r="E109" s="54">
        <v>2045.44</v>
      </c>
    </row>
    <row r="110" s="40" customFormat="1" customHeight="1" spans="1:5">
      <c r="A110" s="41">
        <v>44287</v>
      </c>
      <c r="B110" s="50" t="s">
        <v>103</v>
      </c>
      <c r="C110" s="50" t="s">
        <v>103</v>
      </c>
      <c r="D110" s="50" t="s">
        <v>132</v>
      </c>
      <c r="E110" s="54">
        <v>2265.72</v>
      </c>
    </row>
    <row r="111" s="40" customFormat="1" customHeight="1" spans="1:5">
      <c r="A111" s="41">
        <v>44287</v>
      </c>
      <c r="B111" s="50" t="s">
        <v>103</v>
      </c>
      <c r="C111" s="50" t="s">
        <v>103</v>
      </c>
      <c r="D111" s="50" t="s">
        <v>131</v>
      </c>
      <c r="E111" s="54">
        <v>2275.32</v>
      </c>
    </row>
    <row r="112" s="40" customFormat="1" customHeight="1" spans="1:5">
      <c r="A112" s="41">
        <v>44287</v>
      </c>
      <c r="B112" s="50" t="s">
        <v>103</v>
      </c>
      <c r="C112" s="50" t="s">
        <v>103</v>
      </c>
      <c r="D112" s="50" t="s">
        <v>145</v>
      </c>
      <c r="E112" s="54">
        <v>2821.47</v>
      </c>
    </row>
    <row r="113" s="40" customFormat="1" customHeight="1" spans="1:5">
      <c r="A113" s="41">
        <v>44287</v>
      </c>
      <c r="B113" s="50" t="s">
        <v>103</v>
      </c>
      <c r="C113" s="50" t="s">
        <v>103</v>
      </c>
      <c r="D113" s="50" t="s">
        <v>144</v>
      </c>
      <c r="E113" s="54">
        <v>2974.46</v>
      </c>
    </row>
    <row r="114" s="40" customFormat="1" customHeight="1" spans="1:5">
      <c r="A114" s="41">
        <v>44287</v>
      </c>
      <c r="B114" s="50" t="s">
        <v>103</v>
      </c>
      <c r="C114" s="50" t="s">
        <v>103</v>
      </c>
      <c r="D114" s="50" t="s">
        <v>133</v>
      </c>
      <c r="E114" s="54">
        <v>3322.16</v>
      </c>
    </row>
    <row r="115" s="40" customFormat="1" customHeight="1" spans="1:5">
      <c r="A115" s="41">
        <v>44287</v>
      </c>
      <c r="B115" s="50" t="s">
        <v>103</v>
      </c>
      <c r="C115" s="50" t="s">
        <v>103</v>
      </c>
      <c r="D115" s="50" t="s">
        <v>134</v>
      </c>
      <c r="E115" s="54">
        <v>3322.16</v>
      </c>
    </row>
    <row r="116" s="40" customFormat="1" customHeight="1" spans="1:5">
      <c r="A116" s="41">
        <v>44287</v>
      </c>
      <c r="B116" s="50" t="s">
        <v>103</v>
      </c>
      <c r="C116" s="50" t="s">
        <v>103</v>
      </c>
      <c r="D116" s="50" t="s">
        <v>138</v>
      </c>
      <c r="E116" s="54">
        <v>3327.75</v>
      </c>
    </row>
    <row r="117" s="40" customFormat="1" customHeight="1" spans="1:5">
      <c r="A117" s="41">
        <v>44287</v>
      </c>
      <c r="B117" s="50" t="s">
        <v>103</v>
      </c>
      <c r="C117" s="50" t="s">
        <v>103</v>
      </c>
      <c r="D117" s="50" t="s">
        <v>135</v>
      </c>
      <c r="E117" s="54">
        <v>3413.71</v>
      </c>
    </row>
    <row r="118" s="40" customFormat="1" customHeight="1" spans="1:5">
      <c r="A118" s="41">
        <v>44287</v>
      </c>
      <c r="B118" s="50" t="s">
        <v>103</v>
      </c>
      <c r="C118" s="50" t="s">
        <v>103</v>
      </c>
      <c r="D118" s="50" t="s">
        <v>139</v>
      </c>
      <c r="E118" s="54">
        <v>3437.66</v>
      </c>
    </row>
    <row r="119" s="40" customFormat="1" customHeight="1" spans="1:5">
      <c r="A119" s="41">
        <v>44287</v>
      </c>
      <c r="B119" s="50" t="s">
        <v>103</v>
      </c>
      <c r="C119" s="50" t="s">
        <v>103</v>
      </c>
      <c r="D119" s="50" t="s">
        <v>136</v>
      </c>
      <c r="E119" s="54">
        <v>3464.79</v>
      </c>
    </row>
    <row r="120" s="40" customFormat="1" customHeight="1" spans="1:5">
      <c r="A120" s="41">
        <v>44287</v>
      </c>
      <c r="B120" s="50" t="s">
        <v>103</v>
      </c>
      <c r="C120" s="50" t="s">
        <v>103</v>
      </c>
      <c r="D120" s="50" t="s">
        <v>137</v>
      </c>
      <c r="E120" s="54">
        <v>3838.1</v>
      </c>
    </row>
    <row r="121" s="40" customFormat="1" customHeight="1" spans="1:5">
      <c r="A121" s="41">
        <v>44287</v>
      </c>
      <c r="B121" s="50" t="s">
        <v>103</v>
      </c>
      <c r="C121" s="50" t="s">
        <v>103</v>
      </c>
      <c r="D121" s="50" t="s">
        <v>140</v>
      </c>
      <c r="E121" s="54">
        <v>4546.94</v>
      </c>
    </row>
    <row r="122" s="40" customFormat="1" customHeight="1" spans="1:5">
      <c r="A122" s="41">
        <v>44287</v>
      </c>
      <c r="B122" s="50" t="s">
        <v>103</v>
      </c>
      <c r="C122" s="50" t="s">
        <v>103</v>
      </c>
      <c r="D122" s="50" t="s">
        <v>122</v>
      </c>
      <c r="E122" s="54">
        <v>6576.68</v>
      </c>
    </row>
    <row r="123" s="40" customFormat="1" customHeight="1" spans="1:5">
      <c r="A123" s="41">
        <v>44287</v>
      </c>
      <c r="B123" s="50" t="s">
        <v>103</v>
      </c>
      <c r="C123" s="50" t="s">
        <v>103</v>
      </c>
      <c r="D123" s="50" t="s">
        <v>142</v>
      </c>
      <c r="E123" s="54">
        <v>8888.68</v>
      </c>
    </row>
    <row r="124" s="40" customFormat="1" customHeight="1" spans="1:5">
      <c r="A124" s="41">
        <v>44287</v>
      </c>
      <c r="B124" s="50" t="s">
        <v>103</v>
      </c>
      <c r="C124" s="50" t="s">
        <v>103</v>
      </c>
      <c r="D124" s="50" t="s">
        <v>130</v>
      </c>
      <c r="E124" s="54">
        <v>9511.02</v>
      </c>
    </row>
    <row r="125" s="40" customFormat="1" customHeight="1" spans="1:5">
      <c r="A125" s="41">
        <v>44287</v>
      </c>
      <c r="B125" s="50" t="s">
        <v>103</v>
      </c>
      <c r="C125" s="50" t="s">
        <v>103</v>
      </c>
      <c r="D125" s="50" t="s">
        <v>141</v>
      </c>
      <c r="E125" s="54">
        <v>10231.3</v>
      </c>
    </row>
    <row r="126" s="40" customFormat="1" customHeight="1" spans="1:5">
      <c r="A126" s="41">
        <v>44317</v>
      </c>
      <c r="B126" s="50" t="s">
        <v>103</v>
      </c>
      <c r="C126" s="50" t="s">
        <v>103</v>
      </c>
      <c r="D126" s="50" t="s">
        <v>105</v>
      </c>
      <c r="E126" s="52">
        <v>704.28</v>
      </c>
    </row>
    <row r="127" s="40" customFormat="1" customHeight="1" spans="1:5">
      <c r="A127" s="41">
        <v>44317</v>
      </c>
      <c r="B127" s="50" t="s">
        <v>103</v>
      </c>
      <c r="C127" s="50" t="s">
        <v>103</v>
      </c>
      <c r="D127" s="50" t="s">
        <v>106</v>
      </c>
      <c r="E127" s="52">
        <v>713.94</v>
      </c>
    </row>
    <row r="128" s="40" customFormat="1" customHeight="1" spans="1:5">
      <c r="A128" s="41">
        <v>44317</v>
      </c>
      <c r="B128" s="50" t="s">
        <v>103</v>
      </c>
      <c r="C128" s="50" t="s">
        <v>103</v>
      </c>
      <c r="D128" s="50" t="s">
        <v>117</v>
      </c>
      <c r="E128" s="52">
        <v>723.74</v>
      </c>
    </row>
    <row r="129" s="40" customFormat="1" customHeight="1" spans="1:5">
      <c r="A129" s="41">
        <v>44317</v>
      </c>
      <c r="B129" s="50" t="s">
        <v>103</v>
      </c>
      <c r="C129" s="50" t="s">
        <v>103</v>
      </c>
      <c r="D129" s="50" t="s">
        <v>108</v>
      </c>
      <c r="E129" s="52">
        <v>830.54</v>
      </c>
    </row>
    <row r="130" s="40" customFormat="1" customHeight="1" spans="1:5">
      <c r="A130" s="41">
        <v>44317</v>
      </c>
      <c r="B130" s="50" t="s">
        <v>103</v>
      </c>
      <c r="C130" s="50" t="s">
        <v>103</v>
      </c>
      <c r="D130" s="50" t="s">
        <v>109</v>
      </c>
      <c r="E130" s="52">
        <v>830.54</v>
      </c>
    </row>
    <row r="131" s="40" customFormat="1" customHeight="1" spans="1:5">
      <c r="A131" s="41">
        <v>44317</v>
      </c>
      <c r="B131" s="50" t="s">
        <v>103</v>
      </c>
      <c r="C131" s="50" t="s">
        <v>103</v>
      </c>
      <c r="D131" s="50" t="s">
        <v>110</v>
      </c>
      <c r="E131" s="52">
        <v>830.54</v>
      </c>
    </row>
    <row r="132" s="40" customFormat="1" customHeight="1" spans="1:5">
      <c r="A132" s="41">
        <v>44317</v>
      </c>
      <c r="B132" s="50" t="s">
        <v>103</v>
      </c>
      <c r="C132" s="50" t="s">
        <v>103</v>
      </c>
      <c r="D132" s="50" t="s">
        <v>111</v>
      </c>
      <c r="E132" s="52">
        <v>830.54</v>
      </c>
    </row>
    <row r="133" s="40" customFormat="1" customHeight="1" spans="1:5">
      <c r="A133" s="41">
        <v>44317</v>
      </c>
      <c r="B133" s="50" t="s">
        <v>103</v>
      </c>
      <c r="C133" s="50" t="s">
        <v>103</v>
      </c>
      <c r="D133" s="50" t="s">
        <v>102</v>
      </c>
      <c r="E133" s="52">
        <v>869.08</v>
      </c>
    </row>
    <row r="134" s="40" customFormat="1" customHeight="1" spans="1:5">
      <c r="A134" s="41">
        <v>44317</v>
      </c>
      <c r="B134" s="50" t="s">
        <v>103</v>
      </c>
      <c r="C134" s="50" t="s">
        <v>103</v>
      </c>
      <c r="D134" s="50" t="s">
        <v>121</v>
      </c>
      <c r="E134" s="52">
        <v>890.16</v>
      </c>
    </row>
    <row r="135" s="40" customFormat="1" customHeight="1" spans="1:5">
      <c r="A135" s="41">
        <v>44317</v>
      </c>
      <c r="B135" s="50" t="s">
        <v>103</v>
      </c>
      <c r="C135" s="50" t="s">
        <v>103</v>
      </c>
      <c r="D135" s="50" t="s">
        <v>114</v>
      </c>
      <c r="E135" s="52">
        <v>964.1</v>
      </c>
    </row>
    <row r="136" s="40" customFormat="1" customHeight="1" spans="1:5">
      <c r="A136" s="41">
        <v>44317</v>
      </c>
      <c r="B136" s="50" t="s">
        <v>103</v>
      </c>
      <c r="C136" s="50" t="s">
        <v>103</v>
      </c>
      <c r="D136" s="53" t="s">
        <v>104</v>
      </c>
      <c r="E136" s="54">
        <v>1016.31</v>
      </c>
    </row>
    <row r="137" s="40" customFormat="1" customHeight="1" spans="1:5">
      <c r="A137" s="41">
        <v>44317</v>
      </c>
      <c r="B137" s="50" t="s">
        <v>103</v>
      </c>
      <c r="C137" s="50" t="s">
        <v>103</v>
      </c>
      <c r="D137" s="50" t="s">
        <v>115</v>
      </c>
      <c r="E137" s="54">
        <v>1022.72</v>
      </c>
    </row>
    <row r="138" s="40" customFormat="1" customHeight="1" spans="1:5">
      <c r="A138" s="41">
        <v>44317</v>
      </c>
      <c r="B138" s="50" t="s">
        <v>103</v>
      </c>
      <c r="C138" s="50" t="s">
        <v>103</v>
      </c>
      <c r="D138" s="50" t="s">
        <v>116</v>
      </c>
      <c r="E138" s="54">
        <v>1022.72</v>
      </c>
    </row>
    <row r="139" s="40" customFormat="1" customHeight="1" spans="1:5">
      <c r="A139" s="41">
        <v>44317</v>
      </c>
      <c r="B139" s="50" t="s">
        <v>103</v>
      </c>
      <c r="C139" s="50" t="s">
        <v>103</v>
      </c>
      <c r="D139" s="50" t="s">
        <v>129</v>
      </c>
      <c r="E139" s="54">
        <v>1201.52</v>
      </c>
    </row>
    <row r="140" s="40" customFormat="1" customHeight="1" spans="1:5">
      <c r="A140" s="41">
        <v>44317</v>
      </c>
      <c r="B140" s="50" t="s">
        <v>103</v>
      </c>
      <c r="C140" s="50" t="s">
        <v>103</v>
      </c>
      <c r="D140" s="50" t="s">
        <v>118</v>
      </c>
      <c r="E140" s="54">
        <v>1364.79</v>
      </c>
    </row>
    <row r="141" s="40" customFormat="1" customHeight="1" spans="1:5">
      <c r="A141" s="41">
        <v>44317</v>
      </c>
      <c r="B141" s="50" t="s">
        <v>103</v>
      </c>
      <c r="C141" s="50" t="s">
        <v>103</v>
      </c>
      <c r="D141" s="50" t="s">
        <v>143</v>
      </c>
      <c r="E141" s="54">
        <v>1373.81</v>
      </c>
    </row>
    <row r="142" s="40" customFormat="1" customHeight="1" spans="1:5">
      <c r="A142" s="41">
        <v>44317</v>
      </c>
      <c r="B142" s="50" t="s">
        <v>103</v>
      </c>
      <c r="C142" s="50" t="s">
        <v>103</v>
      </c>
      <c r="D142" s="50" t="s">
        <v>113</v>
      </c>
      <c r="E142" s="54">
        <v>1574.54</v>
      </c>
    </row>
    <row r="143" s="40" customFormat="1" customHeight="1" spans="1:5">
      <c r="A143" s="41">
        <v>44317</v>
      </c>
      <c r="B143" s="50" t="s">
        <v>103</v>
      </c>
      <c r="C143" s="50" t="s">
        <v>103</v>
      </c>
      <c r="D143" s="50" t="s">
        <v>122</v>
      </c>
      <c r="E143" s="54">
        <v>1644.17</v>
      </c>
    </row>
    <row r="144" s="40" customFormat="1" customHeight="1" spans="1:5">
      <c r="A144" s="41">
        <v>44317</v>
      </c>
      <c r="B144" s="50" t="s">
        <v>103</v>
      </c>
      <c r="C144" s="50" t="s">
        <v>103</v>
      </c>
      <c r="D144" s="50" t="s">
        <v>123</v>
      </c>
      <c r="E144" s="54">
        <v>1720.7</v>
      </c>
    </row>
    <row r="145" s="40" customFormat="1" customHeight="1" spans="1:5">
      <c r="A145" s="41">
        <v>44317</v>
      </c>
      <c r="B145" s="50" t="s">
        <v>103</v>
      </c>
      <c r="C145" s="50" t="s">
        <v>103</v>
      </c>
      <c r="D145" s="50" t="s">
        <v>124</v>
      </c>
      <c r="E145" s="54">
        <v>1720.7</v>
      </c>
    </row>
    <row r="146" s="40" customFormat="1" customHeight="1" spans="1:5">
      <c r="A146" s="41">
        <v>44317</v>
      </c>
      <c r="B146" s="50" t="s">
        <v>103</v>
      </c>
      <c r="C146" s="50" t="s">
        <v>103</v>
      </c>
      <c r="D146" s="50" t="s">
        <v>125</v>
      </c>
      <c r="E146" s="54">
        <v>1832.43</v>
      </c>
    </row>
    <row r="147" s="40" customFormat="1" customHeight="1" spans="1:5">
      <c r="A147" s="41">
        <v>44317</v>
      </c>
      <c r="B147" s="50" t="s">
        <v>103</v>
      </c>
      <c r="C147" s="50" t="s">
        <v>103</v>
      </c>
      <c r="D147" s="50" t="s">
        <v>126</v>
      </c>
      <c r="E147" s="54">
        <v>1876.94</v>
      </c>
    </row>
    <row r="148" s="40" customFormat="1" customHeight="1" spans="1:5">
      <c r="A148" s="41">
        <v>44317</v>
      </c>
      <c r="B148" s="50" t="s">
        <v>103</v>
      </c>
      <c r="C148" s="50" t="s">
        <v>103</v>
      </c>
      <c r="D148" s="50" t="s">
        <v>127</v>
      </c>
      <c r="E148" s="54">
        <v>2030.02</v>
      </c>
    </row>
    <row r="149" s="40" customFormat="1" customHeight="1" spans="1:5">
      <c r="A149" s="41">
        <v>44317</v>
      </c>
      <c r="B149" s="50" t="s">
        <v>103</v>
      </c>
      <c r="C149" s="50" t="s">
        <v>103</v>
      </c>
      <c r="D149" s="50" t="s">
        <v>128</v>
      </c>
      <c r="E149" s="54">
        <v>2033.98</v>
      </c>
    </row>
    <row r="150" s="40" customFormat="1" customHeight="1" spans="1:5">
      <c r="A150" s="41">
        <v>44317</v>
      </c>
      <c r="B150" s="50" t="s">
        <v>103</v>
      </c>
      <c r="C150" s="50" t="s">
        <v>103</v>
      </c>
      <c r="D150" s="50" t="s">
        <v>112</v>
      </c>
      <c r="E150" s="54">
        <v>2045.44</v>
      </c>
    </row>
    <row r="151" s="40" customFormat="1" customHeight="1" spans="1:5">
      <c r="A151" s="41">
        <v>44317</v>
      </c>
      <c r="B151" s="50" t="s">
        <v>103</v>
      </c>
      <c r="C151" s="50" t="s">
        <v>103</v>
      </c>
      <c r="D151" s="50" t="s">
        <v>132</v>
      </c>
      <c r="E151" s="54">
        <v>2265.72</v>
      </c>
    </row>
    <row r="152" s="40" customFormat="1" customHeight="1" spans="1:5">
      <c r="A152" s="41">
        <v>44317</v>
      </c>
      <c r="B152" s="50" t="s">
        <v>103</v>
      </c>
      <c r="C152" s="50" t="s">
        <v>103</v>
      </c>
      <c r="D152" s="50" t="s">
        <v>131</v>
      </c>
      <c r="E152" s="54">
        <v>2275.32</v>
      </c>
    </row>
    <row r="153" s="40" customFormat="1" customHeight="1" spans="1:5">
      <c r="A153" s="41">
        <v>44317</v>
      </c>
      <c r="B153" s="50" t="s">
        <v>103</v>
      </c>
      <c r="C153" s="50" t="s">
        <v>103</v>
      </c>
      <c r="D153" s="50" t="s">
        <v>133</v>
      </c>
      <c r="E153" s="54">
        <v>3322.16</v>
      </c>
    </row>
    <row r="154" s="40" customFormat="1" customHeight="1" spans="1:5">
      <c r="A154" s="41">
        <v>44317</v>
      </c>
      <c r="B154" s="50" t="s">
        <v>103</v>
      </c>
      <c r="C154" s="50" t="s">
        <v>103</v>
      </c>
      <c r="D154" s="50" t="s">
        <v>134</v>
      </c>
      <c r="E154" s="54">
        <v>3322.16</v>
      </c>
    </row>
    <row r="155" s="40" customFormat="1" customHeight="1" spans="1:5">
      <c r="A155" s="41">
        <v>44317</v>
      </c>
      <c r="B155" s="50" t="s">
        <v>103</v>
      </c>
      <c r="C155" s="50" t="s">
        <v>103</v>
      </c>
      <c r="D155" s="50" t="s">
        <v>135</v>
      </c>
      <c r="E155" s="54">
        <v>3413.71</v>
      </c>
    </row>
    <row r="156" s="40" customFormat="1" customHeight="1" spans="1:5">
      <c r="A156" s="41">
        <v>44317</v>
      </c>
      <c r="B156" s="50" t="s">
        <v>103</v>
      </c>
      <c r="C156" s="50" t="s">
        <v>103</v>
      </c>
      <c r="D156" s="50" t="s">
        <v>139</v>
      </c>
      <c r="E156" s="54">
        <v>3437.66</v>
      </c>
    </row>
    <row r="157" s="40" customFormat="1" customHeight="1" spans="1:5">
      <c r="A157" s="41">
        <v>44317</v>
      </c>
      <c r="B157" s="50" t="s">
        <v>103</v>
      </c>
      <c r="C157" s="50" t="s">
        <v>103</v>
      </c>
      <c r="D157" s="50" t="s">
        <v>145</v>
      </c>
      <c r="E157" s="54">
        <v>3462.15</v>
      </c>
    </row>
    <row r="158" s="40" customFormat="1" customHeight="1" spans="1:5">
      <c r="A158" s="41">
        <v>44317</v>
      </c>
      <c r="B158" s="50" t="s">
        <v>103</v>
      </c>
      <c r="C158" s="50" t="s">
        <v>103</v>
      </c>
      <c r="D158" s="50" t="s">
        <v>136</v>
      </c>
      <c r="E158" s="54">
        <v>3464.79</v>
      </c>
    </row>
    <row r="159" s="40" customFormat="1" customHeight="1" spans="1:5">
      <c r="A159" s="41">
        <v>44317</v>
      </c>
      <c r="B159" s="50" t="s">
        <v>103</v>
      </c>
      <c r="C159" s="50" t="s">
        <v>103</v>
      </c>
      <c r="D159" s="50" t="s">
        <v>144</v>
      </c>
      <c r="E159" s="54">
        <v>3507.86</v>
      </c>
    </row>
    <row r="160" s="40" customFormat="1" customHeight="1" spans="1:5">
      <c r="A160" s="41">
        <v>44317</v>
      </c>
      <c r="B160" s="50" t="s">
        <v>103</v>
      </c>
      <c r="C160" s="50" t="s">
        <v>103</v>
      </c>
      <c r="D160" s="50" t="s">
        <v>137</v>
      </c>
      <c r="E160" s="54">
        <v>3838.1</v>
      </c>
    </row>
    <row r="161" s="40" customFormat="1" customHeight="1" spans="1:5">
      <c r="A161" s="41">
        <v>44317</v>
      </c>
      <c r="B161" s="50" t="s">
        <v>103</v>
      </c>
      <c r="C161" s="50" t="s">
        <v>103</v>
      </c>
      <c r="D161" s="50" t="s">
        <v>138</v>
      </c>
      <c r="E161" s="54">
        <v>4065.95</v>
      </c>
    </row>
    <row r="162" s="40" customFormat="1" customHeight="1" spans="1:5">
      <c r="A162" s="41">
        <v>44317</v>
      </c>
      <c r="B162" s="50" t="s">
        <v>103</v>
      </c>
      <c r="C162" s="50" t="s">
        <v>103</v>
      </c>
      <c r="D162" s="50" t="s">
        <v>140</v>
      </c>
      <c r="E162" s="54">
        <v>4546.94</v>
      </c>
    </row>
    <row r="163" s="40" customFormat="1" customHeight="1" spans="1:5">
      <c r="A163" s="41">
        <v>44317</v>
      </c>
      <c r="B163" s="50" t="s">
        <v>103</v>
      </c>
      <c r="C163" s="50" t="s">
        <v>103</v>
      </c>
      <c r="D163" s="50" t="s">
        <v>142</v>
      </c>
      <c r="E163" s="54">
        <v>8888.68</v>
      </c>
    </row>
    <row r="164" s="40" customFormat="1" customHeight="1" spans="1:5">
      <c r="A164" s="41">
        <v>44317</v>
      </c>
      <c r="B164" s="50" t="s">
        <v>103</v>
      </c>
      <c r="C164" s="50" t="s">
        <v>103</v>
      </c>
      <c r="D164" s="50" t="s">
        <v>141</v>
      </c>
      <c r="E164" s="54">
        <v>10231.3</v>
      </c>
    </row>
    <row r="165" s="40" customFormat="1" customHeight="1" spans="1:5">
      <c r="A165" s="41">
        <v>44317</v>
      </c>
      <c r="B165" s="50" t="s">
        <v>103</v>
      </c>
      <c r="C165" s="50" t="s">
        <v>103</v>
      </c>
      <c r="D165" s="50" t="s">
        <v>130</v>
      </c>
      <c r="E165" s="54">
        <v>11276.26</v>
      </c>
    </row>
    <row r="166" s="40" customFormat="1" customHeight="1" spans="1:5">
      <c r="A166" s="41">
        <v>44348</v>
      </c>
      <c r="B166" s="50" t="s">
        <v>103</v>
      </c>
      <c r="C166" s="50" t="s">
        <v>103</v>
      </c>
      <c r="D166" s="53" t="s">
        <v>104</v>
      </c>
      <c r="E166" s="54">
        <v>-2032.62</v>
      </c>
    </row>
    <row r="167" s="40" customFormat="1" customHeight="1" spans="1:5">
      <c r="A167" s="41">
        <v>44348</v>
      </c>
      <c r="B167" s="50" t="s">
        <v>103</v>
      </c>
      <c r="C167" s="50" t="s">
        <v>103</v>
      </c>
      <c r="D167" s="50" t="s">
        <v>105</v>
      </c>
      <c r="E167" s="52">
        <v>704.28</v>
      </c>
    </row>
    <row r="168" s="40" customFormat="1" customHeight="1" spans="1:5">
      <c r="A168" s="41">
        <v>44348</v>
      </c>
      <c r="B168" s="50" t="s">
        <v>103</v>
      </c>
      <c r="C168" s="50" t="s">
        <v>103</v>
      </c>
      <c r="D168" s="50" t="s">
        <v>131</v>
      </c>
      <c r="E168" s="52">
        <v>713.94</v>
      </c>
    </row>
    <row r="169" s="40" customFormat="1" customHeight="1" spans="1:5">
      <c r="A169" s="41">
        <v>44348</v>
      </c>
      <c r="B169" s="50" t="s">
        <v>103</v>
      </c>
      <c r="C169" s="50" t="s">
        <v>103</v>
      </c>
      <c r="D169" s="50" t="s">
        <v>106</v>
      </c>
      <c r="E169" s="52">
        <v>713.94</v>
      </c>
    </row>
    <row r="170" s="40" customFormat="1" customHeight="1" spans="1:5">
      <c r="A170" s="41">
        <v>44348</v>
      </c>
      <c r="B170" s="50" t="s">
        <v>103</v>
      </c>
      <c r="C170" s="50" t="s">
        <v>103</v>
      </c>
      <c r="D170" s="50" t="s">
        <v>117</v>
      </c>
      <c r="E170" s="52">
        <v>723.74</v>
      </c>
    </row>
    <row r="171" s="40" customFormat="1" customHeight="1" spans="1:5">
      <c r="A171" s="41">
        <v>44348</v>
      </c>
      <c r="B171" s="50" t="s">
        <v>103</v>
      </c>
      <c r="C171" s="50" t="s">
        <v>103</v>
      </c>
      <c r="D171" s="50" t="s">
        <v>108</v>
      </c>
      <c r="E171" s="52">
        <v>830.54</v>
      </c>
    </row>
    <row r="172" s="40" customFormat="1" customHeight="1" spans="1:5">
      <c r="A172" s="41">
        <v>44348</v>
      </c>
      <c r="B172" s="50" t="s">
        <v>103</v>
      </c>
      <c r="C172" s="50" t="s">
        <v>103</v>
      </c>
      <c r="D172" s="50" t="s">
        <v>109</v>
      </c>
      <c r="E172" s="52">
        <v>830.54</v>
      </c>
    </row>
    <row r="173" s="40" customFormat="1" customHeight="1" spans="1:5">
      <c r="A173" s="41">
        <v>44348</v>
      </c>
      <c r="B173" s="50" t="s">
        <v>103</v>
      </c>
      <c r="C173" s="50" t="s">
        <v>103</v>
      </c>
      <c r="D173" s="50" t="s">
        <v>110</v>
      </c>
      <c r="E173" s="52">
        <v>830.54</v>
      </c>
    </row>
    <row r="174" s="40" customFormat="1" customHeight="1" spans="1:5">
      <c r="A174" s="41">
        <v>44348</v>
      </c>
      <c r="B174" s="50" t="s">
        <v>103</v>
      </c>
      <c r="C174" s="50" t="s">
        <v>103</v>
      </c>
      <c r="D174" s="50" t="s">
        <v>111</v>
      </c>
      <c r="E174" s="52">
        <v>830.54</v>
      </c>
    </row>
    <row r="175" s="40" customFormat="1" customHeight="1" spans="1:5">
      <c r="A175" s="41">
        <v>44348</v>
      </c>
      <c r="B175" s="50" t="s">
        <v>103</v>
      </c>
      <c r="C175" s="50" t="s">
        <v>103</v>
      </c>
      <c r="D175" s="50" t="s">
        <v>102</v>
      </c>
      <c r="E175" s="52">
        <v>869.08</v>
      </c>
    </row>
    <row r="176" s="40" customFormat="1" customHeight="1" spans="1:5">
      <c r="A176" s="41">
        <v>44348</v>
      </c>
      <c r="B176" s="50" t="s">
        <v>103</v>
      </c>
      <c r="C176" s="50" t="s">
        <v>103</v>
      </c>
      <c r="D176" s="50" t="s">
        <v>121</v>
      </c>
      <c r="E176" s="52">
        <v>890.16</v>
      </c>
    </row>
    <row r="177" s="40" customFormat="1" customHeight="1" spans="1:5">
      <c r="A177" s="41">
        <v>44348</v>
      </c>
      <c r="B177" s="50" t="s">
        <v>103</v>
      </c>
      <c r="C177" s="50" t="s">
        <v>103</v>
      </c>
      <c r="D177" s="50" t="s">
        <v>114</v>
      </c>
      <c r="E177" s="52">
        <v>964.1</v>
      </c>
    </row>
    <row r="178" s="40" customFormat="1" customHeight="1" spans="1:5">
      <c r="A178" s="41">
        <v>44348</v>
      </c>
      <c r="B178" s="50" t="s">
        <v>103</v>
      </c>
      <c r="C178" s="50" t="s">
        <v>103</v>
      </c>
      <c r="D178" s="50" t="s">
        <v>116</v>
      </c>
      <c r="E178" s="54">
        <v>1022.72</v>
      </c>
    </row>
    <row r="179" s="40" customFormat="1" customHeight="1" spans="1:5">
      <c r="A179" s="41">
        <v>44348</v>
      </c>
      <c r="B179" s="50" t="s">
        <v>103</v>
      </c>
      <c r="C179" s="50" t="s">
        <v>103</v>
      </c>
      <c r="D179" s="50" t="s">
        <v>129</v>
      </c>
      <c r="E179" s="54">
        <v>1201.52</v>
      </c>
    </row>
    <row r="180" s="40" customFormat="1" customHeight="1" spans="1:5">
      <c r="A180" s="41">
        <v>44348</v>
      </c>
      <c r="B180" s="50" t="s">
        <v>103</v>
      </c>
      <c r="C180" s="50" t="s">
        <v>103</v>
      </c>
      <c r="D180" s="50" t="s">
        <v>118</v>
      </c>
      <c r="E180" s="54">
        <v>1364.79</v>
      </c>
    </row>
    <row r="181" s="40" customFormat="1" customHeight="1" spans="1:5">
      <c r="A181" s="41">
        <v>44348</v>
      </c>
      <c r="B181" s="50" t="s">
        <v>103</v>
      </c>
      <c r="C181" s="50" t="s">
        <v>103</v>
      </c>
      <c r="D181" s="50" t="s">
        <v>113</v>
      </c>
      <c r="E181" s="54">
        <v>1574.54</v>
      </c>
    </row>
    <row r="182" s="40" customFormat="1" customHeight="1" spans="1:5">
      <c r="A182" s="41">
        <v>44348</v>
      </c>
      <c r="B182" s="50" t="s">
        <v>103</v>
      </c>
      <c r="C182" s="50" t="s">
        <v>103</v>
      </c>
      <c r="D182" s="50" t="s">
        <v>122</v>
      </c>
      <c r="E182" s="54">
        <v>1644.17</v>
      </c>
    </row>
    <row r="183" s="40" customFormat="1" customHeight="1" spans="1:5">
      <c r="A183" s="41">
        <v>44348</v>
      </c>
      <c r="B183" s="50" t="s">
        <v>103</v>
      </c>
      <c r="C183" s="50" t="s">
        <v>103</v>
      </c>
      <c r="D183" s="50" t="s">
        <v>123</v>
      </c>
      <c r="E183" s="54">
        <v>1720.7</v>
      </c>
    </row>
    <row r="184" s="40" customFormat="1" customHeight="1" spans="1:5">
      <c r="A184" s="41">
        <v>44348</v>
      </c>
      <c r="B184" s="50" t="s">
        <v>103</v>
      </c>
      <c r="C184" s="50" t="s">
        <v>103</v>
      </c>
      <c r="D184" s="50" t="s">
        <v>124</v>
      </c>
      <c r="E184" s="54">
        <v>1720.7</v>
      </c>
    </row>
    <row r="185" s="40" customFormat="1" customHeight="1" spans="1:5">
      <c r="A185" s="41">
        <v>44348</v>
      </c>
      <c r="B185" s="50" t="s">
        <v>103</v>
      </c>
      <c r="C185" s="50" t="s">
        <v>103</v>
      </c>
      <c r="D185" s="50" t="s">
        <v>125</v>
      </c>
      <c r="E185" s="54">
        <v>1832.43</v>
      </c>
    </row>
    <row r="186" s="40" customFormat="1" customHeight="1" spans="1:5">
      <c r="A186" s="41">
        <v>44348</v>
      </c>
      <c r="B186" s="50" t="s">
        <v>103</v>
      </c>
      <c r="C186" s="50" t="s">
        <v>103</v>
      </c>
      <c r="D186" s="50" t="s">
        <v>126</v>
      </c>
      <c r="E186" s="54">
        <v>1876.94</v>
      </c>
    </row>
    <row r="187" s="40" customFormat="1" customHeight="1" spans="1:5">
      <c r="A187" s="41">
        <v>44348</v>
      </c>
      <c r="B187" s="50" t="s">
        <v>103</v>
      </c>
      <c r="C187" s="50" t="s">
        <v>103</v>
      </c>
      <c r="D187" s="50" t="s">
        <v>127</v>
      </c>
      <c r="E187" s="54">
        <v>2030.02</v>
      </c>
    </row>
    <row r="188" s="40" customFormat="1" customHeight="1" spans="1:5">
      <c r="A188" s="41">
        <v>44348</v>
      </c>
      <c r="B188" s="50" t="s">
        <v>103</v>
      </c>
      <c r="C188" s="50" t="s">
        <v>103</v>
      </c>
      <c r="D188" s="50" t="s">
        <v>128</v>
      </c>
      <c r="E188" s="54">
        <v>2033.98</v>
      </c>
    </row>
    <row r="189" s="40" customFormat="1" customHeight="1" spans="1:5">
      <c r="A189" s="41">
        <v>44348</v>
      </c>
      <c r="B189" s="50" t="s">
        <v>103</v>
      </c>
      <c r="C189" s="50" t="s">
        <v>103</v>
      </c>
      <c r="D189" s="50" t="s">
        <v>112</v>
      </c>
      <c r="E189" s="54">
        <v>2045.44</v>
      </c>
    </row>
    <row r="190" s="40" customFormat="1" customHeight="1" spans="1:5">
      <c r="A190" s="41">
        <v>44348</v>
      </c>
      <c r="B190" s="50" t="s">
        <v>103</v>
      </c>
      <c r="C190" s="50" t="s">
        <v>103</v>
      </c>
      <c r="D190" s="50" t="s">
        <v>144</v>
      </c>
      <c r="E190" s="54">
        <v>2198.97</v>
      </c>
    </row>
    <row r="191" s="40" customFormat="1" customHeight="1" spans="1:5">
      <c r="A191" s="41">
        <v>44348</v>
      </c>
      <c r="B191" s="50" t="s">
        <v>103</v>
      </c>
      <c r="C191" s="50" t="s">
        <v>103</v>
      </c>
      <c r="D191" s="50" t="s">
        <v>132</v>
      </c>
      <c r="E191" s="54">
        <v>2265.72</v>
      </c>
    </row>
    <row r="192" s="40" customFormat="1" customHeight="1" spans="1:5">
      <c r="A192" s="41">
        <v>44348</v>
      </c>
      <c r="B192" s="50" t="s">
        <v>103</v>
      </c>
      <c r="C192" s="50" t="s">
        <v>103</v>
      </c>
      <c r="D192" s="50" t="s">
        <v>145</v>
      </c>
      <c r="E192" s="54">
        <v>2821.47</v>
      </c>
    </row>
    <row r="193" s="40" customFormat="1" customHeight="1" spans="1:5">
      <c r="A193" s="41">
        <v>44348</v>
      </c>
      <c r="B193" s="50" t="s">
        <v>103</v>
      </c>
      <c r="C193" s="50" t="s">
        <v>103</v>
      </c>
      <c r="D193" s="50" t="s">
        <v>138</v>
      </c>
      <c r="E193" s="54">
        <v>3091.01</v>
      </c>
    </row>
    <row r="194" s="40" customFormat="1" customHeight="1" spans="1:5">
      <c r="A194" s="41">
        <v>44348</v>
      </c>
      <c r="B194" s="50" t="s">
        <v>103</v>
      </c>
      <c r="C194" s="50" t="s">
        <v>103</v>
      </c>
      <c r="D194" s="50" t="s">
        <v>133</v>
      </c>
      <c r="E194" s="54">
        <v>3322.16</v>
      </c>
    </row>
    <row r="195" s="40" customFormat="1" customHeight="1" spans="1:5">
      <c r="A195" s="41">
        <v>44348</v>
      </c>
      <c r="B195" s="50" t="s">
        <v>103</v>
      </c>
      <c r="C195" s="50" t="s">
        <v>103</v>
      </c>
      <c r="D195" s="50" t="s">
        <v>134</v>
      </c>
      <c r="E195" s="54">
        <v>3322.16</v>
      </c>
    </row>
    <row r="196" s="40" customFormat="1" customHeight="1" spans="1:5">
      <c r="A196" s="41">
        <v>44348</v>
      </c>
      <c r="B196" s="50" t="s">
        <v>103</v>
      </c>
      <c r="C196" s="50" t="s">
        <v>103</v>
      </c>
      <c r="D196" s="50" t="s">
        <v>135</v>
      </c>
      <c r="E196" s="54">
        <v>3413.71</v>
      </c>
    </row>
    <row r="197" s="40" customFormat="1" customHeight="1" spans="1:5">
      <c r="A197" s="41">
        <v>44348</v>
      </c>
      <c r="B197" s="50" t="s">
        <v>103</v>
      </c>
      <c r="C197" s="50" t="s">
        <v>103</v>
      </c>
      <c r="D197" s="50" t="s">
        <v>139</v>
      </c>
      <c r="E197" s="54">
        <v>3437.66</v>
      </c>
    </row>
    <row r="198" s="40" customFormat="1" customHeight="1" spans="1:5">
      <c r="A198" s="41">
        <v>44348</v>
      </c>
      <c r="B198" s="50" t="s">
        <v>103</v>
      </c>
      <c r="C198" s="50" t="s">
        <v>103</v>
      </c>
      <c r="D198" s="50" t="s">
        <v>136</v>
      </c>
      <c r="E198" s="54">
        <v>3464.79</v>
      </c>
    </row>
    <row r="199" s="40" customFormat="1" customHeight="1" spans="1:5">
      <c r="A199" s="41">
        <v>44348</v>
      </c>
      <c r="B199" s="50" t="s">
        <v>103</v>
      </c>
      <c r="C199" s="50" t="s">
        <v>103</v>
      </c>
      <c r="D199" s="50" t="s">
        <v>137</v>
      </c>
      <c r="E199" s="54">
        <v>3838.1</v>
      </c>
    </row>
    <row r="200" s="40" customFormat="1" customHeight="1" spans="1:5">
      <c r="A200" s="41">
        <v>44348</v>
      </c>
      <c r="B200" s="50" t="s">
        <v>103</v>
      </c>
      <c r="C200" s="50" t="s">
        <v>103</v>
      </c>
      <c r="D200" s="50" t="s">
        <v>140</v>
      </c>
      <c r="E200" s="54">
        <v>4483.58</v>
      </c>
    </row>
    <row r="201" s="40" customFormat="1" customHeight="1" spans="1:5">
      <c r="A201" s="41">
        <v>44348</v>
      </c>
      <c r="B201" s="50" t="s">
        <v>103</v>
      </c>
      <c r="C201" s="50" t="s">
        <v>103</v>
      </c>
      <c r="D201" s="50" t="s">
        <v>142</v>
      </c>
      <c r="E201" s="54">
        <v>8888.68</v>
      </c>
    </row>
    <row r="202" s="40" customFormat="1" customHeight="1" spans="1:5">
      <c r="A202" s="41">
        <v>44348</v>
      </c>
      <c r="B202" s="50" t="s">
        <v>103</v>
      </c>
      <c r="C202" s="50" t="s">
        <v>103</v>
      </c>
      <c r="D202" s="50" t="s">
        <v>141</v>
      </c>
      <c r="E202" s="54">
        <v>9994.19</v>
      </c>
    </row>
    <row r="203" s="40" customFormat="1" customHeight="1" spans="1:5">
      <c r="A203" s="41">
        <v>44348</v>
      </c>
      <c r="B203" s="50" t="s">
        <v>103</v>
      </c>
      <c r="C203" s="50" t="s">
        <v>103</v>
      </c>
      <c r="D203" s="50" t="s">
        <v>130</v>
      </c>
      <c r="E203" s="54">
        <v>22389.9</v>
      </c>
    </row>
    <row r="204" s="40" customFormat="1" customHeight="1" spans="1:5">
      <c r="A204" s="41">
        <v>44378</v>
      </c>
      <c r="B204" s="50" t="s">
        <v>103</v>
      </c>
      <c r="C204" s="50" t="s">
        <v>103</v>
      </c>
      <c r="D204" s="50" t="s">
        <v>144</v>
      </c>
      <c r="E204" s="52">
        <v>-531.65</v>
      </c>
    </row>
    <row r="205" s="40" customFormat="1" customHeight="1" spans="1:5">
      <c r="A205" s="41">
        <v>44378</v>
      </c>
      <c r="B205" s="50" t="s">
        <v>103</v>
      </c>
      <c r="C205" s="50" t="s">
        <v>103</v>
      </c>
      <c r="D205" s="50" t="s">
        <v>146</v>
      </c>
      <c r="E205" s="52">
        <v>582.25</v>
      </c>
    </row>
    <row r="206" s="40" customFormat="1" customHeight="1" spans="1:5">
      <c r="A206" s="41">
        <v>44378</v>
      </c>
      <c r="B206" s="50" t="s">
        <v>103</v>
      </c>
      <c r="C206" s="50" t="s">
        <v>103</v>
      </c>
      <c r="D206" s="50" t="s">
        <v>147</v>
      </c>
      <c r="E206" s="52">
        <v>669.42</v>
      </c>
    </row>
    <row r="207" s="40" customFormat="1" customHeight="1" spans="1:5">
      <c r="A207" s="41">
        <v>44378</v>
      </c>
      <c r="B207" s="50" t="s">
        <v>103</v>
      </c>
      <c r="C207" s="50" t="s">
        <v>103</v>
      </c>
      <c r="D207" s="50" t="s">
        <v>105</v>
      </c>
      <c r="E207" s="52">
        <v>704.28</v>
      </c>
    </row>
    <row r="208" s="40" customFormat="1" customHeight="1" spans="1:5">
      <c r="A208" s="41">
        <v>44378</v>
      </c>
      <c r="B208" s="50" t="s">
        <v>103</v>
      </c>
      <c r="C208" s="50" t="s">
        <v>103</v>
      </c>
      <c r="D208" s="50" t="s">
        <v>131</v>
      </c>
      <c r="E208" s="52">
        <v>713.94</v>
      </c>
    </row>
    <row r="209" s="40" customFormat="1" customHeight="1" spans="1:5">
      <c r="A209" s="41">
        <v>44378</v>
      </c>
      <c r="B209" s="50" t="s">
        <v>103</v>
      </c>
      <c r="C209" s="50" t="s">
        <v>103</v>
      </c>
      <c r="D209" s="50" t="s">
        <v>106</v>
      </c>
      <c r="E209" s="52">
        <v>713.94</v>
      </c>
    </row>
    <row r="210" s="40" customFormat="1" customHeight="1" spans="1:5">
      <c r="A210" s="41">
        <v>44378</v>
      </c>
      <c r="B210" s="50" t="s">
        <v>103</v>
      </c>
      <c r="C210" s="50" t="s">
        <v>103</v>
      </c>
      <c r="D210" s="50" t="s">
        <v>117</v>
      </c>
      <c r="E210" s="52">
        <v>723.74</v>
      </c>
    </row>
    <row r="211" s="40" customFormat="1" customHeight="1" spans="1:5">
      <c r="A211" s="41">
        <v>44378</v>
      </c>
      <c r="B211" s="50" t="s">
        <v>103</v>
      </c>
      <c r="C211" s="50" t="s">
        <v>103</v>
      </c>
      <c r="D211" s="50" t="s">
        <v>145</v>
      </c>
      <c r="E211" s="52">
        <v>747.97</v>
      </c>
    </row>
    <row r="212" s="40" customFormat="1" customHeight="1" spans="1:5">
      <c r="A212" s="41">
        <v>44378</v>
      </c>
      <c r="B212" s="50" t="s">
        <v>103</v>
      </c>
      <c r="C212" s="50" t="s">
        <v>103</v>
      </c>
      <c r="D212" s="50" t="s">
        <v>148</v>
      </c>
      <c r="E212" s="52">
        <v>792.98</v>
      </c>
    </row>
    <row r="213" s="40" customFormat="1" customHeight="1" spans="1:5">
      <c r="A213" s="41">
        <v>44378</v>
      </c>
      <c r="B213" s="50" t="s">
        <v>103</v>
      </c>
      <c r="C213" s="50" t="s">
        <v>103</v>
      </c>
      <c r="D213" s="50" t="s">
        <v>108</v>
      </c>
      <c r="E213" s="52">
        <v>830.54</v>
      </c>
    </row>
    <row r="214" s="40" customFormat="1" customHeight="1" spans="1:5">
      <c r="A214" s="41">
        <v>44378</v>
      </c>
      <c r="B214" s="50" t="s">
        <v>103</v>
      </c>
      <c r="C214" s="50" t="s">
        <v>103</v>
      </c>
      <c r="D214" s="50" t="s">
        <v>109</v>
      </c>
      <c r="E214" s="52">
        <v>830.54</v>
      </c>
    </row>
    <row r="215" s="40" customFormat="1" customHeight="1" spans="1:5">
      <c r="A215" s="41">
        <v>44378</v>
      </c>
      <c r="B215" s="50" t="s">
        <v>103</v>
      </c>
      <c r="C215" s="50" t="s">
        <v>103</v>
      </c>
      <c r="D215" s="50" t="s">
        <v>110</v>
      </c>
      <c r="E215" s="52">
        <v>830.54</v>
      </c>
    </row>
    <row r="216" s="40" customFormat="1" customHeight="1" spans="1:5">
      <c r="A216" s="41">
        <v>44378</v>
      </c>
      <c r="B216" s="50" t="s">
        <v>103</v>
      </c>
      <c r="C216" s="50" t="s">
        <v>103</v>
      </c>
      <c r="D216" s="50" t="s">
        <v>124</v>
      </c>
      <c r="E216" s="52">
        <v>830.54</v>
      </c>
    </row>
    <row r="217" s="40" customFormat="1" customHeight="1" spans="1:5">
      <c r="A217" s="41">
        <v>44378</v>
      </c>
      <c r="B217" s="50" t="s">
        <v>103</v>
      </c>
      <c r="C217" s="50" t="s">
        <v>103</v>
      </c>
      <c r="D217" s="50" t="s">
        <v>111</v>
      </c>
      <c r="E217" s="52">
        <v>830.54</v>
      </c>
    </row>
    <row r="218" s="40" customFormat="1" customHeight="1" spans="1:5">
      <c r="A218" s="41">
        <v>44378</v>
      </c>
      <c r="B218" s="50" t="s">
        <v>103</v>
      </c>
      <c r="C218" s="50" t="s">
        <v>103</v>
      </c>
      <c r="D218" s="50" t="s">
        <v>102</v>
      </c>
      <c r="E218" s="52">
        <v>869.08</v>
      </c>
    </row>
    <row r="219" s="40" customFormat="1" customHeight="1" spans="1:5">
      <c r="A219" s="41">
        <v>44378</v>
      </c>
      <c r="B219" s="50" t="s">
        <v>103</v>
      </c>
      <c r="C219" s="50" t="s">
        <v>103</v>
      </c>
      <c r="D219" s="50" t="s">
        <v>107</v>
      </c>
      <c r="E219" s="52">
        <v>890.16</v>
      </c>
    </row>
    <row r="220" s="40" customFormat="1" customHeight="1" spans="1:5">
      <c r="A220" s="41">
        <v>44378</v>
      </c>
      <c r="B220" s="50" t="s">
        <v>103</v>
      </c>
      <c r="C220" s="50" t="s">
        <v>103</v>
      </c>
      <c r="D220" s="50" t="s">
        <v>121</v>
      </c>
      <c r="E220" s="52">
        <v>890.16</v>
      </c>
    </row>
    <row r="221" s="40" customFormat="1" customHeight="1" spans="1:5">
      <c r="A221" s="41">
        <v>44378</v>
      </c>
      <c r="B221" s="50" t="s">
        <v>103</v>
      </c>
      <c r="C221" s="50" t="s">
        <v>103</v>
      </c>
      <c r="D221" s="50" t="s">
        <v>114</v>
      </c>
      <c r="E221" s="52">
        <v>964.1</v>
      </c>
    </row>
    <row r="222" s="40" customFormat="1" customHeight="1" spans="1:5">
      <c r="A222" s="41">
        <v>44378</v>
      </c>
      <c r="B222" s="50" t="s">
        <v>103</v>
      </c>
      <c r="C222" s="50" t="s">
        <v>103</v>
      </c>
      <c r="D222" s="50" t="s">
        <v>116</v>
      </c>
      <c r="E222" s="54">
        <v>1022.72</v>
      </c>
    </row>
    <row r="223" s="40" customFormat="1" customHeight="1" spans="1:5">
      <c r="A223" s="41">
        <v>44378</v>
      </c>
      <c r="B223" s="50" t="s">
        <v>103</v>
      </c>
      <c r="C223" s="50" t="s">
        <v>103</v>
      </c>
      <c r="D223" s="50" t="s">
        <v>129</v>
      </c>
      <c r="E223" s="54">
        <v>1201.52</v>
      </c>
    </row>
    <row r="224" s="40" customFormat="1" customHeight="1" spans="1:5">
      <c r="A224" s="41">
        <v>44378</v>
      </c>
      <c r="B224" s="50" t="s">
        <v>103</v>
      </c>
      <c r="C224" s="50" t="s">
        <v>103</v>
      </c>
      <c r="D224" s="50" t="s">
        <v>118</v>
      </c>
      <c r="E224" s="54">
        <v>1364.79</v>
      </c>
    </row>
    <row r="225" s="40" customFormat="1" customHeight="1" spans="1:5">
      <c r="A225" s="41">
        <v>44378</v>
      </c>
      <c r="B225" s="50" t="s">
        <v>103</v>
      </c>
      <c r="C225" s="50" t="s">
        <v>103</v>
      </c>
      <c r="D225" s="50" t="s">
        <v>113</v>
      </c>
      <c r="E225" s="54">
        <v>1574.54</v>
      </c>
    </row>
    <row r="226" s="40" customFormat="1" customHeight="1" spans="1:5">
      <c r="A226" s="41">
        <v>44378</v>
      </c>
      <c r="B226" s="50" t="s">
        <v>103</v>
      </c>
      <c r="C226" s="50" t="s">
        <v>103</v>
      </c>
      <c r="D226" s="50" t="s">
        <v>122</v>
      </c>
      <c r="E226" s="54">
        <v>1644.17</v>
      </c>
    </row>
    <row r="227" s="40" customFormat="1" customHeight="1" spans="1:5">
      <c r="A227" s="41">
        <v>44378</v>
      </c>
      <c r="B227" s="50" t="s">
        <v>103</v>
      </c>
      <c r="C227" s="50" t="s">
        <v>103</v>
      </c>
      <c r="D227" s="50" t="s">
        <v>127</v>
      </c>
      <c r="E227" s="54">
        <v>1654.11</v>
      </c>
    </row>
    <row r="228" s="40" customFormat="1" customHeight="1" spans="1:5">
      <c r="A228" s="41">
        <v>44378</v>
      </c>
      <c r="B228" s="50" t="s">
        <v>103</v>
      </c>
      <c r="C228" s="50" t="s">
        <v>103</v>
      </c>
      <c r="D228" s="50" t="s">
        <v>123</v>
      </c>
      <c r="E228" s="54">
        <v>1720.7</v>
      </c>
    </row>
    <row r="229" s="40" customFormat="1" customHeight="1" spans="1:5">
      <c r="A229" s="41">
        <v>44378</v>
      </c>
      <c r="B229" s="50" t="s">
        <v>103</v>
      </c>
      <c r="C229" s="50" t="s">
        <v>103</v>
      </c>
      <c r="D229" s="50" t="s">
        <v>125</v>
      </c>
      <c r="E229" s="54">
        <v>1832.43</v>
      </c>
    </row>
    <row r="230" s="40" customFormat="1" customHeight="1" spans="1:5">
      <c r="A230" s="41">
        <v>44378</v>
      </c>
      <c r="B230" s="50" t="s">
        <v>103</v>
      </c>
      <c r="C230" s="50" t="s">
        <v>103</v>
      </c>
      <c r="D230" s="50" t="s">
        <v>126</v>
      </c>
      <c r="E230" s="54">
        <v>1876.94</v>
      </c>
    </row>
    <row r="231" s="40" customFormat="1" customHeight="1" spans="1:5">
      <c r="A231" s="41">
        <v>44378</v>
      </c>
      <c r="B231" s="50" t="s">
        <v>103</v>
      </c>
      <c r="C231" s="50" t="s">
        <v>103</v>
      </c>
      <c r="D231" s="50" t="s">
        <v>149</v>
      </c>
      <c r="E231" s="54">
        <v>1971.32</v>
      </c>
    </row>
    <row r="232" s="40" customFormat="1" customHeight="1" spans="1:5">
      <c r="A232" s="41">
        <v>44378</v>
      </c>
      <c r="B232" s="50" t="s">
        <v>103</v>
      </c>
      <c r="C232" s="50" t="s">
        <v>103</v>
      </c>
      <c r="D232" s="50" t="s">
        <v>128</v>
      </c>
      <c r="E232" s="54">
        <v>2033.94</v>
      </c>
    </row>
    <row r="233" s="40" customFormat="1" customHeight="1" spans="1:5">
      <c r="A233" s="41">
        <v>44378</v>
      </c>
      <c r="B233" s="50" t="s">
        <v>103</v>
      </c>
      <c r="C233" s="50" t="s">
        <v>103</v>
      </c>
      <c r="D233" s="50" t="s">
        <v>112</v>
      </c>
      <c r="E233" s="54">
        <v>2045.44</v>
      </c>
    </row>
    <row r="234" s="40" customFormat="1" customHeight="1" spans="1:5">
      <c r="A234" s="41">
        <v>44378</v>
      </c>
      <c r="B234" s="50" t="s">
        <v>103</v>
      </c>
      <c r="C234" s="50" t="s">
        <v>103</v>
      </c>
      <c r="D234" s="50" t="s">
        <v>133</v>
      </c>
      <c r="E234" s="54">
        <v>3322.16</v>
      </c>
    </row>
    <row r="235" s="40" customFormat="1" customHeight="1" spans="1:5">
      <c r="A235" s="41">
        <v>44378</v>
      </c>
      <c r="B235" s="50" t="s">
        <v>103</v>
      </c>
      <c r="C235" s="50" t="s">
        <v>103</v>
      </c>
      <c r="D235" s="50" t="s">
        <v>134</v>
      </c>
      <c r="E235" s="54">
        <v>3322.16</v>
      </c>
    </row>
    <row r="236" s="40" customFormat="1" customHeight="1" spans="1:5">
      <c r="A236" s="41">
        <v>44378</v>
      </c>
      <c r="B236" s="50" t="s">
        <v>103</v>
      </c>
      <c r="C236" s="50" t="s">
        <v>103</v>
      </c>
      <c r="D236" s="50" t="s">
        <v>135</v>
      </c>
      <c r="E236" s="54">
        <v>3413.71</v>
      </c>
    </row>
    <row r="237" s="40" customFormat="1" customHeight="1" spans="1:5">
      <c r="A237" s="41">
        <v>44378</v>
      </c>
      <c r="B237" s="50" t="s">
        <v>103</v>
      </c>
      <c r="C237" s="50" t="s">
        <v>103</v>
      </c>
      <c r="D237" s="50" t="s">
        <v>136</v>
      </c>
      <c r="E237" s="54">
        <v>3464.79</v>
      </c>
    </row>
    <row r="238" s="40" customFormat="1" customHeight="1" spans="1:5">
      <c r="A238" s="41">
        <v>44378</v>
      </c>
      <c r="B238" s="50" t="s">
        <v>103</v>
      </c>
      <c r="C238" s="50" t="s">
        <v>103</v>
      </c>
      <c r="D238" s="50" t="s">
        <v>139</v>
      </c>
      <c r="E238" s="54">
        <v>3494.04</v>
      </c>
    </row>
    <row r="239" s="40" customFormat="1" customHeight="1" spans="1:5">
      <c r="A239" s="41">
        <v>44378</v>
      </c>
      <c r="B239" s="50" t="s">
        <v>103</v>
      </c>
      <c r="C239" s="50" t="s">
        <v>103</v>
      </c>
      <c r="D239" s="50" t="s">
        <v>132</v>
      </c>
      <c r="E239" s="54">
        <v>3618.94</v>
      </c>
    </row>
    <row r="240" s="40" customFormat="1" customHeight="1" spans="1:5">
      <c r="A240" s="41">
        <v>44378</v>
      </c>
      <c r="B240" s="50" t="s">
        <v>103</v>
      </c>
      <c r="C240" s="50" t="s">
        <v>103</v>
      </c>
      <c r="D240" s="50" t="s">
        <v>137</v>
      </c>
      <c r="E240" s="54">
        <v>3837.98</v>
      </c>
    </row>
    <row r="241" s="40" customFormat="1" customHeight="1" spans="1:5">
      <c r="A241" s="41">
        <v>44378</v>
      </c>
      <c r="B241" s="50" t="s">
        <v>103</v>
      </c>
      <c r="C241" s="50" t="s">
        <v>103</v>
      </c>
      <c r="D241" s="50" t="s">
        <v>138</v>
      </c>
      <c r="E241" s="54">
        <v>6269.27</v>
      </c>
    </row>
    <row r="242" s="40" customFormat="1" customHeight="1" spans="1:5">
      <c r="A242" s="41">
        <v>44378</v>
      </c>
      <c r="B242" s="50" t="s">
        <v>103</v>
      </c>
      <c r="C242" s="50" t="s">
        <v>103</v>
      </c>
      <c r="D242" s="50" t="s">
        <v>140</v>
      </c>
      <c r="E242" s="54">
        <v>8033.72</v>
      </c>
    </row>
    <row r="243" s="40" customFormat="1" customHeight="1" spans="1:5">
      <c r="A243" s="41">
        <v>44378</v>
      </c>
      <c r="B243" s="50" t="s">
        <v>103</v>
      </c>
      <c r="C243" s="50" t="s">
        <v>103</v>
      </c>
      <c r="D243" s="50" t="s">
        <v>142</v>
      </c>
      <c r="E243" s="54">
        <v>8888.68</v>
      </c>
    </row>
    <row r="244" s="40" customFormat="1" customHeight="1" spans="1:5">
      <c r="A244" s="41">
        <v>44378</v>
      </c>
      <c r="B244" s="50" t="s">
        <v>103</v>
      </c>
      <c r="C244" s="50" t="s">
        <v>103</v>
      </c>
      <c r="D244" s="50" t="s">
        <v>141</v>
      </c>
      <c r="E244" s="54">
        <v>9994.19</v>
      </c>
    </row>
    <row r="245" s="40" customFormat="1" customHeight="1" spans="1:5">
      <c r="A245" s="41">
        <v>44378</v>
      </c>
      <c r="B245" s="50" t="s">
        <v>103</v>
      </c>
      <c r="C245" s="50" t="s">
        <v>103</v>
      </c>
      <c r="D245" s="50" t="s">
        <v>143</v>
      </c>
      <c r="E245" s="54">
        <v>18582.37</v>
      </c>
    </row>
    <row r="246" s="40" customFormat="1" customHeight="1" spans="1:5">
      <c r="A246" s="41">
        <v>44378</v>
      </c>
      <c r="B246" s="50" t="s">
        <v>103</v>
      </c>
      <c r="C246" s="50" t="s">
        <v>103</v>
      </c>
      <c r="D246" s="50" t="s">
        <v>130</v>
      </c>
      <c r="E246" s="54">
        <v>27821.73</v>
      </c>
    </row>
    <row r="247" s="40" customFormat="1" customHeight="1" spans="1:5">
      <c r="A247" s="41">
        <v>44409</v>
      </c>
      <c r="B247" s="50" t="s">
        <v>103</v>
      </c>
      <c r="C247" s="50" t="s">
        <v>103</v>
      </c>
      <c r="D247" s="50" t="s">
        <v>146</v>
      </c>
      <c r="E247" s="52">
        <v>582.25</v>
      </c>
    </row>
    <row r="248" s="40" customFormat="1" customHeight="1" spans="1:5">
      <c r="A248" s="41">
        <v>44409</v>
      </c>
      <c r="B248" s="50" t="s">
        <v>103</v>
      </c>
      <c r="C248" s="50" t="s">
        <v>103</v>
      </c>
      <c r="D248" s="50" t="s">
        <v>147</v>
      </c>
      <c r="E248" s="52">
        <v>669.42</v>
      </c>
    </row>
    <row r="249" s="40" customFormat="1" customHeight="1" spans="1:5">
      <c r="A249" s="41">
        <v>44409</v>
      </c>
      <c r="B249" s="50" t="s">
        <v>103</v>
      </c>
      <c r="C249" s="50" t="s">
        <v>103</v>
      </c>
      <c r="D249" s="50" t="s">
        <v>105</v>
      </c>
      <c r="E249" s="52">
        <v>704.28</v>
      </c>
    </row>
    <row r="250" s="40" customFormat="1" customHeight="1" spans="1:5">
      <c r="A250" s="41">
        <v>44409</v>
      </c>
      <c r="B250" s="50" t="s">
        <v>103</v>
      </c>
      <c r="C250" s="50" t="s">
        <v>103</v>
      </c>
      <c r="D250" s="50" t="s">
        <v>127</v>
      </c>
      <c r="E250" s="52">
        <v>710.01</v>
      </c>
    </row>
    <row r="251" s="40" customFormat="1" customHeight="1" spans="1:5">
      <c r="A251" s="41">
        <v>44409</v>
      </c>
      <c r="B251" s="50" t="s">
        <v>103</v>
      </c>
      <c r="C251" s="50" t="s">
        <v>103</v>
      </c>
      <c r="D251" s="50" t="s">
        <v>128</v>
      </c>
      <c r="E251" s="52">
        <v>712.54</v>
      </c>
    </row>
    <row r="252" s="40" customFormat="1" customHeight="1" spans="1:5">
      <c r="A252" s="41">
        <v>44409</v>
      </c>
      <c r="B252" s="50" t="s">
        <v>103</v>
      </c>
      <c r="C252" s="50" t="s">
        <v>103</v>
      </c>
      <c r="D252" s="50" t="s">
        <v>106</v>
      </c>
      <c r="E252" s="52">
        <v>713.94</v>
      </c>
    </row>
    <row r="253" s="40" customFormat="1" customHeight="1" spans="1:5">
      <c r="A253" s="41">
        <v>44409</v>
      </c>
      <c r="B253" s="50" t="s">
        <v>103</v>
      </c>
      <c r="C253" s="50" t="s">
        <v>103</v>
      </c>
      <c r="D253" s="50" t="s">
        <v>102</v>
      </c>
      <c r="E253" s="52">
        <v>714.21</v>
      </c>
    </row>
    <row r="254" s="40" customFormat="1" customHeight="1" spans="1:5">
      <c r="A254" s="41">
        <v>44409</v>
      </c>
      <c r="B254" s="50" t="s">
        <v>103</v>
      </c>
      <c r="C254" s="50" t="s">
        <v>103</v>
      </c>
      <c r="D254" s="50" t="s">
        <v>116</v>
      </c>
      <c r="E254" s="52">
        <v>714.21</v>
      </c>
    </row>
    <row r="255" s="40" customFormat="1" customHeight="1" spans="1:5">
      <c r="A255" s="41">
        <v>44409</v>
      </c>
      <c r="B255" s="50" t="s">
        <v>103</v>
      </c>
      <c r="C255" s="50" t="s">
        <v>103</v>
      </c>
      <c r="D255" s="50" t="s">
        <v>118</v>
      </c>
      <c r="E255" s="52">
        <v>714.21</v>
      </c>
    </row>
    <row r="256" s="40" customFormat="1" customHeight="1" spans="1:5">
      <c r="A256" s="41">
        <v>44409</v>
      </c>
      <c r="B256" s="50" t="s">
        <v>103</v>
      </c>
      <c r="C256" s="50" t="s">
        <v>103</v>
      </c>
      <c r="D256" s="50" t="s">
        <v>131</v>
      </c>
      <c r="E256" s="52">
        <v>714.21</v>
      </c>
    </row>
    <row r="257" s="40" customFormat="1" customHeight="1" spans="1:5">
      <c r="A257" s="41">
        <v>44409</v>
      </c>
      <c r="B257" s="50" t="s">
        <v>103</v>
      </c>
      <c r="C257" s="50" t="s">
        <v>103</v>
      </c>
      <c r="D257" s="50" t="s">
        <v>117</v>
      </c>
      <c r="E257" s="52">
        <v>714.21</v>
      </c>
    </row>
    <row r="258" s="40" customFormat="1" customHeight="1" spans="1:5">
      <c r="A258" s="41">
        <v>44409</v>
      </c>
      <c r="B258" s="50" t="s">
        <v>103</v>
      </c>
      <c r="C258" s="50" t="s">
        <v>103</v>
      </c>
      <c r="D258" s="50" t="s">
        <v>148</v>
      </c>
      <c r="E258" s="52">
        <v>792.98</v>
      </c>
    </row>
    <row r="259" s="40" customFormat="1" customHeight="1" spans="1:5">
      <c r="A259" s="41">
        <v>44409</v>
      </c>
      <c r="B259" s="50" t="s">
        <v>103</v>
      </c>
      <c r="C259" s="50" t="s">
        <v>103</v>
      </c>
      <c r="D259" s="50" t="s">
        <v>108</v>
      </c>
      <c r="E259" s="52">
        <v>830.54</v>
      </c>
    </row>
    <row r="260" s="40" customFormat="1" customHeight="1" spans="1:5">
      <c r="A260" s="41">
        <v>44409</v>
      </c>
      <c r="B260" s="50" t="s">
        <v>103</v>
      </c>
      <c r="C260" s="50" t="s">
        <v>103</v>
      </c>
      <c r="D260" s="50" t="s">
        <v>109</v>
      </c>
      <c r="E260" s="52">
        <v>830.54</v>
      </c>
    </row>
    <row r="261" s="40" customFormat="1" customHeight="1" spans="1:5">
      <c r="A261" s="41">
        <v>44409</v>
      </c>
      <c r="B261" s="50" t="s">
        <v>103</v>
      </c>
      <c r="C261" s="50" t="s">
        <v>103</v>
      </c>
      <c r="D261" s="50" t="s">
        <v>110</v>
      </c>
      <c r="E261" s="52">
        <v>830.54</v>
      </c>
    </row>
    <row r="262" s="40" customFormat="1" customHeight="1" spans="1:5">
      <c r="A262" s="41">
        <v>44409</v>
      </c>
      <c r="B262" s="50" t="s">
        <v>103</v>
      </c>
      <c r="C262" s="50" t="s">
        <v>103</v>
      </c>
      <c r="D262" s="50" t="s">
        <v>124</v>
      </c>
      <c r="E262" s="52">
        <v>830.54</v>
      </c>
    </row>
    <row r="263" s="40" customFormat="1" customHeight="1" spans="1:5">
      <c r="A263" s="41">
        <v>44409</v>
      </c>
      <c r="B263" s="50" t="s">
        <v>103</v>
      </c>
      <c r="C263" s="50" t="s">
        <v>103</v>
      </c>
      <c r="D263" s="50" t="s">
        <v>111</v>
      </c>
      <c r="E263" s="52">
        <v>830.54</v>
      </c>
    </row>
    <row r="264" s="40" customFormat="1" customHeight="1" spans="1:5">
      <c r="A264" s="41">
        <v>44409</v>
      </c>
      <c r="B264" s="50" t="s">
        <v>103</v>
      </c>
      <c r="C264" s="50" t="s">
        <v>103</v>
      </c>
      <c r="D264" s="50" t="s">
        <v>145</v>
      </c>
      <c r="E264" s="52">
        <v>832.49</v>
      </c>
    </row>
    <row r="265" s="40" customFormat="1" customHeight="1" spans="1:5">
      <c r="A265" s="41">
        <v>44409</v>
      </c>
      <c r="B265" s="50" t="s">
        <v>103</v>
      </c>
      <c r="C265" s="50" t="s">
        <v>103</v>
      </c>
      <c r="D265" s="50" t="s">
        <v>107</v>
      </c>
      <c r="E265" s="52">
        <v>890.18</v>
      </c>
    </row>
    <row r="266" s="40" customFormat="1" customHeight="1" spans="1:5">
      <c r="A266" s="41">
        <v>44409</v>
      </c>
      <c r="B266" s="50" t="s">
        <v>103</v>
      </c>
      <c r="C266" s="50" t="s">
        <v>103</v>
      </c>
      <c r="D266" s="50" t="s">
        <v>121</v>
      </c>
      <c r="E266" s="52">
        <v>890.18</v>
      </c>
    </row>
    <row r="267" s="40" customFormat="1" customHeight="1" spans="1:5">
      <c r="A267" s="41">
        <v>44409</v>
      </c>
      <c r="B267" s="50" t="s">
        <v>103</v>
      </c>
      <c r="C267" s="50" t="s">
        <v>103</v>
      </c>
      <c r="D267" s="50" t="s">
        <v>114</v>
      </c>
      <c r="E267" s="52">
        <v>964.1</v>
      </c>
    </row>
    <row r="268" s="40" customFormat="1" customHeight="1" spans="1:5">
      <c r="A268" s="41">
        <v>44409</v>
      </c>
      <c r="B268" s="50" t="s">
        <v>103</v>
      </c>
      <c r="C268" s="50" t="s">
        <v>103</v>
      </c>
      <c r="D268" s="50" t="s">
        <v>129</v>
      </c>
      <c r="E268" s="54">
        <v>1428.42</v>
      </c>
    </row>
    <row r="269" s="40" customFormat="1" customHeight="1" spans="1:5">
      <c r="A269" s="41">
        <v>44409</v>
      </c>
      <c r="B269" s="50" t="s">
        <v>103</v>
      </c>
      <c r="C269" s="50" t="s">
        <v>103</v>
      </c>
      <c r="D269" s="50" t="s">
        <v>122</v>
      </c>
      <c r="E269" s="54">
        <v>1644.18</v>
      </c>
    </row>
    <row r="270" s="40" customFormat="1" customHeight="1" spans="1:5">
      <c r="A270" s="41">
        <v>44409</v>
      </c>
      <c r="B270" s="50" t="s">
        <v>103</v>
      </c>
      <c r="C270" s="50" t="s">
        <v>103</v>
      </c>
      <c r="D270" s="50" t="s">
        <v>123</v>
      </c>
      <c r="E270" s="54">
        <v>1720.72</v>
      </c>
    </row>
    <row r="271" s="40" customFormat="1" customHeight="1" spans="1:5">
      <c r="A271" s="41">
        <v>44409</v>
      </c>
      <c r="B271" s="50" t="s">
        <v>103</v>
      </c>
      <c r="C271" s="50" t="s">
        <v>103</v>
      </c>
      <c r="D271" s="50" t="s">
        <v>144</v>
      </c>
      <c r="E271" s="54">
        <v>1828.38</v>
      </c>
    </row>
    <row r="272" s="40" customFormat="1" customHeight="1" spans="1:5">
      <c r="A272" s="41">
        <v>44409</v>
      </c>
      <c r="B272" s="50" t="s">
        <v>103</v>
      </c>
      <c r="C272" s="50" t="s">
        <v>103</v>
      </c>
      <c r="D272" s="50" t="s">
        <v>125</v>
      </c>
      <c r="E272" s="54">
        <v>1832.45</v>
      </c>
    </row>
    <row r="273" s="40" customFormat="1" customHeight="1" spans="1:5">
      <c r="A273" s="41">
        <v>44409</v>
      </c>
      <c r="B273" s="50" t="s">
        <v>103</v>
      </c>
      <c r="C273" s="50" t="s">
        <v>103</v>
      </c>
      <c r="D273" s="50" t="s">
        <v>126</v>
      </c>
      <c r="E273" s="54">
        <v>1876.94</v>
      </c>
    </row>
    <row r="274" s="40" customFormat="1" customHeight="1" spans="1:5">
      <c r="A274" s="41">
        <v>44409</v>
      </c>
      <c r="B274" s="50" t="s">
        <v>103</v>
      </c>
      <c r="C274" s="50" t="s">
        <v>103</v>
      </c>
      <c r="D274" s="50" t="s">
        <v>149</v>
      </c>
      <c r="E274" s="54">
        <v>1971.32</v>
      </c>
    </row>
    <row r="275" s="40" customFormat="1" customHeight="1" spans="1:5">
      <c r="A275" s="41">
        <v>44409</v>
      </c>
      <c r="B275" s="50" t="s">
        <v>103</v>
      </c>
      <c r="C275" s="50" t="s">
        <v>103</v>
      </c>
      <c r="D275" s="50" t="s">
        <v>112</v>
      </c>
      <c r="E275" s="54">
        <v>2045.44</v>
      </c>
    </row>
    <row r="276" s="40" customFormat="1" customHeight="1" spans="1:5">
      <c r="A276" s="41">
        <v>44409</v>
      </c>
      <c r="B276" s="50" t="s">
        <v>103</v>
      </c>
      <c r="C276" s="50" t="s">
        <v>103</v>
      </c>
      <c r="D276" s="50" t="s">
        <v>133</v>
      </c>
      <c r="E276" s="54">
        <v>3322.16</v>
      </c>
    </row>
    <row r="277" s="40" customFormat="1" customHeight="1" spans="1:5">
      <c r="A277" s="41">
        <v>44409</v>
      </c>
      <c r="B277" s="50" t="s">
        <v>103</v>
      </c>
      <c r="C277" s="50" t="s">
        <v>103</v>
      </c>
      <c r="D277" s="50" t="s">
        <v>134</v>
      </c>
      <c r="E277" s="54">
        <v>3322.16</v>
      </c>
    </row>
    <row r="278" s="40" customFormat="1" customHeight="1" spans="1:5">
      <c r="A278" s="41">
        <v>44409</v>
      </c>
      <c r="B278" s="50" t="s">
        <v>103</v>
      </c>
      <c r="C278" s="50" t="s">
        <v>103</v>
      </c>
      <c r="D278" s="50" t="s">
        <v>135</v>
      </c>
      <c r="E278" s="54">
        <v>3413.71</v>
      </c>
    </row>
    <row r="279" s="40" customFormat="1" customHeight="1" spans="1:5">
      <c r="A279" s="41">
        <v>44409</v>
      </c>
      <c r="B279" s="50" t="s">
        <v>103</v>
      </c>
      <c r="C279" s="50" t="s">
        <v>103</v>
      </c>
      <c r="D279" s="50" t="s">
        <v>136</v>
      </c>
      <c r="E279" s="54">
        <v>3464.87</v>
      </c>
    </row>
    <row r="280" s="40" customFormat="1" customHeight="1" spans="1:5">
      <c r="A280" s="41">
        <v>44409</v>
      </c>
      <c r="B280" s="50" t="s">
        <v>103</v>
      </c>
      <c r="C280" s="50" t="s">
        <v>103</v>
      </c>
      <c r="D280" s="50" t="s">
        <v>139</v>
      </c>
      <c r="E280" s="54">
        <v>3494.04</v>
      </c>
    </row>
    <row r="281" s="40" customFormat="1" customHeight="1" spans="1:5">
      <c r="A281" s="41">
        <v>44409</v>
      </c>
      <c r="B281" s="50" t="s">
        <v>103</v>
      </c>
      <c r="C281" s="50" t="s">
        <v>103</v>
      </c>
      <c r="D281" s="50" t="s">
        <v>132</v>
      </c>
      <c r="E281" s="54">
        <v>3618.94</v>
      </c>
    </row>
    <row r="282" s="40" customFormat="1" customHeight="1" spans="1:5">
      <c r="A282" s="41">
        <v>44409</v>
      </c>
      <c r="B282" s="50" t="s">
        <v>103</v>
      </c>
      <c r="C282" s="50" t="s">
        <v>103</v>
      </c>
      <c r="D282" s="50" t="s">
        <v>137</v>
      </c>
      <c r="E282" s="54">
        <v>3627.06</v>
      </c>
    </row>
    <row r="283" s="40" customFormat="1" customHeight="1" spans="1:5">
      <c r="A283" s="41">
        <v>44409</v>
      </c>
      <c r="B283" s="50" t="s">
        <v>103</v>
      </c>
      <c r="C283" s="50" t="s">
        <v>103</v>
      </c>
      <c r="D283" s="50" t="s">
        <v>138</v>
      </c>
      <c r="E283" s="54">
        <v>5710.75</v>
      </c>
    </row>
    <row r="284" s="40" customFormat="1" customHeight="1" spans="1:5">
      <c r="A284" s="41">
        <v>44409</v>
      </c>
      <c r="B284" s="50" t="s">
        <v>103</v>
      </c>
      <c r="C284" s="50" t="s">
        <v>103</v>
      </c>
      <c r="D284" s="50" t="s">
        <v>140</v>
      </c>
      <c r="E284" s="54">
        <v>8033.73</v>
      </c>
    </row>
    <row r="285" s="40" customFormat="1" customHeight="1" spans="1:5">
      <c r="A285" s="41">
        <v>44409</v>
      </c>
      <c r="B285" s="50" t="s">
        <v>103</v>
      </c>
      <c r="C285" s="50" t="s">
        <v>103</v>
      </c>
      <c r="D285" s="53" t="s">
        <v>104</v>
      </c>
      <c r="E285" s="54">
        <v>9963.77</v>
      </c>
    </row>
    <row r="286" s="40" customFormat="1" customHeight="1" spans="1:5">
      <c r="A286" s="41">
        <v>44409</v>
      </c>
      <c r="B286" s="50" t="s">
        <v>103</v>
      </c>
      <c r="C286" s="50" t="s">
        <v>103</v>
      </c>
      <c r="D286" s="50" t="s">
        <v>141</v>
      </c>
      <c r="E286" s="54">
        <v>9994.16</v>
      </c>
    </row>
    <row r="287" s="40" customFormat="1" customHeight="1" spans="1:5">
      <c r="A287" s="41">
        <v>44409</v>
      </c>
      <c r="B287" s="50" t="s">
        <v>103</v>
      </c>
      <c r="C287" s="50" t="s">
        <v>103</v>
      </c>
      <c r="D287" s="50" t="s">
        <v>142</v>
      </c>
      <c r="E287" s="54">
        <v>10854.03</v>
      </c>
    </row>
    <row r="288" s="40" customFormat="1" customHeight="1" spans="1:5">
      <c r="A288" s="41">
        <v>44409</v>
      </c>
      <c r="B288" s="50" t="s">
        <v>103</v>
      </c>
      <c r="C288" s="50" t="s">
        <v>103</v>
      </c>
      <c r="D288" s="50" t="s">
        <v>130</v>
      </c>
      <c r="E288" s="54">
        <v>15001.4</v>
      </c>
    </row>
    <row r="289" s="40" customFormat="1" customHeight="1" spans="1:5">
      <c r="A289" s="41">
        <v>44409</v>
      </c>
      <c r="B289" s="50" t="s">
        <v>103</v>
      </c>
      <c r="C289" s="50" t="s">
        <v>103</v>
      </c>
      <c r="D289" s="50" t="s">
        <v>143</v>
      </c>
      <c r="E289" s="54">
        <v>20887.95</v>
      </c>
    </row>
    <row r="290" s="40" customFormat="1" customHeight="1" spans="1:5">
      <c r="A290" s="41">
        <v>44256</v>
      </c>
      <c r="B290" s="53" t="s">
        <v>150</v>
      </c>
      <c r="C290" s="50" t="s">
        <v>103</v>
      </c>
      <c r="D290" s="53" t="s">
        <v>151</v>
      </c>
      <c r="E290" s="55">
        <v>8888.68</v>
      </c>
    </row>
    <row r="291" s="40" customFormat="1" customHeight="1" spans="1:5">
      <c r="A291" s="41">
        <v>44256</v>
      </c>
      <c r="B291" s="53" t="s">
        <v>150</v>
      </c>
      <c r="C291" s="50" t="s">
        <v>103</v>
      </c>
      <c r="D291" s="53" t="s">
        <v>152</v>
      </c>
      <c r="E291" s="55">
        <v>4546.94</v>
      </c>
    </row>
    <row r="292" s="40" customFormat="1" customHeight="1" spans="1:5">
      <c r="A292" s="41">
        <v>44256</v>
      </c>
      <c r="B292" s="53" t="s">
        <v>150</v>
      </c>
      <c r="C292" s="50" t="s">
        <v>103</v>
      </c>
      <c r="D292" s="53" t="s">
        <v>153</v>
      </c>
      <c r="E292" s="55">
        <v>10231.3</v>
      </c>
    </row>
    <row r="293" s="40" customFormat="1" customHeight="1" spans="1:5">
      <c r="A293" s="41">
        <v>44256</v>
      </c>
      <c r="B293" s="53" t="s">
        <v>150</v>
      </c>
      <c r="C293" s="50" t="s">
        <v>103</v>
      </c>
      <c r="D293" s="53" t="s">
        <v>154</v>
      </c>
      <c r="E293" s="55">
        <v>1022.72</v>
      </c>
    </row>
    <row r="294" s="40" customFormat="1" customHeight="1" spans="1:5">
      <c r="A294" s="41">
        <v>44256</v>
      </c>
      <c r="B294" s="53" t="s">
        <v>150</v>
      </c>
      <c r="C294" s="50" t="s">
        <v>103</v>
      </c>
      <c r="D294" s="53" t="s">
        <v>155</v>
      </c>
      <c r="E294" s="55">
        <v>1504.46</v>
      </c>
    </row>
    <row r="295" s="40" customFormat="1" customHeight="1" spans="1:5">
      <c r="A295" s="41">
        <v>44256</v>
      </c>
      <c r="B295" s="53" t="s">
        <v>150</v>
      </c>
      <c r="C295" s="50" t="s">
        <v>103</v>
      </c>
      <c r="D295" s="53" t="s">
        <v>156</v>
      </c>
      <c r="E295" s="56">
        <v>869.08</v>
      </c>
    </row>
    <row r="296" s="40" customFormat="1" customHeight="1" spans="1:5">
      <c r="A296" s="41">
        <v>44256</v>
      </c>
      <c r="B296" s="53" t="s">
        <v>150</v>
      </c>
      <c r="C296" s="50" t="s">
        <v>103</v>
      </c>
      <c r="D296" s="53" t="s">
        <v>157</v>
      </c>
      <c r="E296" s="55">
        <v>2045.44</v>
      </c>
    </row>
    <row r="297" s="40" customFormat="1" customHeight="1" spans="1:5">
      <c r="A297" s="41">
        <v>44256</v>
      </c>
      <c r="B297" s="53" t="s">
        <v>150</v>
      </c>
      <c r="C297" s="50" t="s">
        <v>103</v>
      </c>
      <c r="D297" s="53" t="s">
        <v>158</v>
      </c>
      <c r="E297" s="55">
        <v>1022.72</v>
      </c>
    </row>
    <row r="298" s="40" customFormat="1" customHeight="1" spans="1:5">
      <c r="A298" s="41">
        <v>44256</v>
      </c>
      <c r="B298" s="53" t="s">
        <v>150</v>
      </c>
      <c r="C298" s="50" t="s">
        <v>103</v>
      </c>
      <c r="D298" s="53" t="s">
        <v>159</v>
      </c>
      <c r="E298" s="55">
        <v>1364.79</v>
      </c>
    </row>
    <row r="299" s="40" customFormat="1" customHeight="1" spans="1:5">
      <c r="A299" s="41">
        <v>44256</v>
      </c>
      <c r="B299" s="53" t="s">
        <v>150</v>
      </c>
      <c r="C299" s="50" t="s">
        <v>103</v>
      </c>
      <c r="D299" s="53" t="s">
        <v>160</v>
      </c>
      <c r="E299" s="55">
        <v>2275.32</v>
      </c>
    </row>
    <row r="300" s="40" customFormat="1" customHeight="1" spans="1:5">
      <c r="A300" s="41">
        <v>44256</v>
      </c>
      <c r="B300" s="53" t="s">
        <v>150</v>
      </c>
      <c r="C300" s="50" t="s">
        <v>103</v>
      </c>
      <c r="D300" s="53" t="s">
        <v>161</v>
      </c>
      <c r="E300" s="55">
        <v>1037.96</v>
      </c>
    </row>
    <row r="301" s="40" customFormat="1" customHeight="1" spans="1:5">
      <c r="A301" s="41">
        <v>44256</v>
      </c>
      <c r="B301" s="53" t="s">
        <v>150</v>
      </c>
      <c r="C301" s="50" t="s">
        <v>103</v>
      </c>
      <c r="D301" s="53" t="s">
        <v>162</v>
      </c>
      <c r="E301" s="55">
        <v>3327.75</v>
      </c>
    </row>
    <row r="302" s="40" customFormat="1" customHeight="1" spans="1:5">
      <c r="A302" s="41">
        <v>44256</v>
      </c>
      <c r="B302" s="53" t="s">
        <v>150</v>
      </c>
      <c r="C302" s="50" t="s">
        <v>103</v>
      </c>
      <c r="D302" s="53" t="s">
        <v>163</v>
      </c>
      <c r="E302" s="55">
        <v>3322.16</v>
      </c>
    </row>
    <row r="303" s="40" customFormat="1" customHeight="1" spans="1:5">
      <c r="A303" s="41">
        <v>44256</v>
      </c>
      <c r="B303" s="53" t="s">
        <v>150</v>
      </c>
      <c r="C303" s="50" t="s">
        <v>103</v>
      </c>
      <c r="D303" s="53" t="s">
        <v>164</v>
      </c>
      <c r="E303" s="55">
        <v>3322.16</v>
      </c>
    </row>
    <row r="304" s="40" customFormat="1" customHeight="1" spans="1:5">
      <c r="A304" s="41">
        <v>44256</v>
      </c>
      <c r="B304" s="53" t="s">
        <v>150</v>
      </c>
      <c r="C304" s="50" t="s">
        <v>103</v>
      </c>
      <c r="D304" s="53" t="s">
        <v>165</v>
      </c>
      <c r="E304" s="55">
        <v>2033.98</v>
      </c>
    </row>
    <row r="305" s="40" customFormat="1" customHeight="1" spans="1:5">
      <c r="A305" s="41">
        <v>44256</v>
      </c>
      <c r="B305" s="53" t="s">
        <v>150</v>
      </c>
      <c r="C305" s="50" t="s">
        <v>103</v>
      </c>
      <c r="D305" s="53" t="s">
        <v>166</v>
      </c>
      <c r="E305" s="55">
        <v>2821.47</v>
      </c>
    </row>
    <row r="306" s="40" customFormat="1" customHeight="1" spans="1:5">
      <c r="A306" s="41">
        <v>44256</v>
      </c>
      <c r="B306" s="53" t="s">
        <v>150</v>
      </c>
      <c r="C306" s="50" t="s">
        <v>103</v>
      </c>
      <c r="D306" s="53" t="s">
        <v>167</v>
      </c>
      <c r="E306" s="55">
        <v>2440.47</v>
      </c>
    </row>
    <row r="307" s="40" customFormat="1" customHeight="1" spans="1:5">
      <c r="A307" s="41">
        <v>44256</v>
      </c>
      <c r="B307" s="53" t="s">
        <v>150</v>
      </c>
      <c r="C307" s="50" t="s">
        <v>103</v>
      </c>
      <c r="D307" s="53" t="s">
        <v>168</v>
      </c>
      <c r="E307" s="55">
        <v>2265.72</v>
      </c>
    </row>
    <row r="308" s="40" customFormat="1" customHeight="1" spans="1:5">
      <c r="A308" s="41">
        <v>44256</v>
      </c>
      <c r="B308" s="53" t="s">
        <v>150</v>
      </c>
      <c r="C308" s="50" t="s">
        <v>103</v>
      </c>
      <c r="D308" s="53" t="s">
        <v>169</v>
      </c>
      <c r="E308" s="56">
        <v>713.94</v>
      </c>
    </row>
    <row r="309" s="40" customFormat="1" customHeight="1" spans="1:5">
      <c r="A309" s="41">
        <v>44256</v>
      </c>
      <c r="B309" s="53" t="s">
        <v>150</v>
      </c>
      <c r="C309" s="50" t="s">
        <v>103</v>
      </c>
      <c r="D309" s="53" t="s">
        <v>170</v>
      </c>
      <c r="E309" s="55">
        <v>-6827.49</v>
      </c>
    </row>
    <row r="310" s="40" customFormat="1" customHeight="1" spans="1:5">
      <c r="A310" s="41">
        <v>44256</v>
      </c>
      <c r="B310" s="53" t="s">
        <v>150</v>
      </c>
      <c r="C310" s="50" t="s">
        <v>103</v>
      </c>
      <c r="D310" s="53" t="s">
        <v>170</v>
      </c>
      <c r="E310" s="55">
        <v>10241.2</v>
      </c>
    </row>
    <row r="311" s="40" customFormat="1" customHeight="1" spans="1:5">
      <c r="A311" s="41">
        <v>44256</v>
      </c>
      <c r="B311" s="53" t="s">
        <v>150</v>
      </c>
      <c r="C311" s="50" t="s">
        <v>103</v>
      </c>
      <c r="D311" s="53" t="s">
        <v>171</v>
      </c>
      <c r="E311" s="55">
        <v>3838.1</v>
      </c>
    </row>
    <row r="312" s="40" customFormat="1" customHeight="1" spans="1:5">
      <c r="A312" s="41">
        <v>44256</v>
      </c>
      <c r="B312" s="53" t="s">
        <v>150</v>
      </c>
      <c r="C312" s="50" t="s">
        <v>103</v>
      </c>
      <c r="D312" s="53" t="s">
        <v>172</v>
      </c>
      <c r="E312" s="55">
        <v>3437.66</v>
      </c>
    </row>
    <row r="313" s="40" customFormat="1" customHeight="1" spans="1:5">
      <c r="A313" s="41">
        <v>44256</v>
      </c>
      <c r="B313" s="53" t="s">
        <v>150</v>
      </c>
      <c r="C313" s="50" t="s">
        <v>103</v>
      </c>
      <c r="D313" s="53" t="s">
        <v>173</v>
      </c>
      <c r="E313" s="55">
        <v>2030.02</v>
      </c>
    </row>
    <row r="314" s="40" customFormat="1" customHeight="1" spans="1:5">
      <c r="A314" s="41">
        <v>44256</v>
      </c>
      <c r="B314" s="53" t="s">
        <v>150</v>
      </c>
      <c r="C314" s="50" t="s">
        <v>103</v>
      </c>
      <c r="D314" s="53" t="s">
        <v>174</v>
      </c>
      <c r="E314" s="55">
        <v>1644.17</v>
      </c>
    </row>
    <row r="315" s="40" customFormat="1" customHeight="1" spans="1:5">
      <c r="A315" s="41">
        <v>44256</v>
      </c>
      <c r="B315" s="53" t="s">
        <v>150</v>
      </c>
      <c r="C315" s="50" t="s">
        <v>103</v>
      </c>
      <c r="D315" s="53" t="s">
        <v>175</v>
      </c>
      <c r="E315" s="56">
        <v>704.28</v>
      </c>
    </row>
    <row r="316" s="40" customFormat="1" customHeight="1" spans="1:5">
      <c r="A316" s="41">
        <v>44256</v>
      </c>
      <c r="B316" s="53" t="s">
        <v>150</v>
      </c>
      <c r="C316" s="50" t="s">
        <v>103</v>
      </c>
      <c r="D316" s="53" t="s">
        <v>176</v>
      </c>
      <c r="E316" s="55">
        <v>1876.94</v>
      </c>
    </row>
    <row r="317" s="40" customFormat="1" customHeight="1" spans="1:5">
      <c r="A317" s="41">
        <v>44256</v>
      </c>
      <c r="B317" s="53" t="s">
        <v>150</v>
      </c>
      <c r="C317" s="50" t="s">
        <v>103</v>
      </c>
      <c r="D317" s="53" t="s">
        <v>104</v>
      </c>
      <c r="E317" s="55">
        <v>1016.31</v>
      </c>
    </row>
    <row r="318" s="40" customFormat="1" customHeight="1" spans="1:5">
      <c r="A318" s="41">
        <v>44256</v>
      </c>
      <c r="B318" s="53" t="s">
        <v>150</v>
      </c>
      <c r="C318" s="50" t="s">
        <v>103</v>
      </c>
      <c r="D318" s="53" t="s">
        <v>177</v>
      </c>
      <c r="E318" s="55">
        <v>3464.79</v>
      </c>
    </row>
    <row r="319" s="40" customFormat="1" customHeight="1" spans="1:5">
      <c r="A319" s="41">
        <v>44256</v>
      </c>
      <c r="B319" s="53" t="s">
        <v>150</v>
      </c>
      <c r="C319" s="50" t="s">
        <v>103</v>
      </c>
      <c r="D319" s="53" t="s">
        <v>178</v>
      </c>
      <c r="E319" s="55">
        <v>1574.54</v>
      </c>
    </row>
    <row r="320" s="40" customFormat="1" customHeight="1" spans="1:5">
      <c r="A320" s="41">
        <v>44256</v>
      </c>
      <c r="B320" s="53" t="s">
        <v>150</v>
      </c>
      <c r="C320" s="50" t="s">
        <v>103</v>
      </c>
      <c r="D320" s="53" t="s">
        <v>179</v>
      </c>
      <c r="E320" s="56">
        <v>964.1</v>
      </c>
    </row>
    <row r="321" s="40" customFormat="1" customHeight="1" spans="1:5">
      <c r="A321" s="41">
        <v>44256</v>
      </c>
      <c r="B321" s="53" t="s">
        <v>150</v>
      </c>
      <c r="C321" s="50" t="s">
        <v>103</v>
      </c>
      <c r="D321" s="53" t="s">
        <v>180</v>
      </c>
      <c r="E321" s="55">
        <v>1720.7</v>
      </c>
    </row>
    <row r="322" s="40" customFormat="1" customHeight="1" spans="1:5">
      <c r="A322" s="41">
        <v>44256</v>
      </c>
      <c r="B322" s="53" t="s">
        <v>150</v>
      </c>
      <c r="C322" s="50" t="s">
        <v>103</v>
      </c>
      <c r="D322" s="53" t="s">
        <v>181</v>
      </c>
      <c r="E322" s="56">
        <v>830.54</v>
      </c>
    </row>
    <row r="323" s="40" customFormat="1" customHeight="1" spans="1:5">
      <c r="A323" s="41">
        <v>44256</v>
      </c>
      <c r="B323" s="53" t="s">
        <v>150</v>
      </c>
      <c r="C323" s="50" t="s">
        <v>103</v>
      </c>
      <c r="D323" s="53" t="s">
        <v>182</v>
      </c>
      <c r="E323" s="56">
        <v>830.54</v>
      </c>
    </row>
    <row r="324" s="40" customFormat="1" customHeight="1" spans="1:5">
      <c r="A324" s="41">
        <v>44256</v>
      </c>
      <c r="B324" s="53" t="s">
        <v>150</v>
      </c>
      <c r="C324" s="50" t="s">
        <v>103</v>
      </c>
      <c r="D324" s="53" t="s">
        <v>183</v>
      </c>
      <c r="E324" s="55">
        <v>1832.43</v>
      </c>
    </row>
    <row r="325" s="40" customFormat="1" customHeight="1" spans="1:5">
      <c r="A325" s="41">
        <v>44256</v>
      </c>
      <c r="B325" s="53" t="s">
        <v>150</v>
      </c>
      <c r="C325" s="50" t="s">
        <v>103</v>
      </c>
      <c r="D325" s="53" t="s">
        <v>184</v>
      </c>
      <c r="E325" s="56">
        <v>830.54</v>
      </c>
    </row>
    <row r="326" s="40" customFormat="1" customHeight="1" spans="1:5">
      <c r="A326" s="41">
        <v>44256</v>
      </c>
      <c r="B326" s="53" t="s">
        <v>150</v>
      </c>
      <c r="C326" s="50" t="s">
        <v>103</v>
      </c>
      <c r="D326" s="53" t="s">
        <v>185</v>
      </c>
      <c r="E326" s="55">
        <v>1720.7</v>
      </c>
    </row>
    <row r="327" s="40" customFormat="1" customHeight="1" spans="1:5">
      <c r="A327" s="41">
        <v>44256</v>
      </c>
      <c r="B327" s="53" t="s">
        <v>150</v>
      </c>
      <c r="C327" s="50" t="s">
        <v>103</v>
      </c>
      <c r="D327" s="53" t="s">
        <v>186</v>
      </c>
      <c r="E327" s="56">
        <v>890.16</v>
      </c>
    </row>
    <row r="328" s="40" customFormat="1" customHeight="1" spans="1:5">
      <c r="A328" s="41">
        <v>44256</v>
      </c>
      <c r="B328" s="53" t="s">
        <v>150</v>
      </c>
      <c r="C328" s="50" t="s">
        <v>103</v>
      </c>
      <c r="D328" s="53" t="s">
        <v>187</v>
      </c>
      <c r="E328" s="56">
        <v>830.54</v>
      </c>
    </row>
    <row r="329" s="40" customFormat="1" customHeight="1" spans="1:5">
      <c r="A329" s="41">
        <v>44256</v>
      </c>
      <c r="B329" s="53" t="s">
        <v>150</v>
      </c>
      <c r="C329" s="50" t="s">
        <v>103</v>
      </c>
      <c r="D329" s="53" t="s">
        <v>188</v>
      </c>
      <c r="E329" s="55">
        <v>9511.02</v>
      </c>
    </row>
    <row r="330" s="40" customFormat="1" customHeight="1" spans="1:5">
      <c r="A330" s="41">
        <v>44440</v>
      </c>
      <c r="B330" s="53" t="s">
        <v>150</v>
      </c>
      <c r="C330" s="50" t="s">
        <v>103</v>
      </c>
      <c r="D330" s="53" t="s">
        <v>151</v>
      </c>
      <c r="E330" s="55">
        <v>9096.93</v>
      </c>
    </row>
    <row r="331" s="40" customFormat="1" customHeight="1" spans="1:5">
      <c r="A331" s="41">
        <v>44440</v>
      </c>
      <c r="B331" s="53" t="s">
        <v>150</v>
      </c>
      <c r="C331" s="50" t="s">
        <v>103</v>
      </c>
      <c r="D331" s="53" t="s">
        <v>152</v>
      </c>
      <c r="E331" s="55">
        <v>6216.23</v>
      </c>
    </row>
    <row r="332" s="40" customFormat="1" customHeight="1" spans="1:5">
      <c r="A332" s="41">
        <v>44440</v>
      </c>
      <c r="B332" s="53" t="s">
        <v>150</v>
      </c>
      <c r="C332" s="50" t="s">
        <v>103</v>
      </c>
      <c r="D332" s="53" t="s">
        <v>153</v>
      </c>
      <c r="E332" s="55">
        <v>10476.24</v>
      </c>
    </row>
    <row r="333" s="40" customFormat="1" customHeight="1" spans="1:5">
      <c r="A333" s="41">
        <v>44440</v>
      </c>
      <c r="B333" s="53" t="s">
        <v>150</v>
      </c>
      <c r="C333" s="50" t="s">
        <v>103</v>
      </c>
      <c r="D333" s="53" t="s">
        <v>155</v>
      </c>
      <c r="E333" s="55">
        <v>1424.22</v>
      </c>
    </row>
    <row r="334" s="40" customFormat="1" customHeight="1" spans="1:5">
      <c r="A334" s="41">
        <v>44440</v>
      </c>
      <c r="B334" s="53" t="s">
        <v>150</v>
      </c>
      <c r="C334" s="50" t="s">
        <v>103</v>
      </c>
      <c r="D334" s="53" t="s">
        <v>156</v>
      </c>
      <c r="E334" s="56">
        <v>714.21</v>
      </c>
    </row>
    <row r="335" s="40" customFormat="1" customHeight="1" spans="1:5">
      <c r="A335" s="41">
        <v>44440</v>
      </c>
      <c r="B335" s="53" t="s">
        <v>150</v>
      </c>
      <c r="C335" s="50" t="s">
        <v>103</v>
      </c>
      <c r="D335" s="53" t="s">
        <v>157</v>
      </c>
      <c r="E335" s="55">
        <v>2045.44</v>
      </c>
    </row>
    <row r="336" s="40" customFormat="1" customHeight="1" spans="1:5">
      <c r="A336" s="41">
        <v>44440</v>
      </c>
      <c r="B336" s="53" t="s">
        <v>150</v>
      </c>
      <c r="C336" s="50" t="s">
        <v>103</v>
      </c>
      <c r="D336" s="53" t="s">
        <v>158</v>
      </c>
      <c r="E336" s="56">
        <v>714.21</v>
      </c>
    </row>
    <row r="337" s="40" customFormat="1" customHeight="1" spans="1:5">
      <c r="A337" s="41">
        <v>44440</v>
      </c>
      <c r="B337" s="53" t="s">
        <v>150</v>
      </c>
      <c r="C337" s="50" t="s">
        <v>103</v>
      </c>
      <c r="D337" s="53" t="s">
        <v>159</v>
      </c>
      <c r="E337" s="56">
        <v>714.21</v>
      </c>
    </row>
    <row r="338" s="40" customFormat="1" customHeight="1" spans="1:5">
      <c r="A338" s="41">
        <v>44440</v>
      </c>
      <c r="B338" s="53" t="s">
        <v>150</v>
      </c>
      <c r="C338" s="50" t="s">
        <v>103</v>
      </c>
      <c r="D338" s="53" t="s">
        <v>160</v>
      </c>
      <c r="E338" s="56">
        <v>714.21</v>
      </c>
    </row>
    <row r="339" s="40" customFormat="1" customHeight="1" spans="1:5">
      <c r="A339" s="41">
        <v>44440</v>
      </c>
      <c r="B339" s="53" t="s">
        <v>150</v>
      </c>
      <c r="C339" s="50" t="s">
        <v>103</v>
      </c>
      <c r="D339" s="53" t="s">
        <v>161</v>
      </c>
      <c r="E339" s="56">
        <v>710.01</v>
      </c>
    </row>
    <row r="340" s="40" customFormat="1" customHeight="1" spans="1:5">
      <c r="A340" s="41">
        <v>44440</v>
      </c>
      <c r="B340" s="53" t="s">
        <v>150</v>
      </c>
      <c r="C340" s="50" t="s">
        <v>103</v>
      </c>
      <c r="D340" s="53" t="s">
        <v>162</v>
      </c>
      <c r="E340" s="55">
        <v>5739.25</v>
      </c>
    </row>
    <row r="341" s="40" customFormat="1" customHeight="1" spans="1:5">
      <c r="A341" s="41">
        <v>44440</v>
      </c>
      <c r="B341" s="53" t="s">
        <v>150</v>
      </c>
      <c r="C341" s="50" t="s">
        <v>103</v>
      </c>
      <c r="D341" s="53" t="s">
        <v>163</v>
      </c>
      <c r="E341" s="55">
        <v>3322.16</v>
      </c>
    </row>
    <row r="342" s="40" customFormat="1" customHeight="1" spans="1:5">
      <c r="A342" s="41">
        <v>44440</v>
      </c>
      <c r="B342" s="53" t="s">
        <v>150</v>
      </c>
      <c r="C342" s="50" t="s">
        <v>103</v>
      </c>
      <c r="D342" s="53" t="s">
        <v>164</v>
      </c>
      <c r="E342" s="55">
        <v>3322.16</v>
      </c>
    </row>
    <row r="343" s="40" customFormat="1" customHeight="1" spans="1:5">
      <c r="A343" s="41">
        <v>44440</v>
      </c>
      <c r="B343" s="53" t="s">
        <v>150</v>
      </c>
      <c r="C343" s="50" t="s">
        <v>103</v>
      </c>
      <c r="D343" s="53" t="s">
        <v>165</v>
      </c>
      <c r="E343" s="55">
        <v>1518.68</v>
      </c>
    </row>
    <row r="344" s="40" customFormat="1" customHeight="1" spans="1:5">
      <c r="A344" s="41">
        <v>44440</v>
      </c>
      <c r="B344" s="53" t="s">
        <v>150</v>
      </c>
      <c r="C344" s="50" t="s">
        <v>103</v>
      </c>
      <c r="D344" s="53" t="s">
        <v>166</v>
      </c>
      <c r="E344" s="56">
        <v>833.89</v>
      </c>
    </row>
    <row r="345" s="40" customFormat="1" customHeight="1" spans="1:5">
      <c r="A345" s="41">
        <v>44440</v>
      </c>
      <c r="B345" s="53" t="s">
        <v>150</v>
      </c>
      <c r="C345" s="50" t="s">
        <v>103</v>
      </c>
      <c r="D345" s="53" t="s">
        <v>167</v>
      </c>
      <c r="E345" s="56">
        <v>994.49</v>
      </c>
    </row>
    <row r="346" s="40" customFormat="1" customHeight="1" spans="1:5">
      <c r="A346" s="41">
        <v>44440</v>
      </c>
      <c r="B346" s="53" t="s">
        <v>150</v>
      </c>
      <c r="C346" s="50" t="s">
        <v>103</v>
      </c>
      <c r="D346" s="53" t="s">
        <v>189</v>
      </c>
      <c r="E346" s="55">
        <v>23206.6</v>
      </c>
    </row>
    <row r="347" s="40" customFormat="1" customHeight="1" spans="1:5">
      <c r="A347" s="41">
        <v>44440</v>
      </c>
      <c r="B347" s="53" t="s">
        <v>150</v>
      </c>
      <c r="C347" s="50" t="s">
        <v>103</v>
      </c>
      <c r="D347" s="53" t="s">
        <v>168</v>
      </c>
      <c r="E347" s="55">
        <v>3850.88</v>
      </c>
    </row>
    <row r="348" s="40" customFormat="1" customHeight="1" spans="1:5">
      <c r="A348" s="41">
        <v>44440</v>
      </c>
      <c r="B348" s="53" t="s">
        <v>150</v>
      </c>
      <c r="C348" s="50" t="s">
        <v>103</v>
      </c>
      <c r="D348" s="53" t="s">
        <v>169</v>
      </c>
      <c r="E348" s="55">
        <v>1364.8</v>
      </c>
    </row>
    <row r="349" s="40" customFormat="1" customHeight="1" spans="1:5">
      <c r="A349" s="41">
        <v>44440</v>
      </c>
      <c r="B349" s="53" t="s">
        <v>150</v>
      </c>
      <c r="C349" s="50" t="s">
        <v>103</v>
      </c>
      <c r="D349" s="53" t="s">
        <v>170</v>
      </c>
      <c r="E349" s="55">
        <v>3413.71</v>
      </c>
    </row>
    <row r="350" s="40" customFormat="1" customHeight="1" spans="1:5">
      <c r="A350" s="41">
        <v>44440</v>
      </c>
      <c r="B350" s="53" t="s">
        <v>150</v>
      </c>
      <c r="C350" s="50" t="s">
        <v>103</v>
      </c>
      <c r="D350" s="53" t="s">
        <v>171</v>
      </c>
      <c r="E350" s="55">
        <v>3627.06</v>
      </c>
    </row>
    <row r="351" s="40" customFormat="1" customHeight="1" spans="1:5">
      <c r="A351" s="41">
        <v>44440</v>
      </c>
      <c r="B351" s="53" t="s">
        <v>150</v>
      </c>
      <c r="C351" s="50" t="s">
        <v>103</v>
      </c>
      <c r="D351" s="53" t="s">
        <v>172</v>
      </c>
      <c r="E351" s="55">
        <v>3437.66</v>
      </c>
    </row>
    <row r="352" s="40" customFormat="1" customHeight="1" spans="1:5">
      <c r="A352" s="41">
        <v>44440</v>
      </c>
      <c r="B352" s="53" t="s">
        <v>150</v>
      </c>
      <c r="C352" s="50" t="s">
        <v>103</v>
      </c>
      <c r="D352" s="53" t="s">
        <v>173</v>
      </c>
      <c r="E352" s="56">
        <v>710.01</v>
      </c>
    </row>
    <row r="353" s="40" customFormat="1" customHeight="1" spans="1:5">
      <c r="A353" s="41">
        <v>44440</v>
      </c>
      <c r="B353" s="53" t="s">
        <v>150</v>
      </c>
      <c r="C353" s="50" t="s">
        <v>103</v>
      </c>
      <c r="D353" s="53" t="s">
        <v>174</v>
      </c>
      <c r="E353" s="55">
        <v>1644.18</v>
      </c>
    </row>
    <row r="354" s="40" customFormat="1" customHeight="1" spans="1:5">
      <c r="A354" s="41">
        <v>44440</v>
      </c>
      <c r="B354" s="53" t="s">
        <v>150</v>
      </c>
      <c r="C354" s="50" t="s">
        <v>103</v>
      </c>
      <c r="D354" s="53" t="s">
        <v>175</v>
      </c>
      <c r="E354" s="56">
        <v>704.28</v>
      </c>
    </row>
    <row r="355" s="40" customFormat="1" customHeight="1" spans="1:5">
      <c r="A355" s="41">
        <v>44440</v>
      </c>
      <c r="B355" s="53" t="s">
        <v>150</v>
      </c>
      <c r="C355" s="50" t="s">
        <v>103</v>
      </c>
      <c r="D355" s="53" t="s">
        <v>176</v>
      </c>
      <c r="E355" s="55">
        <v>1876.94</v>
      </c>
    </row>
    <row r="356" s="40" customFormat="1" customHeight="1" spans="1:5">
      <c r="A356" s="41">
        <v>44440</v>
      </c>
      <c r="B356" s="53" t="s">
        <v>150</v>
      </c>
      <c r="C356" s="50" t="s">
        <v>103</v>
      </c>
      <c r="D356" s="53" t="s">
        <v>177</v>
      </c>
      <c r="E356" s="55">
        <v>2642.53</v>
      </c>
    </row>
    <row r="357" s="40" customFormat="1" customHeight="1" spans="1:5">
      <c r="A357" s="41">
        <v>44440</v>
      </c>
      <c r="B357" s="53" t="s">
        <v>150</v>
      </c>
      <c r="C357" s="50" t="s">
        <v>103</v>
      </c>
      <c r="D357" s="53" t="s">
        <v>179</v>
      </c>
      <c r="E357" s="56">
        <v>964.1</v>
      </c>
    </row>
    <row r="358" s="40" customFormat="1" customHeight="1" spans="1:5">
      <c r="A358" s="41">
        <v>44440</v>
      </c>
      <c r="B358" s="53" t="s">
        <v>150</v>
      </c>
      <c r="C358" s="50" t="s">
        <v>103</v>
      </c>
      <c r="D358" s="53" t="s">
        <v>180</v>
      </c>
      <c r="E358" s="55">
        <v>1355.86</v>
      </c>
    </row>
    <row r="359" s="40" customFormat="1" customHeight="1" spans="1:5">
      <c r="A359" s="41">
        <v>44440</v>
      </c>
      <c r="B359" s="53" t="s">
        <v>150</v>
      </c>
      <c r="C359" s="50" t="s">
        <v>103</v>
      </c>
      <c r="D359" s="53" t="s">
        <v>181</v>
      </c>
      <c r="E359" s="56">
        <v>830.54</v>
      </c>
    </row>
    <row r="360" s="40" customFormat="1" customHeight="1" spans="1:5">
      <c r="A360" s="41">
        <v>44440</v>
      </c>
      <c r="B360" s="53" t="s">
        <v>150</v>
      </c>
      <c r="C360" s="50" t="s">
        <v>103</v>
      </c>
      <c r="D360" s="53" t="s">
        <v>182</v>
      </c>
      <c r="E360" s="56">
        <v>830.54</v>
      </c>
    </row>
    <row r="361" s="40" customFormat="1" customHeight="1" spans="1:5">
      <c r="A361" s="41">
        <v>44440</v>
      </c>
      <c r="B361" s="53" t="s">
        <v>150</v>
      </c>
      <c r="C361" s="50" t="s">
        <v>103</v>
      </c>
      <c r="D361" s="53" t="s">
        <v>183</v>
      </c>
      <c r="E361" s="55">
        <v>1467.59</v>
      </c>
    </row>
    <row r="362" s="40" customFormat="1" customHeight="1" spans="1:5">
      <c r="A362" s="41">
        <v>44440</v>
      </c>
      <c r="B362" s="53" t="s">
        <v>150</v>
      </c>
      <c r="C362" s="50" t="s">
        <v>103</v>
      </c>
      <c r="D362" s="53" t="s">
        <v>184</v>
      </c>
      <c r="E362" s="56">
        <v>830.54</v>
      </c>
    </row>
    <row r="363" s="40" customFormat="1" customHeight="1" spans="1:5">
      <c r="A363" s="41">
        <v>44440</v>
      </c>
      <c r="B363" s="53" t="s">
        <v>150</v>
      </c>
      <c r="C363" s="50" t="s">
        <v>103</v>
      </c>
      <c r="D363" s="53" t="s">
        <v>185</v>
      </c>
      <c r="E363" s="56">
        <v>830.54</v>
      </c>
    </row>
    <row r="364" s="40" customFormat="1" customHeight="1" spans="1:5">
      <c r="A364" s="41">
        <v>44440</v>
      </c>
      <c r="B364" s="53" t="s">
        <v>150</v>
      </c>
      <c r="C364" s="50" t="s">
        <v>103</v>
      </c>
      <c r="D364" s="53" t="s">
        <v>190</v>
      </c>
      <c r="E364" s="56">
        <v>525.32</v>
      </c>
    </row>
    <row r="365" s="40" customFormat="1" customHeight="1" spans="1:5">
      <c r="A365" s="41">
        <v>44440</v>
      </c>
      <c r="B365" s="53" t="s">
        <v>150</v>
      </c>
      <c r="C365" s="50" t="s">
        <v>103</v>
      </c>
      <c r="D365" s="53" t="s">
        <v>186</v>
      </c>
      <c r="E365" s="56">
        <v>525.32</v>
      </c>
    </row>
    <row r="366" s="40" customFormat="1" customHeight="1" spans="1:5">
      <c r="A366" s="41">
        <v>44440</v>
      </c>
      <c r="B366" s="53" t="s">
        <v>150</v>
      </c>
      <c r="C366" s="50" t="s">
        <v>103</v>
      </c>
      <c r="D366" s="53" t="s">
        <v>187</v>
      </c>
      <c r="E366" s="56">
        <v>830.54</v>
      </c>
    </row>
    <row r="367" s="40" customFormat="1" customHeight="1" spans="1:5">
      <c r="A367" s="41">
        <v>44440</v>
      </c>
      <c r="B367" s="53" t="s">
        <v>150</v>
      </c>
      <c r="C367" s="50" t="s">
        <v>103</v>
      </c>
      <c r="D367" s="53" t="s">
        <v>191</v>
      </c>
      <c r="E367" s="56">
        <v>792.98</v>
      </c>
    </row>
    <row r="368" s="40" customFormat="1" customHeight="1" spans="1:5">
      <c r="A368" s="41">
        <v>44440</v>
      </c>
      <c r="B368" s="53" t="s">
        <v>150</v>
      </c>
      <c r="C368" s="50" t="s">
        <v>103</v>
      </c>
      <c r="D368" s="53" t="s">
        <v>192</v>
      </c>
      <c r="E368" s="55">
        <v>1971.32</v>
      </c>
    </row>
    <row r="369" s="40" customFormat="1" customHeight="1" spans="1:5">
      <c r="A369" s="41">
        <v>44440</v>
      </c>
      <c r="B369" s="53" t="s">
        <v>150</v>
      </c>
      <c r="C369" s="50" t="s">
        <v>103</v>
      </c>
      <c r="D369" s="53" t="s">
        <v>193</v>
      </c>
      <c r="E369" s="56">
        <v>669.42</v>
      </c>
    </row>
    <row r="370" s="40" customFormat="1" customHeight="1" spans="1:5">
      <c r="A370" s="41">
        <v>44440</v>
      </c>
      <c r="B370" s="53" t="s">
        <v>150</v>
      </c>
      <c r="C370" s="50" t="s">
        <v>103</v>
      </c>
      <c r="D370" s="53" t="s">
        <v>194</v>
      </c>
      <c r="E370" s="56">
        <v>582.25</v>
      </c>
    </row>
    <row r="371" s="40" customFormat="1" customHeight="1" spans="1:5">
      <c r="A371" s="41">
        <v>44440</v>
      </c>
      <c r="B371" s="53" t="s">
        <v>150</v>
      </c>
      <c r="C371" s="50" t="s">
        <v>103</v>
      </c>
      <c r="D371" s="53" t="s">
        <v>188</v>
      </c>
      <c r="E371" s="55">
        <v>11652.7</v>
      </c>
    </row>
    <row r="372" s="40" customFormat="1" customHeight="1" spans="1:5">
      <c r="A372" s="41">
        <v>44197</v>
      </c>
      <c r="B372" s="50" t="s">
        <v>195</v>
      </c>
      <c r="C372" s="50" t="s">
        <v>195</v>
      </c>
      <c r="D372" s="50" t="s">
        <v>122</v>
      </c>
      <c r="E372" s="52">
        <v>22.43</v>
      </c>
    </row>
    <row r="373" s="40" customFormat="1" customHeight="1" spans="1:5">
      <c r="A373" s="41">
        <v>44197</v>
      </c>
      <c r="B373" s="50" t="s">
        <v>195</v>
      </c>
      <c r="C373" s="57" t="s">
        <v>196</v>
      </c>
      <c r="D373" s="50" t="s">
        <v>123</v>
      </c>
      <c r="E373" s="52">
        <v>26.54</v>
      </c>
    </row>
    <row r="374" s="40" customFormat="1" customHeight="1" spans="1:5">
      <c r="A374" s="41">
        <v>44197</v>
      </c>
      <c r="B374" s="50" t="s">
        <v>195</v>
      </c>
      <c r="C374" s="57" t="s">
        <v>196</v>
      </c>
      <c r="D374" s="50" t="s">
        <v>143</v>
      </c>
      <c r="E374" s="52">
        <v>28</v>
      </c>
    </row>
    <row r="375" s="40" customFormat="1" customHeight="1" spans="1:5">
      <c r="A375" s="41">
        <v>44197</v>
      </c>
      <c r="B375" s="50" t="s">
        <v>195</v>
      </c>
      <c r="C375" s="57" t="s">
        <v>196</v>
      </c>
      <c r="D375" s="50" t="s">
        <v>136</v>
      </c>
      <c r="E375" s="52">
        <v>73.95</v>
      </c>
    </row>
    <row r="376" s="40" customFormat="1" customHeight="1" spans="1:5">
      <c r="A376" s="41">
        <v>44197</v>
      </c>
      <c r="B376" s="50" t="s">
        <v>195</v>
      </c>
      <c r="C376" s="57" t="s">
        <v>196</v>
      </c>
      <c r="D376" s="50" t="s">
        <v>127</v>
      </c>
      <c r="E376" s="52">
        <v>95</v>
      </c>
    </row>
    <row r="377" s="40" customFormat="1" customHeight="1" spans="1:5">
      <c r="A377" s="41">
        <v>44197</v>
      </c>
      <c r="B377" s="50" t="s">
        <v>195</v>
      </c>
      <c r="C377" s="57" t="s">
        <v>196</v>
      </c>
      <c r="D377" s="50" t="s">
        <v>119</v>
      </c>
      <c r="E377" s="52">
        <v>256.01</v>
      </c>
    </row>
    <row r="378" s="40" customFormat="1" customHeight="1" spans="1:5">
      <c r="A378" s="41">
        <v>44197</v>
      </c>
      <c r="B378" s="50" t="s">
        <v>195</v>
      </c>
      <c r="C378" s="57" t="s">
        <v>196</v>
      </c>
      <c r="D378" s="50" t="s">
        <v>116</v>
      </c>
      <c r="E378" s="52">
        <v>280.04</v>
      </c>
    </row>
    <row r="379" s="40" customFormat="1" customHeight="1" spans="1:5">
      <c r="A379" s="41">
        <v>44197</v>
      </c>
      <c r="B379" s="50" t="s">
        <v>195</v>
      </c>
      <c r="C379" s="57" t="s">
        <v>196</v>
      </c>
      <c r="D379" s="50" t="s">
        <v>121</v>
      </c>
      <c r="E379" s="52">
        <v>308.5</v>
      </c>
    </row>
    <row r="380" s="40" customFormat="1" customHeight="1" spans="1:5">
      <c r="A380" s="41">
        <v>44197</v>
      </c>
      <c r="B380" s="50" t="s">
        <v>195</v>
      </c>
      <c r="C380" s="57" t="s">
        <v>196</v>
      </c>
      <c r="D380" s="50" t="s">
        <v>107</v>
      </c>
      <c r="E380" s="52">
        <v>316.21</v>
      </c>
    </row>
    <row r="381" s="40" customFormat="1" customHeight="1" spans="1:5">
      <c r="A381" s="41">
        <v>44197</v>
      </c>
      <c r="B381" s="50" t="s">
        <v>195</v>
      </c>
      <c r="C381" s="57" t="s">
        <v>196</v>
      </c>
      <c r="D381" s="50" t="s">
        <v>115</v>
      </c>
      <c r="E381" s="52">
        <v>471.05</v>
      </c>
    </row>
    <row r="382" s="40" customFormat="1" customHeight="1" spans="1:5">
      <c r="A382" s="41">
        <v>44197</v>
      </c>
      <c r="B382" s="50" t="s">
        <v>195</v>
      </c>
      <c r="C382" s="57" t="s">
        <v>196</v>
      </c>
      <c r="D382" s="50" t="s">
        <v>134</v>
      </c>
      <c r="E382" s="52">
        <v>537.16</v>
      </c>
    </row>
    <row r="383" s="40" customFormat="1" customHeight="1" spans="1:5">
      <c r="A383" s="41">
        <v>44197</v>
      </c>
      <c r="B383" s="50" t="s">
        <v>195</v>
      </c>
      <c r="C383" s="57" t="s">
        <v>196</v>
      </c>
      <c r="D383" s="50" t="s">
        <v>132</v>
      </c>
      <c r="E383" s="52">
        <v>606.02</v>
      </c>
    </row>
    <row r="384" s="40" customFormat="1" customHeight="1" spans="1:5">
      <c r="A384" s="41">
        <v>44197</v>
      </c>
      <c r="B384" s="50" t="s">
        <v>195</v>
      </c>
      <c r="C384" s="57" t="s">
        <v>196</v>
      </c>
      <c r="D384" s="50" t="s">
        <v>144</v>
      </c>
      <c r="E384" s="52">
        <v>776.03</v>
      </c>
    </row>
    <row r="385" s="40" customFormat="1" customHeight="1" spans="1:5">
      <c r="A385" s="41">
        <v>44197</v>
      </c>
      <c r="B385" s="50" t="s">
        <v>195</v>
      </c>
      <c r="C385" s="57" t="s">
        <v>196</v>
      </c>
      <c r="D385" s="50" t="s">
        <v>117</v>
      </c>
      <c r="E385" s="52">
        <v>796.02</v>
      </c>
    </row>
    <row r="386" s="40" customFormat="1" customHeight="1" spans="1:5">
      <c r="A386" s="41">
        <v>44197</v>
      </c>
      <c r="B386" s="50" t="s">
        <v>195</v>
      </c>
      <c r="C386" s="57" t="s">
        <v>196</v>
      </c>
      <c r="D386" s="50" t="s">
        <v>131</v>
      </c>
      <c r="E386" s="52">
        <v>858.4</v>
      </c>
    </row>
    <row r="387" s="40" customFormat="1" customHeight="1" spans="1:5">
      <c r="A387" s="41">
        <v>44197</v>
      </c>
      <c r="B387" s="50" t="s">
        <v>195</v>
      </c>
      <c r="C387" s="57" t="s">
        <v>196</v>
      </c>
      <c r="D387" s="50" t="s">
        <v>129</v>
      </c>
      <c r="E387" s="52">
        <v>968.1</v>
      </c>
    </row>
    <row r="388" s="40" customFormat="1" customHeight="1" spans="1:5">
      <c r="A388" s="41">
        <v>44197</v>
      </c>
      <c r="B388" s="50" t="s">
        <v>195</v>
      </c>
      <c r="C388" s="57" t="s">
        <v>196</v>
      </c>
      <c r="D388" s="50" t="s">
        <v>137</v>
      </c>
      <c r="E388" s="54">
        <v>1173.97</v>
      </c>
    </row>
    <row r="389" s="40" customFormat="1" customHeight="1" spans="1:5">
      <c r="A389" s="41">
        <v>44197</v>
      </c>
      <c r="B389" s="50" t="s">
        <v>195</v>
      </c>
      <c r="C389" s="57" t="s">
        <v>196</v>
      </c>
      <c r="D389" s="50" t="s">
        <v>109</v>
      </c>
      <c r="E389" s="54">
        <v>1250.49</v>
      </c>
    </row>
    <row r="390" s="40" customFormat="1" customHeight="1" spans="1:5">
      <c r="A390" s="41">
        <v>44197</v>
      </c>
      <c r="B390" s="50" t="s">
        <v>195</v>
      </c>
      <c r="C390" s="57" t="s">
        <v>196</v>
      </c>
      <c r="D390" s="50" t="s">
        <v>145</v>
      </c>
      <c r="E390" s="54">
        <v>1521.99</v>
      </c>
    </row>
    <row r="391" s="40" customFormat="1" customHeight="1" spans="1:5">
      <c r="A391" s="41">
        <v>44197</v>
      </c>
      <c r="B391" s="50" t="s">
        <v>195</v>
      </c>
      <c r="C391" s="58" t="s">
        <v>197</v>
      </c>
      <c r="D391" s="50" t="s">
        <v>120</v>
      </c>
      <c r="E391" s="54">
        <v>1587.97</v>
      </c>
    </row>
    <row r="392" s="40" customFormat="1" customHeight="1" spans="1:5">
      <c r="A392" s="41">
        <v>44197</v>
      </c>
      <c r="B392" s="50" t="s">
        <v>195</v>
      </c>
      <c r="C392" s="58" t="s">
        <v>197</v>
      </c>
      <c r="D392" s="50" t="s">
        <v>128</v>
      </c>
      <c r="E392" s="54">
        <v>1847.66</v>
      </c>
    </row>
    <row r="393" s="40" customFormat="1" customHeight="1" spans="1:5">
      <c r="A393" s="41">
        <v>44197</v>
      </c>
      <c r="B393" s="50" t="s">
        <v>195</v>
      </c>
      <c r="C393" s="58" t="s">
        <v>197</v>
      </c>
      <c r="D393" s="50" t="s">
        <v>113</v>
      </c>
      <c r="E393" s="54">
        <v>1913.96</v>
      </c>
    </row>
    <row r="394" s="40" customFormat="1" customHeight="1" spans="1:5">
      <c r="A394" s="41">
        <v>44197</v>
      </c>
      <c r="B394" s="50" t="s">
        <v>195</v>
      </c>
      <c r="C394" s="58" t="s">
        <v>197</v>
      </c>
      <c r="D394" s="50" t="s">
        <v>139</v>
      </c>
      <c r="E394" s="54">
        <v>2335.21</v>
      </c>
    </row>
    <row r="395" s="40" customFormat="1" customHeight="1" spans="1:5">
      <c r="A395" s="41">
        <v>44197</v>
      </c>
      <c r="B395" s="50" t="s">
        <v>195</v>
      </c>
      <c r="C395" s="58" t="s">
        <v>197</v>
      </c>
      <c r="D395" s="50" t="s">
        <v>112</v>
      </c>
      <c r="E395" s="54">
        <v>2364.99</v>
      </c>
    </row>
    <row r="396" s="40" customFormat="1" customHeight="1" spans="1:5">
      <c r="A396" s="41">
        <v>44197</v>
      </c>
      <c r="B396" s="50" t="s">
        <v>195</v>
      </c>
      <c r="C396" s="58" t="s">
        <v>197</v>
      </c>
      <c r="D396" s="50" t="s">
        <v>133</v>
      </c>
      <c r="E396" s="54">
        <v>2597.19</v>
      </c>
    </row>
    <row r="397" s="40" customFormat="1" customHeight="1" spans="1:5">
      <c r="A397" s="41">
        <v>44197</v>
      </c>
      <c r="B397" s="50" t="s">
        <v>195</v>
      </c>
      <c r="C397" s="58" t="s">
        <v>197</v>
      </c>
      <c r="D397" s="50" t="s">
        <v>102</v>
      </c>
      <c r="E397" s="54">
        <v>2634.02</v>
      </c>
    </row>
    <row r="398" s="40" customFormat="1" customHeight="1" spans="1:5">
      <c r="A398" s="41">
        <v>44197</v>
      </c>
      <c r="B398" s="50" t="s">
        <v>195</v>
      </c>
      <c r="C398" s="58" t="s">
        <v>197</v>
      </c>
      <c r="D398" s="50" t="s">
        <v>141</v>
      </c>
      <c r="E398" s="54">
        <v>2651.79</v>
      </c>
    </row>
    <row r="399" s="40" customFormat="1" customHeight="1" spans="1:5">
      <c r="A399" s="41">
        <v>44197</v>
      </c>
      <c r="B399" s="50" t="s">
        <v>195</v>
      </c>
      <c r="C399" s="58" t="s">
        <v>197</v>
      </c>
      <c r="D399" s="50" t="s">
        <v>140</v>
      </c>
      <c r="E399" s="54">
        <v>4755.16</v>
      </c>
    </row>
    <row r="400" s="40" customFormat="1" customHeight="1" spans="1:5">
      <c r="A400" s="41">
        <v>44197</v>
      </c>
      <c r="B400" s="50" t="s">
        <v>195</v>
      </c>
      <c r="C400" s="58" t="s">
        <v>197</v>
      </c>
      <c r="D400" s="50" t="s">
        <v>118</v>
      </c>
      <c r="E400" s="54">
        <v>5214</v>
      </c>
    </row>
    <row r="401" s="40" customFormat="1" customHeight="1" spans="1:5">
      <c r="A401" s="41">
        <v>44197</v>
      </c>
      <c r="B401" s="50" t="s">
        <v>195</v>
      </c>
      <c r="C401" s="58" t="s">
        <v>197</v>
      </c>
      <c r="D401" s="50" t="s">
        <v>138</v>
      </c>
      <c r="E401" s="54">
        <v>5424.97</v>
      </c>
    </row>
    <row r="402" s="40" customFormat="1" customHeight="1" spans="1:5">
      <c r="A402" s="41">
        <v>44197</v>
      </c>
      <c r="B402" s="50" t="s">
        <v>195</v>
      </c>
      <c r="C402" s="58" t="s">
        <v>197</v>
      </c>
      <c r="D402" s="50" t="s">
        <v>106</v>
      </c>
      <c r="E402" s="54">
        <v>5591.41</v>
      </c>
    </row>
    <row r="403" s="40" customFormat="1" customHeight="1" spans="1:5">
      <c r="A403" s="41">
        <v>44197</v>
      </c>
      <c r="B403" s="50" t="s">
        <v>195</v>
      </c>
      <c r="C403" s="58" t="s">
        <v>197</v>
      </c>
      <c r="D403" s="50" t="s">
        <v>142</v>
      </c>
      <c r="E403" s="54">
        <v>9369.08</v>
      </c>
    </row>
    <row r="404" s="40" customFormat="1" customHeight="1" spans="1:5">
      <c r="A404" s="41">
        <v>44197</v>
      </c>
      <c r="B404" s="50" t="s">
        <v>195</v>
      </c>
      <c r="C404" s="58" t="s">
        <v>197</v>
      </c>
      <c r="D404" s="50" t="s">
        <v>130</v>
      </c>
      <c r="E404" s="54">
        <v>9616.25</v>
      </c>
    </row>
    <row r="405" s="40" customFormat="1" customHeight="1" spans="1:5">
      <c r="A405" s="41">
        <v>44228</v>
      </c>
      <c r="B405" s="50" t="s">
        <v>195</v>
      </c>
      <c r="C405" s="58" t="s">
        <v>197</v>
      </c>
      <c r="D405" s="50" t="s">
        <v>135</v>
      </c>
      <c r="E405" s="52">
        <v>2.4</v>
      </c>
    </row>
    <row r="406" s="40" customFormat="1" customHeight="1" spans="1:5">
      <c r="A406" s="41">
        <v>44228</v>
      </c>
      <c r="B406" s="50" t="s">
        <v>195</v>
      </c>
      <c r="C406" s="58" t="s">
        <v>197</v>
      </c>
      <c r="D406" s="50" t="s">
        <v>143</v>
      </c>
      <c r="E406" s="52">
        <v>28</v>
      </c>
    </row>
    <row r="407" s="40" customFormat="1" customHeight="1" spans="1:5">
      <c r="A407" s="41">
        <v>44228</v>
      </c>
      <c r="B407" s="50" t="s">
        <v>195</v>
      </c>
      <c r="C407" s="58" t="s">
        <v>197</v>
      </c>
      <c r="D407" s="50" t="s">
        <v>123</v>
      </c>
      <c r="E407" s="52">
        <v>29.99</v>
      </c>
    </row>
    <row r="408" s="40" customFormat="1" customHeight="1" spans="1:5">
      <c r="A408" s="41">
        <v>44228</v>
      </c>
      <c r="B408" s="50" t="s">
        <v>195</v>
      </c>
      <c r="C408" s="58" t="s">
        <v>197</v>
      </c>
      <c r="D408" s="50" t="s">
        <v>108</v>
      </c>
      <c r="E408" s="52">
        <v>65</v>
      </c>
    </row>
    <row r="409" s="40" customFormat="1" customHeight="1" spans="1:5">
      <c r="A409" s="41">
        <v>44228</v>
      </c>
      <c r="B409" s="50" t="s">
        <v>195</v>
      </c>
      <c r="C409" s="58" t="s">
        <v>197</v>
      </c>
      <c r="D409" s="50" t="s">
        <v>125</v>
      </c>
      <c r="E409" s="52">
        <v>82.81</v>
      </c>
    </row>
    <row r="410" s="40" customFormat="1" customHeight="1" spans="1:5">
      <c r="A410" s="41">
        <v>44228</v>
      </c>
      <c r="B410" s="50" t="s">
        <v>195</v>
      </c>
      <c r="C410" s="58" t="s">
        <v>197</v>
      </c>
      <c r="D410" s="50" t="s">
        <v>110</v>
      </c>
      <c r="E410" s="52">
        <v>154.2</v>
      </c>
    </row>
    <row r="411" s="40" customFormat="1" customHeight="1" spans="1:5">
      <c r="A411" s="41">
        <v>44228</v>
      </c>
      <c r="B411" s="50" t="s">
        <v>195</v>
      </c>
      <c r="C411" s="58" t="s">
        <v>197</v>
      </c>
      <c r="D411" s="50" t="s">
        <v>107</v>
      </c>
      <c r="E411" s="52">
        <v>316.21</v>
      </c>
    </row>
    <row r="412" s="40" customFormat="1" customHeight="1" spans="1:5">
      <c r="A412" s="41">
        <v>44228</v>
      </c>
      <c r="B412" s="50" t="s">
        <v>195</v>
      </c>
      <c r="C412" s="58" t="s">
        <v>197</v>
      </c>
      <c r="D412" s="50" t="s">
        <v>136</v>
      </c>
      <c r="E412" s="52">
        <v>351.31</v>
      </c>
    </row>
    <row r="413" s="40" customFormat="1" customHeight="1" spans="1:5">
      <c r="A413" s="41">
        <v>44228</v>
      </c>
      <c r="B413" s="50" t="s">
        <v>195</v>
      </c>
      <c r="C413" s="58" t="s">
        <v>197</v>
      </c>
      <c r="D413" s="50" t="s">
        <v>127</v>
      </c>
      <c r="E413" s="52">
        <v>419.98</v>
      </c>
    </row>
    <row r="414" s="40" customFormat="1" customHeight="1" spans="1:5">
      <c r="A414" s="41">
        <v>44228</v>
      </c>
      <c r="B414" s="50" t="s">
        <v>195</v>
      </c>
      <c r="C414" s="58" t="s">
        <v>197</v>
      </c>
      <c r="D414" s="50" t="s">
        <v>119</v>
      </c>
      <c r="E414" s="52">
        <v>437.22</v>
      </c>
    </row>
    <row r="415" s="40" customFormat="1" customHeight="1" spans="1:5">
      <c r="A415" s="41">
        <v>44228</v>
      </c>
      <c r="B415" s="50" t="s">
        <v>195</v>
      </c>
      <c r="C415" s="58" t="s">
        <v>197</v>
      </c>
      <c r="D415" s="50" t="s">
        <v>114</v>
      </c>
      <c r="E415" s="52">
        <v>438.47</v>
      </c>
    </row>
    <row r="416" s="40" customFormat="1" customHeight="1" spans="1:5">
      <c r="A416" s="41">
        <v>44228</v>
      </c>
      <c r="B416" s="50" t="s">
        <v>195</v>
      </c>
      <c r="C416" s="58" t="s">
        <v>197</v>
      </c>
      <c r="D416" s="50" t="s">
        <v>144</v>
      </c>
      <c r="E416" s="52">
        <v>924.02</v>
      </c>
    </row>
    <row r="417" s="40" customFormat="1" customHeight="1" spans="1:5">
      <c r="A417" s="41">
        <v>44228</v>
      </c>
      <c r="B417" s="50" t="s">
        <v>195</v>
      </c>
      <c r="C417" s="58" t="s">
        <v>197</v>
      </c>
      <c r="D417" s="50" t="s">
        <v>131</v>
      </c>
      <c r="E417" s="54">
        <v>1275.02</v>
      </c>
    </row>
    <row r="418" s="40" customFormat="1" customHeight="1" spans="1:5">
      <c r="A418" s="41">
        <v>44228</v>
      </c>
      <c r="B418" s="50" t="s">
        <v>195</v>
      </c>
      <c r="C418" s="58" t="s">
        <v>197</v>
      </c>
      <c r="D418" s="50" t="s">
        <v>137</v>
      </c>
      <c r="E418" s="52">
        <v>1599</v>
      </c>
    </row>
    <row r="419" s="40" customFormat="1" customHeight="1" spans="1:5">
      <c r="A419" s="41">
        <v>44228</v>
      </c>
      <c r="B419" s="50" t="s">
        <v>195</v>
      </c>
      <c r="C419" s="58" t="s">
        <v>197</v>
      </c>
      <c r="D419" s="50" t="s">
        <v>109</v>
      </c>
      <c r="E419" s="52">
        <v>1781.49</v>
      </c>
    </row>
    <row r="420" s="40" customFormat="1" customHeight="1" spans="1:5">
      <c r="A420" s="41">
        <v>44228</v>
      </c>
      <c r="B420" s="50" t="s">
        <v>195</v>
      </c>
      <c r="C420" s="58" t="s">
        <v>197</v>
      </c>
      <c r="D420" s="50" t="s">
        <v>120</v>
      </c>
      <c r="E420" s="52">
        <v>1851.97</v>
      </c>
    </row>
    <row r="421" s="40" customFormat="1" customHeight="1" spans="1:5">
      <c r="A421" s="41">
        <v>44228</v>
      </c>
      <c r="B421" s="50" t="s">
        <v>195</v>
      </c>
      <c r="C421" s="58" t="s">
        <v>197</v>
      </c>
      <c r="D421" s="50" t="s">
        <v>113</v>
      </c>
      <c r="E421" s="52">
        <v>2079.57</v>
      </c>
    </row>
    <row r="422" s="40" customFormat="1" customHeight="1" spans="1:5">
      <c r="A422" s="41">
        <v>44228</v>
      </c>
      <c r="B422" s="50" t="s">
        <v>195</v>
      </c>
      <c r="C422" s="58" t="s">
        <v>197</v>
      </c>
      <c r="D422" s="50" t="s">
        <v>145</v>
      </c>
      <c r="E422" s="52">
        <v>2737.97</v>
      </c>
    </row>
    <row r="423" s="40" customFormat="1" customHeight="1" spans="1:5">
      <c r="A423" s="41">
        <v>44228</v>
      </c>
      <c r="B423" s="50" t="s">
        <v>195</v>
      </c>
      <c r="C423" s="58" t="s">
        <v>197</v>
      </c>
      <c r="D423" s="50" t="s">
        <v>116</v>
      </c>
      <c r="E423" s="54">
        <v>2847.06</v>
      </c>
    </row>
    <row r="424" s="40" customFormat="1" customHeight="1" spans="1:5">
      <c r="A424" s="41">
        <v>44228</v>
      </c>
      <c r="B424" s="50" t="s">
        <v>195</v>
      </c>
      <c r="C424" s="58" t="s">
        <v>197</v>
      </c>
      <c r="D424" s="50" t="s">
        <v>102</v>
      </c>
      <c r="E424" s="52">
        <v>3032.03</v>
      </c>
    </row>
    <row r="425" s="40" customFormat="1" customHeight="1" spans="1:5">
      <c r="A425" s="41">
        <v>44228</v>
      </c>
      <c r="B425" s="50" t="s">
        <v>195</v>
      </c>
      <c r="C425" s="58" t="s">
        <v>197</v>
      </c>
      <c r="D425" s="50" t="s">
        <v>121</v>
      </c>
      <c r="E425" s="52">
        <v>3188.51</v>
      </c>
    </row>
    <row r="426" s="40" customFormat="1" customHeight="1" spans="1:5">
      <c r="A426" s="41">
        <v>44228</v>
      </c>
      <c r="B426" s="50" t="s">
        <v>195</v>
      </c>
      <c r="C426" s="58" t="s">
        <v>197</v>
      </c>
      <c r="D426" s="50" t="s">
        <v>115</v>
      </c>
      <c r="E426" s="52">
        <v>3245.09</v>
      </c>
    </row>
    <row r="427" s="40" customFormat="1" customHeight="1" spans="1:5">
      <c r="A427" s="41">
        <v>44228</v>
      </c>
      <c r="B427" s="50" t="s">
        <v>195</v>
      </c>
      <c r="C427" s="58" t="s">
        <v>197</v>
      </c>
      <c r="D427" s="50" t="s">
        <v>134</v>
      </c>
      <c r="E427" s="52">
        <v>3519.76</v>
      </c>
    </row>
    <row r="428" s="40" customFormat="1" customHeight="1" spans="1:5">
      <c r="A428" s="41">
        <v>44228</v>
      </c>
      <c r="B428" s="50" t="s">
        <v>195</v>
      </c>
      <c r="C428" s="57" t="s">
        <v>196</v>
      </c>
      <c r="D428" s="50" t="s">
        <v>141</v>
      </c>
      <c r="E428" s="52">
        <v>3894.62</v>
      </c>
    </row>
    <row r="429" s="40" customFormat="1" customHeight="1" spans="1:5">
      <c r="A429" s="41">
        <v>44228</v>
      </c>
      <c r="B429" s="50" t="s">
        <v>195</v>
      </c>
      <c r="C429" s="57" t="s">
        <v>196</v>
      </c>
      <c r="D429" s="50" t="s">
        <v>132</v>
      </c>
      <c r="E429" s="52">
        <v>5094.23</v>
      </c>
    </row>
    <row r="430" s="40" customFormat="1" customHeight="1" spans="1:5">
      <c r="A430" s="41">
        <v>44228</v>
      </c>
      <c r="B430" s="50" t="s">
        <v>195</v>
      </c>
      <c r="C430" s="57" t="s">
        <v>196</v>
      </c>
      <c r="D430" s="50" t="s">
        <v>117</v>
      </c>
      <c r="E430" s="54">
        <v>5350.01</v>
      </c>
    </row>
    <row r="431" s="40" customFormat="1" customHeight="1" spans="1:5">
      <c r="A431" s="41">
        <v>44228</v>
      </c>
      <c r="B431" s="50" t="s">
        <v>195</v>
      </c>
      <c r="C431" s="57" t="s">
        <v>196</v>
      </c>
      <c r="D431" s="50" t="s">
        <v>106</v>
      </c>
      <c r="E431" s="52">
        <v>5821.4</v>
      </c>
    </row>
    <row r="432" s="40" customFormat="1" customHeight="1" spans="1:5">
      <c r="A432" s="41">
        <v>44228</v>
      </c>
      <c r="B432" s="50" t="s">
        <v>195</v>
      </c>
      <c r="C432" s="57" t="s">
        <v>196</v>
      </c>
      <c r="D432" s="50" t="s">
        <v>138</v>
      </c>
      <c r="E432" s="52">
        <v>5922.96</v>
      </c>
    </row>
    <row r="433" s="40" customFormat="1" customHeight="1" spans="1:5">
      <c r="A433" s="41">
        <v>44228</v>
      </c>
      <c r="B433" s="50" t="s">
        <v>195</v>
      </c>
      <c r="C433" s="57" t="s">
        <v>196</v>
      </c>
      <c r="D433" s="50" t="s">
        <v>129</v>
      </c>
      <c r="E433" s="54">
        <v>6471.14</v>
      </c>
    </row>
    <row r="434" s="40" customFormat="1" customHeight="1" spans="1:5">
      <c r="A434" s="41">
        <v>44228</v>
      </c>
      <c r="B434" s="50" t="s">
        <v>195</v>
      </c>
      <c r="C434" s="57" t="s">
        <v>196</v>
      </c>
      <c r="D434" s="50" t="s">
        <v>139</v>
      </c>
      <c r="E434" s="52">
        <v>6696.31</v>
      </c>
    </row>
    <row r="435" s="40" customFormat="1" customHeight="1" spans="1:5">
      <c r="A435" s="41">
        <v>44228</v>
      </c>
      <c r="B435" s="50" t="s">
        <v>195</v>
      </c>
      <c r="C435" s="57" t="s">
        <v>196</v>
      </c>
      <c r="D435" s="50" t="s">
        <v>128</v>
      </c>
      <c r="E435" s="52">
        <v>7256.72</v>
      </c>
    </row>
    <row r="436" s="40" customFormat="1" customHeight="1" spans="1:5">
      <c r="A436" s="41">
        <v>44228</v>
      </c>
      <c r="B436" s="50" t="s">
        <v>195</v>
      </c>
      <c r="C436" s="57" t="s">
        <v>196</v>
      </c>
      <c r="D436" s="50" t="s">
        <v>118</v>
      </c>
      <c r="E436" s="54">
        <v>9298.21</v>
      </c>
    </row>
    <row r="437" s="40" customFormat="1" customHeight="1" spans="1:5">
      <c r="A437" s="41">
        <v>44228</v>
      </c>
      <c r="B437" s="50" t="s">
        <v>195</v>
      </c>
      <c r="C437" s="57" t="s">
        <v>196</v>
      </c>
      <c r="D437" s="50" t="s">
        <v>133</v>
      </c>
      <c r="E437" s="52">
        <v>9601.98</v>
      </c>
    </row>
    <row r="438" s="40" customFormat="1" customHeight="1" spans="1:5">
      <c r="A438" s="41">
        <v>44228</v>
      </c>
      <c r="B438" s="50" t="s">
        <v>195</v>
      </c>
      <c r="C438" s="57" t="s">
        <v>196</v>
      </c>
      <c r="D438" s="50" t="s">
        <v>112</v>
      </c>
      <c r="E438" s="52">
        <v>10833.99</v>
      </c>
    </row>
    <row r="439" s="40" customFormat="1" customHeight="1" spans="1:5">
      <c r="A439" s="41">
        <v>44228</v>
      </c>
      <c r="B439" s="50" t="s">
        <v>195</v>
      </c>
      <c r="C439" s="57" t="s">
        <v>196</v>
      </c>
      <c r="D439" s="50" t="s">
        <v>140</v>
      </c>
      <c r="E439" s="52">
        <v>10863.27</v>
      </c>
    </row>
    <row r="440" s="40" customFormat="1" customHeight="1" spans="1:5">
      <c r="A440" s="41">
        <v>44228</v>
      </c>
      <c r="B440" s="50" t="s">
        <v>195</v>
      </c>
      <c r="C440" s="57" t="s">
        <v>196</v>
      </c>
      <c r="D440" s="50" t="s">
        <v>142</v>
      </c>
      <c r="E440" s="52">
        <v>14082.95</v>
      </c>
    </row>
    <row r="441" s="40" customFormat="1" customHeight="1" spans="1:5">
      <c r="A441" s="41">
        <v>44228</v>
      </c>
      <c r="B441" s="50" t="s">
        <v>195</v>
      </c>
      <c r="C441" s="57" t="s">
        <v>196</v>
      </c>
      <c r="D441" s="50" t="s">
        <v>130</v>
      </c>
      <c r="E441" s="52">
        <v>15073.22</v>
      </c>
    </row>
    <row r="442" s="40" customFormat="1" customHeight="1" spans="1:5">
      <c r="A442" s="41">
        <v>44287</v>
      </c>
      <c r="B442" s="50" t="s">
        <v>195</v>
      </c>
      <c r="C442" s="57" t="s">
        <v>196</v>
      </c>
      <c r="D442" s="50" t="s">
        <v>130</v>
      </c>
      <c r="E442" s="54">
        <v>-19289.63</v>
      </c>
    </row>
    <row r="443" s="40" customFormat="1" customHeight="1" spans="1:5">
      <c r="A443" s="41">
        <v>44287</v>
      </c>
      <c r="B443" s="50" t="s">
        <v>195</v>
      </c>
      <c r="C443" s="57" t="s">
        <v>196</v>
      </c>
      <c r="D443" s="50" t="s">
        <v>142</v>
      </c>
      <c r="E443" s="54">
        <v>-17548.51</v>
      </c>
    </row>
    <row r="444" s="40" customFormat="1" customHeight="1" spans="1:5">
      <c r="A444" s="41">
        <v>44287</v>
      </c>
      <c r="B444" s="50" t="s">
        <v>195</v>
      </c>
      <c r="C444" s="57" t="s">
        <v>196</v>
      </c>
      <c r="D444" s="50" t="s">
        <v>128</v>
      </c>
      <c r="E444" s="54">
        <v>-13471.01</v>
      </c>
    </row>
    <row r="445" s="40" customFormat="1" customHeight="1" spans="1:5">
      <c r="A445" s="41">
        <v>44287</v>
      </c>
      <c r="B445" s="50" t="s">
        <v>195</v>
      </c>
      <c r="C445" s="57" t="s">
        <v>196</v>
      </c>
      <c r="D445" s="50" t="s">
        <v>112</v>
      </c>
      <c r="E445" s="54">
        <v>-13463.51</v>
      </c>
    </row>
    <row r="446" s="40" customFormat="1" customHeight="1" spans="1:5">
      <c r="A446" s="41">
        <v>44287</v>
      </c>
      <c r="B446" s="50" t="s">
        <v>195</v>
      </c>
      <c r="C446" s="57" t="s">
        <v>196</v>
      </c>
      <c r="D446" s="50" t="s">
        <v>133</v>
      </c>
      <c r="E446" s="54">
        <v>-12804.92</v>
      </c>
    </row>
    <row r="447" s="40" customFormat="1" customHeight="1" spans="1:5">
      <c r="A447" s="41">
        <v>44287</v>
      </c>
      <c r="B447" s="50" t="s">
        <v>195</v>
      </c>
      <c r="C447" s="57" t="s">
        <v>196</v>
      </c>
      <c r="D447" s="50" t="s">
        <v>129</v>
      </c>
      <c r="E447" s="54">
        <v>-11926.22</v>
      </c>
    </row>
    <row r="448" s="40" customFormat="1" customHeight="1" spans="1:5">
      <c r="A448" s="41">
        <v>44287</v>
      </c>
      <c r="B448" s="50" t="s">
        <v>195</v>
      </c>
      <c r="C448" s="57" t="s">
        <v>196</v>
      </c>
      <c r="D448" s="50" t="s">
        <v>140</v>
      </c>
      <c r="E448" s="54">
        <v>-11664.51</v>
      </c>
    </row>
    <row r="449" s="40" customFormat="1" customHeight="1" spans="1:5">
      <c r="A449" s="41">
        <v>44287</v>
      </c>
      <c r="B449" s="50" t="s">
        <v>195</v>
      </c>
      <c r="C449" s="57" t="s">
        <v>196</v>
      </c>
      <c r="D449" s="50" t="s">
        <v>132</v>
      </c>
      <c r="E449" s="54">
        <v>-11418.33</v>
      </c>
    </row>
    <row r="450" s="40" customFormat="1" customHeight="1" spans="1:5">
      <c r="A450" s="41">
        <v>44287</v>
      </c>
      <c r="B450" s="50" t="s">
        <v>195</v>
      </c>
      <c r="C450" s="57" t="s">
        <v>196</v>
      </c>
      <c r="D450" s="50" t="s">
        <v>138</v>
      </c>
      <c r="E450" s="54">
        <v>-10405.35</v>
      </c>
    </row>
    <row r="451" s="40" customFormat="1" customHeight="1" spans="1:5">
      <c r="A451" s="41">
        <v>44287</v>
      </c>
      <c r="B451" s="50" t="s">
        <v>195</v>
      </c>
      <c r="C451" s="57" t="s">
        <v>196</v>
      </c>
      <c r="D451" s="50" t="s">
        <v>139</v>
      </c>
      <c r="E451" s="54">
        <v>-10384.7</v>
      </c>
    </row>
    <row r="452" s="40" customFormat="1" customHeight="1" spans="1:5">
      <c r="A452" s="41">
        <v>44287</v>
      </c>
      <c r="B452" s="50" t="s">
        <v>195</v>
      </c>
      <c r="C452" s="57" t="s">
        <v>196</v>
      </c>
      <c r="D452" s="50" t="s">
        <v>118</v>
      </c>
      <c r="E452" s="54">
        <v>-10096.29</v>
      </c>
    </row>
    <row r="453" s="40" customFormat="1" customHeight="1" spans="1:5">
      <c r="A453" s="41">
        <v>44287</v>
      </c>
      <c r="B453" s="50" t="s">
        <v>195</v>
      </c>
      <c r="C453" s="57" t="s">
        <v>196</v>
      </c>
      <c r="D453" s="50" t="s">
        <v>106</v>
      </c>
      <c r="E453" s="54">
        <v>-10029.84</v>
      </c>
    </row>
    <row r="454" s="40" customFormat="1" customHeight="1" spans="1:5">
      <c r="A454" s="41">
        <v>44287</v>
      </c>
      <c r="B454" s="50" t="s">
        <v>195</v>
      </c>
      <c r="C454" s="57" t="s">
        <v>196</v>
      </c>
      <c r="D454" s="50" t="s">
        <v>117</v>
      </c>
      <c r="E454" s="54">
        <v>-8635.4</v>
      </c>
    </row>
    <row r="455" s="40" customFormat="1" customHeight="1" spans="1:5">
      <c r="A455" s="41">
        <v>44287</v>
      </c>
      <c r="B455" s="50" t="s">
        <v>195</v>
      </c>
      <c r="C455" s="57" t="s">
        <v>196</v>
      </c>
      <c r="D455" s="50" t="s">
        <v>141</v>
      </c>
      <c r="E455" s="54">
        <v>-8421.46</v>
      </c>
    </row>
    <row r="456" s="40" customFormat="1" customHeight="1" spans="1:5">
      <c r="A456" s="41">
        <v>44287</v>
      </c>
      <c r="B456" s="50" t="s">
        <v>195</v>
      </c>
      <c r="C456" s="57" t="s">
        <v>196</v>
      </c>
      <c r="D456" s="50" t="s">
        <v>121</v>
      </c>
      <c r="E456" s="54">
        <v>-5643.38</v>
      </c>
    </row>
    <row r="457" s="40" customFormat="1" customHeight="1" spans="1:5">
      <c r="A457" s="41">
        <v>44287</v>
      </c>
      <c r="B457" s="50" t="s">
        <v>195</v>
      </c>
      <c r="C457" s="57" t="s">
        <v>196</v>
      </c>
      <c r="D457" s="50" t="s">
        <v>102</v>
      </c>
      <c r="E457" s="54">
        <v>-4868.2</v>
      </c>
    </row>
    <row r="458" s="40" customFormat="1" customHeight="1" spans="1:5">
      <c r="A458" s="41">
        <v>44287</v>
      </c>
      <c r="B458" s="50" t="s">
        <v>195</v>
      </c>
      <c r="C458" s="57" t="s">
        <v>196</v>
      </c>
      <c r="D458" s="50" t="s">
        <v>115</v>
      </c>
      <c r="E458" s="54">
        <v>-4803.31</v>
      </c>
    </row>
    <row r="459" s="40" customFormat="1" customHeight="1" spans="1:5">
      <c r="A459" s="41">
        <v>44287</v>
      </c>
      <c r="B459" s="50" t="s">
        <v>195</v>
      </c>
      <c r="C459" s="57" t="s">
        <v>196</v>
      </c>
      <c r="D459" s="50" t="s">
        <v>116</v>
      </c>
      <c r="E459" s="54">
        <v>-4566.02</v>
      </c>
    </row>
    <row r="460" s="40" customFormat="1" customHeight="1" spans="1:5">
      <c r="A460" s="41">
        <v>44287</v>
      </c>
      <c r="B460" s="50" t="s">
        <v>195</v>
      </c>
      <c r="C460" s="57" t="s">
        <v>196</v>
      </c>
      <c r="D460" s="50" t="s">
        <v>134</v>
      </c>
      <c r="E460" s="54">
        <v>-3780.92</v>
      </c>
    </row>
    <row r="461" s="40" customFormat="1" customHeight="1" spans="1:5">
      <c r="A461" s="41">
        <v>44287</v>
      </c>
      <c r="B461" s="50" t="s">
        <v>195</v>
      </c>
      <c r="C461" s="57" t="s">
        <v>196</v>
      </c>
      <c r="D461" s="50" t="s">
        <v>131</v>
      </c>
      <c r="E461" s="54">
        <v>-3655.48</v>
      </c>
    </row>
    <row r="462" s="40" customFormat="1" customHeight="1" spans="1:5">
      <c r="A462" s="41">
        <v>44287</v>
      </c>
      <c r="B462" s="50" t="s">
        <v>195</v>
      </c>
      <c r="C462" s="57" t="s">
        <v>196</v>
      </c>
      <c r="D462" s="50" t="s">
        <v>145</v>
      </c>
      <c r="E462" s="54">
        <v>-3531.88</v>
      </c>
    </row>
    <row r="463" s="40" customFormat="1" customHeight="1" spans="1:5">
      <c r="A463" s="41">
        <v>44287</v>
      </c>
      <c r="B463" s="50" t="s">
        <v>195</v>
      </c>
      <c r="C463" s="57" t="s">
        <v>196</v>
      </c>
      <c r="D463" s="50" t="s">
        <v>113</v>
      </c>
      <c r="E463" s="54">
        <v>-3414.11</v>
      </c>
    </row>
    <row r="464" s="40" customFormat="1" customHeight="1" spans="1:5">
      <c r="A464" s="41">
        <v>44287</v>
      </c>
      <c r="B464" s="50" t="s">
        <v>195</v>
      </c>
      <c r="C464" s="57" t="s">
        <v>196</v>
      </c>
      <c r="D464" s="50" t="s">
        <v>109</v>
      </c>
      <c r="E464" s="54">
        <v>-2290.18</v>
      </c>
    </row>
    <row r="465" s="40" customFormat="1" customHeight="1" spans="1:5">
      <c r="A465" s="41">
        <v>44287</v>
      </c>
      <c r="B465" s="50" t="s">
        <v>195</v>
      </c>
      <c r="C465" s="57" t="s">
        <v>196</v>
      </c>
      <c r="D465" s="50" t="s">
        <v>127</v>
      </c>
      <c r="E465" s="54">
        <v>-1730.07</v>
      </c>
    </row>
    <row r="466" s="40" customFormat="1" customHeight="1" spans="1:5">
      <c r="A466" s="41">
        <v>44287</v>
      </c>
      <c r="B466" s="50" t="s">
        <v>195</v>
      </c>
      <c r="C466" s="58" t="s">
        <v>197</v>
      </c>
      <c r="D466" s="50" t="s">
        <v>137</v>
      </c>
      <c r="E466" s="54">
        <v>-1695.98</v>
      </c>
    </row>
    <row r="467" s="40" customFormat="1" customHeight="1" spans="1:5">
      <c r="A467" s="41">
        <v>44287</v>
      </c>
      <c r="B467" s="50" t="s">
        <v>195</v>
      </c>
      <c r="C467" s="58" t="s">
        <v>197</v>
      </c>
      <c r="D467" s="50" t="s">
        <v>114</v>
      </c>
      <c r="E467" s="54">
        <v>-1600.27</v>
      </c>
    </row>
    <row r="468" s="40" customFormat="1" customHeight="1" spans="1:5">
      <c r="A468" s="41">
        <v>44287</v>
      </c>
      <c r="B468" s="50" t="s">
        <v>195</v>
      </c>
      <c r="C468" s="58" t="s">
        <v>197</v>
      </c>
      <c r="D468" s="50" t="s">
        <v>144</v>
      </c>
      <c r="E468" s="54">
        <v>-1235.46</v>
      </c>
    </row>
    <row r="469" s="40" customFormat="1" customHeight="1" spans="1:5">
      <c r="A469" s="41">
        <v>44287</v>
      </c>
      <c r="B469" s="50" t="s">
        <v>195</v>
      </c>
      <c r="C469" s="58" t="s">
        <v>197</v>
      </c>
      <c r="D469" s="50" t="s">
        <v>108</v>
      </c>
      <c r="E469" s="52">
        <v>-57.22</v>
      </c>
    </row>
    <row r="470" s="40" customFormat="1" customHeight="1" spans="1:5">
      <c r="A470" s="41">
        <v>44287</v>
      </c>
      <c r="B470" s="50" t="s">
        <v>195</v>
      </c>
      <c r="C470" s="58" t="s">
        <v>197</v>
      </c>
      <c r="D470" s="50" t="s">
        <v>143</v>
      </c>
      <c r="E470" s="52">
        <v>-49.56</v>
      </c>
    </row>
    <row r="471" s="40" customFormat="1" customHeight="1" spans="1:5">
      <c r="A471" s="41">
        <v>44287</v>
      </c>
      <c r="B471" s="50" t="s">
        <v>195</v>
      </c>
      <c r="C471" s="58" t="s">
        <v>197</v>
      </c>
      <c r="D471" s="50" t="s">
        <v>110</v>
      </c>
      <c r="E471" s="52">
        <v>-34.06</v>
      </c>
    </row>
    <row r="472" s="40" customFormat="1" customHeight="1" spans="1:5">
      <c r="A472" s="41">
        <v>44287</v>
      </c>
      <c r="B472" s="50" t="s">
        <v>195</v>
      </c>
      <c r="C472" s="58" t="s">
        <v>197</v>
      </c>
      <c r="D472" s="50" t="s">
        <v>119</v>
      </c>
      <c r="E472" s="52">
        <v>-6.72</v>
      </c>
    </row>
    <row r="473" s="40" customFormat="1" customHeight="1" spans="1:5">
      <c r="A473" s="41">
        <v>44287</v>
      </c>
      <c r="B473" s="50" t="s">
        <v>195</v>
      </c>
      <c r="C473" s="58" t="s">
        <v>197</v>
      </c>
      <c r="D473" s="50" t="s">
        <v>136</v>
      </c>
      <c r="E473" s="52">
        <v>-5.54</v>
      </c>
    </row>
    <row r="474" s="40" customFormat="1" customHeight="1" spans="1:5">
      <c r="A474" s="41">
        <v>44287</v>
      </c>
      <c r="B474" s="50" t="s">
        <v>195</v>
      </c>
      <c r="C474" s="58" t="s">
        <v>197</v>
      </c>
      <c r="D474" s="50" t="s">
        <v>126</v>
      </c>
      <c r="E474" s="52">
        <v>15.76</v>
      </c>
    </row>
    <row r="475" s="40" customFormat="1" customHeight="1" spans="1:5">
      <c r="A475" s="41">
        <v>44287</v>
      </c>
      <c r="B475" s="50" t="s">
        <v>195</v>
      </c>
      <c r="C475" s="58" t="s">
        <v>197</v>
      </c>
      <c r="D475" s="50" t="s">
        <v>135</v>
      </c>
      <c r="E475" s="52">
        <v>241.15</v>
      </c>
    </row>
    <row r="476" s="40" customFormat="1" customHeight="1" spans="1:5">
      <c r="A476" s="41">
        <v>44287</v>
      </c>
      <c r="B476" s="50" t="s">
        <v>195</v>
      </c>
      <c r="C476" s="58" t="s">
        <v>197</v>
      </c>
      <c r="D476" s="50" t="s">
        <v>123</v>
      </c>
      <c r="E476" s="52">
        <v>298.43</v>
      </c>
    </row>
    <row r="477" s="40" customFormat="1" customHeight="1" spans="1:5">
      <c r="A477" s="41">
        <v>44287</v>
      </c>
      <c r="B477" s="50" t="s">
        <v>195</v>
      </c>
      <c r="C477" s="58" t="s">
        <v>197</v>
      </c>
      <c r="D477" s="50" t="s">
        <v>125</v>
      </c>
      <c r="E477" s="52">
        <v>298.93</v>
      </c>
    </row>
    <row r="478" s="40" customFormat="1" customHeight="1" spans="1:5">
      <c r="A478" s="41">
        <v>44287</v>
      </c>
      <c r="B478" s="50" t="s">
        <v>195</v>
      </c>
      <c r="C478" s="58" t="s">
        <v>197</v>
      </c>
      <c r="D478" s="50" t="s">
        <v>107</v>
      </c>
      <c r="E478" s="54">
        <v>1067.79</v>
      </c>
    </row>
    <row r="479" s="40" customFormat="1" customHeight="1" spans="1:5">
      <c r="A479" s="41">
        <v>44287</v>
      </c>
      <c r="B479" s="50" t="s">
        <v>195</v>
      </c>
      <c r="C479" s="58" t="s">
        <v>197</v>
      </c>
      <c r="D479" s="50" t="s">
        <v>124</v>
      </c>
      <c r="E479" s="54">
        <v>1887.31</v>
      </c>
    </row>
    <row r="480" s="40" customFormat="1" customHeight="1" spans="1:5">
      <c r="A480" s="41">
        <v>44287</v>
      </c>
      <c r="B480" s="50" t="s">
        <v>195</v>
      </c>
      <c r="C480" s="58" t="s">
        <v>197</v>
      </c>
      <c r="D480" s="50" t="s">
        <v>120</v>
      </c>
      <c r="E480" s="54">
        <v>2087.64</v>
      </c>
    </row>
    <row r="481" s="40" customFormat="1" customHeight="1" spans="1:5">
      <c r="A481" s="41">
        <v>44317</v>
      </c>
      <c r="B481" s="50" t="s">
        <v>195</v>
      </c>
      <c r="C481" s="58" t="s">
        <v>197</v>
      </c>
      <c r="D481" s="50" t="s">
        <v>122</v>
      </c>
      <c r="E481" s="52">
        <v>14.44</v>
      </c>
    </row>
    <row r="482" s="40" customFormat="1" customHeight="1" spans="1:5">
      <c r="A482" s="41">
        <v>44317</v>
      </c>
      <c r="B482" s="50" t="s">
        <v>195</v>
      </c>
      <c r="C482" s="58" t="s">
        <v>197</v>
      </c>
      <c r="D482" s="50" t="s">
        <v>198</v>
      </c>
      <c r="E482" s="52">
        <v>21.5</v>
      </c>
    </row>
    <row r="483" s="40" customFormat="1" customHeight="1" spans="1:5">
      <c r="A483" s="41">
        <v>44317</v>
      </c>
      <c r="B483" s="50" t="s">
        <v>195</v>
      </c>
      <c r="C483" s="58" t="s">
        <v>197</v>
      </c>
      <c r="D483" s="50" t="s">
        <v>114</v>
      </c>
      <c r="E483" s="52">
        <v>41.4</v>
      </c>
    </row>
    <row r="484" s="40" customFormat="1" customHeight="1" spans="1:5">
      <c r="A484" s="41">
        <v>44317</v>
      </c>
      <c r="B484" s="50" t="s">
        <v>195</v>
      </c>
      <c r="C484" s="58" t="s">
        <v>197</v>
      </c>
      <c r="D484" s="50" t="s">
        <v>124</v>
      </c>
      <c r="E484" s="52">
        <v>41.4</v>
      </c>
    </row>
    <row r="485" s="40" customFormat="1" customHeight="1" spans="1:5">
      <c r="A485" s="41">
        <v>44317</v>
      </c>
      <c r="B485" s="50" t="s">
        <v>195</v>
      </c>
      <c r="C485" s="58" t="s">
        <v>197</v>
      </c>
      <c r="D485" s="50" t="s">
        <v>121</v>
      </c>
      <c r="E485" s="52">
        <v>113</v>
      </c>
    </row>
    <row r="486" s="40" customFormat="1" customHeight="1" spans="1:5">
      <c r="A486" s="41">
        <v>44317</v>
      </c>
      <c r="B486" s="50" t="s">
        <v>195</v>
      </c>
      <c r="C486" s="58" t="s">
        <v>197</v>
      </c>
      <c r="D486" s="50" t="s">
        <v>106</v>
      </c>
      <c r="E486" s="52">
        <v>120.01</v>
      </c>
    </row>
    <row r="487" s="40" customFormat="1" customHeight="1" spans="1:5">
      <c r="A487" s="41">
        <v>44317</v>
      </c>
      <c r="B487" s="50" t="s">
        <v>195</v>
      </c>
      <c r="C487" s="58" t="s">
        <v>197</v>
      </c>
      <c r="D487" s="50" t="s">
        <v>110</v>
      </c>
      <c r="E487" s="52">
        <v>124.21</v>
      </c>
    </row>
    <row r="488" s="40" customFormat="1" customHeight="1" spans="1:5">
      <c r="A488" s="41">
        <v>44317</v>
      </c>
      <c r="B488" s="50" t="s">
        <v>195</v>
      </c>
      <c r="C488" s="58" t="s">
        <v>197</v>
      </c>
      <c r="D488" s="50" t="s">
        <v>111</v>
      </c>
      <c r="E488" s="52">
        <v>165.41</v>
      </c>
    </row>
    <row r="489" s="40" customFormat="1" customHeight="1" spans="1:5">
      <c r="A489" s="41">
        <v>44317</v>
      </c>
      <c r="B489" s="50" t="s">
        <v>195</v>
      </c>
      <c r="C489" s="58" t="s">
        <v>197</v>
      </c>
      <c r="D489" s="50" t="s">
        <v>118</v>
      </c>
      <c r="E489" s="52">
        <v>248.42</v>
      </c>
    </row>
    <row r="490" s="40" customFormat="1" customHeight="1" spans="1:5">
      <c r="A490" s="41">
        <v>44317</v>
      </c>
      <c r="B490" s="50" t="s">
        <v>195</v>
      </c>
      <c r="C490" s="58" t="s">
        <v>197</v>
      </c>
      <c r="D490" s="50" t="s">
        <v>123</v>
      </c>
      <c r="E490" s="52">
        <v>278.19</v>
      </c>
    </row>
    <row r="491" s="40" customFormat="1" customHeight="1" spans="1:5">
      <c r="A491" s="41">
        <v>44317</v>
      </c>
      <c r="B491" s="50" t="s">
        <v>195</v>
      </c>
      <c r="C491" s="58" t="s">
        <v>197</v>
      </c>
      <c r="D491" s="50" t="s">
        <v>127</v>
      </c>
      <c r="E491" s="52">
        <v>291</v>
      </c>
    </row>
    <row r="492" s="40" customFormat="1" customHeight="1" spans="1:5">
      <c r="A492" s="41">
        <v>44317</v>
      </c>
      <c r="B492" s="50" t="s">
        <v>195</v>
      </c>
      <c r="C492" s="58" t="s">
        <v>197</v>
      </c>
      <c r="D492" s="50" t="s">
        <v>102</v>
      </c>
      <c r="E492" s="52">
        <v>301.01</v>
      </c>
    </row>
    <row r="493" s="40" customFormat="1" customHeight="1" spans="1:5">
      <c r="A493" s="41">
        <v>44317</v>
      </c>
      <c r="B493" s="50" t="s">
        <v>195</v>
      </c>
      <c r="C493" s="58" t="s">
        <v>197</v>
      </c>
      <c r="D493" s="50" t="s">
        <v>115</v>
      </c>
      <c r="E493" s="52">
        <v>331.23</v>
      </c>
    </row>
    <row r="494" s="40" customFormat="1" customHeight="1" spans="1:5">
      <c r="A494" s="41">
        <v>44317</v>
      </c>
      <c r="B494" s="50" t="s">
        <v>195</v>
      </c>
      <c r="C494" s="58" t="s">
        <v>197</v>
      </c>
      <c r="D494" s="50" t="s">
        <v>136</v>
      </c>
      <c r="E494" s="52">
        <v>370.92</v>
      </c>
    </row>
    <row r="495" s="40" customFormat="1" customHeight="1" spans="1:5">
      <c r="A495" s="41">
        <v>44317</v>
      </c>
      <c r="B495" s="50" t="s">
        <v>195</v>
      </c>
      <c r="C495" s="58" t="s">
        <v>197</v>
      </c>
      <c r="D495" s="50" t="s">
        <v>113</v>
      </c>
      <c r="E495" s="52">
        <v>455.44</v>
      </c>
    </row>
    <row r="496" s="40" customFormat="1" customHeight="1" spans="1:5">
      <c r="A496" s="41">
        <v>44317</v>
      </c>
      <c r="B496" s="50" t="s">
        <v>195</v>
      </c>
      <c r="C496" s="58" t="s">
        <v>197</v>
      </c>
      <c r="D496" s="50" t="s">
        <v>129</v>
      </c>
      <c r="E496" s="52">
        <v>518.44</v>
      </c>
    </row>
    <row r="497" s="40" customFormat="1" customHeight="1" spans="1:5">
      <c r="A497" s="41">
        <v>44317</v>
      </c>
      <c r="B497" s="50" t="s">
        <v>195</v>
      </c>
      <c r="C497" s="58" t="s">
        <v>197</v>
      </c>
      <c r="D497" s="50" t="s">
        <v>116</v>
      </c>
      <c r="E497" s="52">
        <v>636.88</v>
      </c>
    </row>
    <row r="498" s="40" customFormat="1" customHeight="1" spans="1:5">
      <c r="A498" s="41">
        <v>44317</v>
      </c>
      <c r="B498" s="50" t="s">
        <v>195</v>
      </c>
      <c r="C498" s="58" t="s">
        <v>197</v>
      </c>
      <c r="D498" s="50" t="s">
        <v>108</v>
      </c>
      <c r="E498" s="52">
        <v>672.94</v>
      </c>
    </row>
    <row r="499" s="40" customFormat="1" customHeight="1" spans="1:5">
      <c r="A499" s="41">
        <v>44317</v>
      </c>
      <c r="B499" s="50" t="s">
        <v>195</v>
      </c>
      <c r="C499" s="58" t="s">
        <v>197</v>
      </c>
      <c r="D499" s="50" t="s">
        <v>117</v>
      </c>
      <c r="E499" s="52">
        <v>700.01</v>
      </c>
    </row>
    <row r="500" s="40" customFormat="1" customHeight="1" spans="1:5">
      <c r="A500" s="41">
        <v>44317</v>
      </c>
      <c r="B500" s="50" t="s">
        <v>195</v>
      </c>
      <c r="C500" s="58" t="s">
        <v>197</v>
      </c>
      <c r="D500" s="50" t="s">
        <v>125</v>
      </c>
      <c r="E500" s="52">
        <v>711.41</v>
      </c>
    </row>
    <row r="501" s="40" customFormat="1" customHeight="1" spans="1:5">
      <c r="A501" s="41">
        <v>44317</v>
      </c>
      <c r="B501" s="50" t="s">
        <v>195</v>
      </c>
      <c r="C501" s="58" t="s">
        <v>197</v>
      </c>
      <c r="D501" s="50" t="s">
        <v>138</v>
      </c>
      <c r="E501" s="52">
        <v>904</v>
      </c>
    </row>
    <row r="502" s="40" customFormat="1" customHeight="1" spans="1:5">
      <c r="A502" s="41">
        <v>44317</v>
      </c>
      <c r="B502" s="50" t="s">
        <v>195</v>
      </c>
      <c r="C502" s="58" t="s">
        <v>197</v>
      </c>
      <c r="D502" s="50" t="s">
        <v>130</v>
      </c>
      <c r="E502" s="52">
        <v>964.04</v>
      </c>
    </row>
    <row r="503" s="40" customFormat="1" customHeight="1" spans="1:5">
      <c r="A503" s="41">
        <v>44317</v>
      </c>
      <c r="B503" s="50" t="s">
        <v>195</v>
      </c>
      <c r="C503" s="58" t="s">
        <v>197</v>
      </c>
      <c r="D503" s="50" t="s">
        <v>131</v>
      </c>
      <c r="E503" s="54">
        <v>1013.86</v>
      </c>
    </row>
    <row r="504" s="40" customFormat="1" customHeight="1" spans="1:5">
      <c r="A504" s="41">
        <v>44317</v>
      </c>
      <c r="B504" s="50" t="s">
        <v>195</v>
      </c>
      <c r="C504" s="58" t="s">
        <v>197</v>
      </c>
      <c r="D504" s="50" t="s">
        <v>145</v>
      </c>
      <c r="E504" s="54">
        <v>1030.12</v>
      </c>
    </row>
    <row r="505" s="40" customFormat="1" customHeight="1" spans="1:5">
      <c r="A505" s="41">
        <v>44317</v>
      </c>
      <c r="B505" s="50" t="s">
        <v>195</v>
      </c>
      <c r="C505" s="57" t="s">
        <v>196</v>
      </c>
      <c r="D505" s="50" t="s">
        <v>144</v>
      </c>
      <c r="E505" s="54">
        <v>1101.49</v>
      </c>
    </row>
    <row r="506" s="40" customFormat="1" customHeight="1" spans="1:5">
      <c r="A506" s="41">
        <v>44317</v>
      </c>
      <c r="B506" s="50" t="s">
        <v>195</v>
      </c>
      <c r="C506" s="57" t="s">
        <v>196</v>
      </c>
      <c r="D506" s="50" t="s">
        <v>109</v>
      </c>
      <c r="E506" s="54">
        <v>1106.52</v>
      </c>
    </row>
    <row r="507" s="40" customFormat="1" customHeight="1" spans="1:5">
      <c r="A507" s="41">
        <v>44317</v>
      </c>
      <c r="B507" s="50" t="s">
        <v>195</v>
      </c>
      <c r="C507" s="57" t="s">
        <v>196</v>
      </c>
      <c r="D507" s="50" t="s">
        <v>132</v>
      </c>
      <c r="E507" s="54">
        <v>1167.05</v>
      </c>
    </row>
    <row r="508" s="40" customFormat="1" customHeight="1" spans="1:5">
      <c r="A508" s="41">
        <v>44317</v>
      </c>
      <c r="B508" s="50" t="s">
        <v>195</v>
      </c>
      <c r="C508" s="57" t="s">
        <v>196</v>
      </c>
      <c r="D508" s="50" t="s">
        <v>112</v>
      </c>
      <c r="E508" s="54">
        <v>1185.65</v>
      </c>
    </row>
    <row r="509" s="40" customFormat="1" customHeight="1" spans="1:5">
      <c r="A509" s="41">
        <v>44317</v>
      </c>
      <c r="B509" s="50" t="s">
        <v>195</v>
      </c>
      <c r="C509" s="57" t="s">
        <v>196</v>
      </c>
      <c r="D509" s="50" t="s">
        <v>134</v>
      </c>
      <c r="E509" s="54">
        <v>1282.53</v>
      </c>
    </row>
    <row r="510" s="40" customFormat="1" customHeight="1" spans="1:5">
      <c r="A510" s="41">
        <v>44317</v>
      </c>
      <c r="B510" s="50" t="s">
        <v>195</v>
      </c>
      <c r="C510" s="57" t="s">
        <v>196</v>
      </c>
      <c r="D510" s="50" t="s">
        <v>128</v>
      </c>
      <c r="E510" s="54">
        <v>1428.85</v>
      </c>
    </row>
    <row r="511" s="40" customFormat="1" customHeight="1" spans="1:5">
      <c r="A511" s="41">
        <v>44317</v>
      </c>
      <c r="B511" s="50" t="s">
        <v>195</v>
      </c>
      <c r="C511" s="57" t="s">
        <v>196</v>
      </c>
      <c r="D511" s="50" t="s">
        <v>140</v>
      </c>
      <c r="E511" s="54">
        <v>2074.41</v>
      </c>
    </row>
    <row r="512" s="40" customFormat="1" customHeight="1" spans="1:5">
      <c r="A512" s="41">
        <v>44317</v>
      </c>
      <c r="B512" s="50" t="s">
        <v>195</v>
      </c>
      <c r="C512" s="57" t="s">
        <v>196</v>
      </c>
      <c r="D512" s="50" t="s">
        <v>139</v>
      </c>
      <c r="E512" s="54">
        <v>2223.31</v>
      </c>
    </row>
    <row r="513" s="40" customFormat="1" customHeight="1" spans="1:5">
      <c r="A513" s="41">
        <v>44317</v>
      </c>
      <c r="B513" s="50" t="s">
        <v>195</v>
      </c>
      <c r="C513" s="57" t="s">
        <v>196</v>
      </c>
      <c r="D513" s="50" t="s">
        <v>141</v>
      </c>
      <c r="E513" s="54">
        <v>2697.88</v>
      </c>
    </row>
    <row r="514" s="40" customFormat="1" customHeight="1" spans="1:5">
      <c r="A514" s="41">
        <v>44317</v>
      </c>
      <c r="B514" s="50" t="s">
        <v>195</v>
      </c>
      <c r="C514" s="57" t="s">
        <v>196</v>
      </c>
      <c r="D514" s="50" t="s">
        <v>137</v>
      </c>
      <c r="E514" s="54">
        <v>2876.99</v>
      </c>
    </row>
    <row r="515" s="40" customFormat="1" customHeight="1" spans="1:5">
      <c r="A515" s="41">
        <v>44317</v>
      </c>
      <c r="B515" s="50" t="s">
        <v>195</v>
      </c>
      <c r="C515" s="57" t="s">
        <v>196</v>
      </c>
      <c r="D515" s="50" t="s">
        <v>133</v>
      </c>
      <c r="E515" s="54">
        <v>2949.4</v>
      </c>
    </row>
    <row r="516" s="40" customFormat="1" customHeight="1" spans="1:5">
      <c r="A516" s="41">
        <v>44317</v>
      </c>
      <c r="B516" s="50" t="s">
        <v>195</v>
      </c>
      <c r="C516" s="57" t="s">
        <v>196</v>
      </c>
      <c r="D516" s="50" t="s">
        <v>142</v>
      </c>
      <c r="E516" s="54">
        <v>3596.37</v>
      </c>
    </row>
    <row r="517" s="40" customFormat="1" customHeight="1" spans="1:5">
      <c r="A517" s="41">
        <v>44348</v>
      </c>
      <c r="B517" s="50" t="s">
        <v>195</v>
      </c>
      <c r="C517" s="57" t="s">
        <v>196</v>
      </c>
      <c r="D517" s="50" t="s">
        <v>198</v>
      </c>
      <c r="E517" s="52">
        <v>21.61</v>
      </c>
    </row>
    <row r="518" s="40" customFormat="1" customHeight="1" spans="1:5">
      <c r="A518" s="41">
        <v>44348</v>
      </c>
      <c r="B518" s="50" t="s">
        <v>195</v>
      </c>
      <c r="C518" s="57" t="s">
        <v>196</v>
      </c>
      <c r="D518" s="50" t="s">
        <v>109</v>
      </c>
      <c r="E518" s="52">
        <v>98</v>
      </c>
    </row>
    <row r="519" s="40" customFormat="1" customHeight="1" spans="1:5">
      <c r="A519" s="41">
        <v>44348</v>
      </c>
      <c r="B519" s="50" t="s">
        <v>195</v>
      </c>
      <c r="C519" s="57" t="s">
        <v>196</v>
      </c>
      <c r="D519" s="50" t="s">
        <v>123</v>
      </c>
      <c r="E519" s="52">
        <v>147.48</v>
      </c>
    </row>
    <row r="520" s="40" customFormat="1" customHeight="1" spans="1:5">
      <c r="A520" s="41">
        <v>44348</v>
      </c>
      <c r="B520" s="50" t="s">
        <v>195</v>
      </c>
      <c r="C520" s="57" t="s">
        <v>196</v>
      </c>
      <c r="D520" s="50" t="s">
        <v>136</v>
      </c>
      <c r="E520" s="52">
        <v>153.43</v>
      </c>
    </row>
    <row r="521" s="40" customFormat="1" customHeight="1" spans="1:5">
      <c r="A521" s="41">
        <v>44348</v>
      </c>
      <c r="B521" s="50" t="s">
        <v>195</v>
      </c>
      <c r="C521" s="57" t="s">
        <v>196</v>
      </c>
      <c r="D521" s="50" t="s">
        <v>111</v>
      </c>
      <c r="E521" s="52">
        <v>166.2</v>
      </c>
    </row>
    <row r="522" s="40" customFormat="1" customHeight="1" spans="1:5">
      <c r="A522" s="41">
        <v>44348</v>
      </c>
      <c r="B522" s="50" t="s">
        <v>195</v>
      </c>
      <c r="C522" s="57" t="s">
        <v>196</v>
      </c>
      <c r="D522" s="50" t="s">
        <v>125</v>
      </c>
      <c r="E522" s="52">
        <v>168</v>
      </c>
    </row>
    <row r="523" s="40" customFormat="1" customHeight="1" spans="1:5">
      <c r="A523" s="41">
        <v>44348</v>
      </c>
      <c r="B523" s="50" t="s">
        <v>195</v>
      </c>
      <c r="C523" s="57" t="s">
        <v>196</v>
      </c>
      <c r="D523" s="50" t="s">
        <v>129</v>
      </c>
      <c r="E523" s="52">
        <v>180.81</v>
      </c>
    </row>
    <row r="524" s="40" customFormat="1" customHeight="1" spans="1:5">
      <c r="A524" s="41">
        <v>44348</v>
      </c>
      <c r="B524" s="50" t="s">
        <v>195</v>
      </c>
      <c r="C524" s="57" t="s">
        <v>196</v>
      </c>
      <c r="D524" s="50" t="s">
        <v>102</v>
      </c>
      <c r="E524" s="52">
        <v>200.01</v>
      </c>
    </row>
    <row r="525" s="40" customFormat="1" customHeight="1" spans="1:5">
      <c r="A525" s="41">
        <v>44348</v>
      </c>
      <c r="B525" s="50" t="s">
        <v>195</v>
      </c>
      <c r="C525" s="57" t="s">
        <v>196</v>
      </c>
      <c r="D525" s="50" t="s">
        <v>145</v>
      </c>
      <c r="E525" s="52">
        <v>206.01</v>
      </c>
    </row>
    <row r="526" s="40" customFormat="1" customHeight="1" spans="1:5">
      <c r="A526" s="41">
        <v>44348</v>
      </c>
      <c r="B526" s="50" t="s">
        <v>195</v>
      </c>
      <c r="C526" s="57" t="s">
        <v>196</v>
      </c>
      <c r="D526" s="50" t="s">
        <v>115</v>
      </c>
      <c r="E526" s="52">
        <v>207.02</v>
      </c>
    </row>
    <row r="527" s="40" customFormat="1" customHeight="1" spans="1:5">
      <c r="A527" s="41">
        <v>44348</v>
      </c>
      <c r="B527" s="50" t="s">
        <v>195</v>
      </c>
      <c r="C527" s="57" t="s">
        <v>196</v>
      </c>
      <c r="D527" s="50" t="s">
        <v>116</v>
      </c>
      <c r="E527" s="52">
        <v>207.02</v>
      </c>
    </row>
    <row r="528" s="40" customFormat="1" customHeight="1" spans="1:5">
      <c r="A528" s="41">
        <v>44348</v>
      </c>
      <c r="B528" s="50" t="s">
        <v>195</v>
      </c>
      <c r="C528" s="57" t="s">
        <v>196</v>
      </c>
      <c r="D528" s="50" t="s">
        <v>110</v>
      </c>
      <c r="E528" s="52">
        <v>230.21</v>
      </c>
    </row>
    <row r="529" s="40" customFormat="1" customHeight="1" spans="1:5">
      <c r="A529" s="41">
        <v>44348</v>
      </c>
      <c r="B529" s="50" t="s">
        <v>195</v>
      </c>
      <c r="C529" s="57" t="s">
        <v>196</v>
      </c>
      <c r="D529" s="50" t="s">
        <v>138</v>
      </c>
      <c r="E529" s="52">
        <v>308</v>
      </c>
    </row>
    <row r="530" s="40" customFormat="1" customHeight="1" spans="1:5">
      <c r="A530" s="41">
        <v>44348</v>
      </c>
      <c r="B530" s="50" t="s">
        <v>195</v>
      </c>
      <c r="C530" s="57" t="s">
        <v>196</v>
      </c>
      <c r="D530" s="50" t="s">
        <v>108</v>
      </c>
      <c r="E530" s="52">
        <v>373</v>
      </c>
    </row>
    <row r="531" s="40" customFormat="1" customHeight="1" spans="1:5">
      <c r="A531" s="41">
        <v>44348</v>
      </c>
      <c r="B531" s="50" t="s">
        <v>195</v>
      </c>
      <c r="C531" s="57" t="s">
        <v>196</v>
      </c>
      <c r="D531" s="50" t="s">
        <v>118</v>
      </c>
      <c r="E531" s="52">
        <v>421.63</v>
      </c>
    </row>
    <row r="532" s="40" customFormat="1" customHeight="1" spans="1:5">
      <c r="A532" s="41">
        <v>44348</v>
      </c>
      <c r="B532" s="50" t="s">
        <v>195</v>
      </c>
      <c r="C532" s="57" t="s">
        <v>196</v>
      </c>
      <c r="D532" s="50" t="s">
        <v>131</v>
      </c>
      <c r="E532" s="52">
        <v>496.18</v>
      </c>
    </row>
    <row r="533" s="40" customFormat="1" customHeight="1" spans="1:5">
      <c r="A533" s="41">
        <v>44348</v>
      </c>
      <c r="B533" s="50" t="s">
        <v>195</v>
      </c>
      <c r="C533" s="57" t="s">
        <v>196</v>
      </c>
      <c r="D533" s="50" t="s">
        <v>106</v>
      </c>
      <c r="E533" s="52">
        <v>524.99</v>
      </c>
    </row>
    <row r="534" s="40" customFormat="1" customHeight="1" spans="1:5">
      <c r="A534" s="41">
        <v>44348</v>
      </c>
      <c r="B534" s="50" t="s">
        <v>195</v>
      </c>
      <c r="C534" s="57" t="s">
        <v>196</v>
      </c>
      <c r="D534" s="50" t="s">
        <v>114</v>
      </c>
      <c r="E534" s="52">
        <v>550.47</v>
      </c>
    </row>
    <row r="535" s="40" customFormat="1" customHeight="1" spans="1:5">
      <c r="A535" s="41">
        <v>44348</v>
      </c>
      <c r="B535" s="50" t="s">
        <v>195</v>
      </c>
      <c r="C535" s="57" t="s">
        <v>196</v>
      </c>
      <c r="D535" s="50" t="s">
        <v>112</v>
      </c>
      <c r="E535" s="52">
        <v>559.19</v>
      </c>
    </row>
    <row r="536" s="40" customFormat="1" customHeight="1" spans="1:5">
      <c r="A536" s="41">
        <v>44348</v>
      </c>
      <c r="B536" s="50" t="s">
        <v>195</v>
      </c>
      <c r="C536" s="57" t="s">
        <v>196</v>
      </c>
      <c r="D536" s="50" t="s">
        <v>127</v>
      </c>
      <c r="E536" s="52">
        <v>609.61</v>
      </c>
    </row>
    <row r="537" s="40" customFormat="1" customHeight="1" spans="1:5">
      <c r="A537" s="41">
        <v>44348</v>
      </c>
      <c r="B537" s="50" t="s">
        <v>195</v>
      </c>
      <c r="C537" s="57" t="s">
        <v>196</v>
      </c>
      <c r="D537" s="50" t="s">
        <v>128</v>
      </c>
      <c r="E537" s="52">
        <v>998.69</v>
      </c>
    </row>
    <row r="538" s="40" customFormat="1" customHeight="1" spans="1:5">
      <c r="A538" s="41">
        <v>44348</v>
      </c>
      <c r="B538" s="50" t="s">
        <v>195</v>
      </c>
      <c r="C538" s="57" t="s">
        <v>196</v>
      </c>
      <c r="D538" s="50" t="s">
        <v>140</v>
      </c>
      <c r="E538" s="54">
        <v>1036.34</v>
      </c>
    </row>
    <row r="539" s="40" customFormat="1" customHeight="1" spans="1:5">
      <c r="A539" s="41">
        <v>44348</v>
      </c>
      <c r="B539" s="50" t="s">
        <v>195</v>
      </c>
      <c r="C539" s="57" t="s">
        <v>196</v>
      </c>
      <c r="D539" s="50" t="s">
        <v>113</v>
      </c>
      <c r="E539" s="54">
        <v>1196</v>
      </c>
    </row>
    <row r="540" s="40" customFormat="1" customHeight="1" spans="1:5">
      <c r="A540" s="41">
        <v>44348</v>
      </c>
      <c r="B540" s="50" t="s">
        <v>195</v>
      </c>
      <c r="C540" s="57" t="s">
        <v>196</v>
      </c>
      <c r="D540" s="50" t="s">
        <v>139</v>
      </c>
      <c r="E540" s="54">
        <v>1251.5</v>
      </c>
    </row>
    <row r="541" s="40" customFormat="1" customHeight="1" spans="1:5">
      <c r="A541" s="41">
        <v>44348</v>
      </c>
      <c r="B541" s="50" t="s">
        <v>195</v>
      </c>
      <c r="C541" s="58" t="s">
        <v>197</v>
      </c>
      <c r="D541" s="50" t="s">
        <v>132</v>
      </c>
      <c r="E541" s="54">
        <v>1705.84</v>
      </c>
    </row>
    <row r="542" s="40" customFormat="1" customHeight="1" spans="1:5">
      <c r="A542" s="41">
        <v>44348</v>
      </c>
      <c r="B542" s="50" t="s">
        <v>195</v>
      </c>
      <c r="C542" s="58" t="s">
        <v>197</v>
      </c>
      <c r="D542" s="50" t="s">
        <v>144</v>
      </c>
      <c r="E542" s="54">
        <v>1885.01</v>
      </c>
    </row>
    <row r="543" s="40" customFormat="1" customHeight="1" spans="1:5">
      <c r="A543" s="41">
        <v>44348</v>
      </c>
      <c r="B543" s="50" t="s">
        <v>195</v>
      </c>
      <c r="C543" s="58" t="s">
        <v>197</v>
      </c>
      <c r="D543" s="50" t="s">
        <v>141</v>
      </c>
      <c r="E543" s="54">
        <v>2166.05</v>
      </c>
    </row>
    <row r="544" s="40" customFormat="1" customHeight="1" spans="1:5">
      <c r="A544" s="41">
        <v>44348</v>
      </c>
      <c r="B544" s="50" t="s">
        <v>195</v>
      </c>
      <c r="C544" s="58" t="s">
        <v>197</v>
      </c>
      <c r="D544" s="50" t="s">
        <v>130</v>
      </c>
      <c r="E544" s="54">
        <v>2170.09</v>
      </c>
    </row>
    <row r="545" s="40" customFormat="1" customHeight="1" spans="1:5">
      <c r="A545" s="41">
        <v>44348</v>
      </c>
      <c r="B545" s="50" t="s">
        <v>195</v>
      </c>
      <c r="C545" s="58" t="s">
        <v>197</v>
      </c>
      <c r="D545" s="50" t="s">
        <v>133</v>
      </c>
      <c r="E545" s="54">
        <v>3298.75</v>
      </c>
    </row>
    <row r="546" s="40" customFormat="1" customHeight="1" spans="1:5">
      <c r="A546" s="41">
        <v>44348</v>
      </c>
      <c r="B546" s="50" t="s">
        <v>195</v>
      </c>
      <c r="C546" s="58" t="s">
        <v>197</v>
      </c>
      <c r="D546" s="50" t="s">
        <v>137</v>
      </c>
      <c r="E546" s="54">
        <v>3750</v>
      </c>
    </row>
    <row r="547" s="40" customFormat="1" customHeight="1" spans="1:5">
      <c r="A547" s="41">
        <v>44348</v>
      </c>
      <c r="B547" s="50" t="s">
        <v>195</v>
      </c>
      <c r="C547" s="58" t="s">
        <v>197</v>
      </c>
      <c r="D547" s="50" t="s">
        <v>134</v>
      </c>
      <c r="E547" s="54">
        <v>3894.6</v>
      </c>
    </row>
    <row r="548" s="40" customFormat="1" customHeight="1" spans="1:5">
      <c r="A548" s="41">
        <v>44348</v>
      </c>
      <c r="B548" s="50" t="s">
        <v>195</v>
      </c>
      <c r="C548" s="58" t="s">
        <v>197</v>
      </c>
      <c r="D548" s="50" t="s">
        <v>142</v>
      </c>
      <c r="E548" s="54">
        <v>5014.52</v>
      </c>
    </row>
    <row r="549" s="40" customFormat="1" customHeight="1" spans="1:5">
      <c r="A549" s="41">
        <v>44378</v>
      </c>
      <c r="B549" s="50" t="s">
        <v>195</v>
      </c>
      <c r="C549" s="58" t="s">
        <v>197</v>
      </c>
      <c r="D549" s="50" t="s">
        <v>110</v>
      </c>
      <c r="E549" s="52">
        <v>5.99</v>
      </c>
    </row>
    <row r="550" s="40" customFormat="1" customHeight="1" spans="1:5">
      <c r="A550" s="41">
        <v>44378</v>
      </c>
      <c r="B550" s="50" t="s">
        <v>195</v>
      </c>
      <c r="C550" s="58" t="s">
        <v>197</v>
      </c>
      <c r="D550" s="50" t="s">
        <v>147</v>
      </c>
      <c r="E550" s="52">
        <v>20</v>
      </c>
    </row>
    <row r="551" s="40" customFormat="1" customHeight="1" spans="1:5">
      <c r="A551" s="41">
        <v>44378</v>
      </c>
      <c r="B551" s="50" t="s">
        <v>195</v>
      </c>
      <c r="C551" s="58" t="s">
        <v>197</v>
      </c>
      <c r="D551" s="50" t="s">
        <v>128</v>
      </c>
      <c r="E551" s="52">
        <v>29.99</v>
      </c>
    </row>
    <row r="552" s="40" customFormat="1" customHeight="1" spans="1:5">
      <c r="A552" s="41">
        <v>44378</v>
      </c>
      <c r="B552" s="50" t="s">
        <v>195</v>
      </c>
      <c r="C552" s="58" t="s">
        <v>197</v>
      </c>
      <c r="D552" s="50" t="s">
        <v>124</v>
      </c>
      <c r="E552" s="52">
        <v>36.64</v>
      </c>
    </row>
    <row r="553" s="40" customFormat="1" customHeight="1" spans="1:5">
      <c r="A553" s="41">
        <v>44378</v>
      </c>
      <c r="B553" s="50" t="s">
        <v>195</v>
      </c>
      <c r="C553" s="58" t="s">
        <v>197</v>
      </c>
      <c r="D553" s="50" t="s">
        <v>114</v>
      </c>
      <c r="E553" s="52">
        <v>41.4</v>
      </c>
    </row>
    <row r="554" s="40" customFormat="1" customHeight="1" spans="1:5">
      <c r="A554" s="41">
        <v>44378</v>
      </c>
      <c r="B554" s="50" t="s">
        <v>195</v>
      </c>
      <c r="C554" s="58" t="s">
        <v>197</v>
      </c>
      <c r="D554" s="50" t="s">
        <v>108</v>
      </c>
      <c r="E554" s="52">
        <v>41.4</v>
      </c>
    </row>
    <row r="555" s="40" customFormat="1" customHeight="1" spans="1:5">
      <c r="A555" s="41">
        <v>44378</v>
      </c>
      <c r="B555" s="50" t="s">
        <v>195</v>
      </c>
      <c r="C555" s="58" t="s">
        <v>197</v>
      </c>
      <c r="D555" s="50" t="s">
        <v>125</v>
      </c>
      <c r="E555" s="52">
        <v>49.99</v>
      </c>
    </row>
    <row r="556" s="40" customFormat="1" customHeight="1" spans="1:5">
      <c r="A556" s="41">
        <v>44378</v>
      </c>
      <c r="B556" s="50" t="s">
        <v>195</v>
      </c>
      <c r="C556" s="58" t="s">
        <v>197</v>
      </c>
      <c r="D556" s="50" t="s">
        <v>109</v>
      </c>
      <c r="E556" s="52">
        <v>53.38</v>
      </c>
    </row>
    <row r="557" s="40" customFormat="1" customHeight="1" spans="1:5">
      <c r="A557" s="41">
        <v>44378</v>
      </c>
      <c r="B557" s="50" t="s">
        <v>195</v>
      </c>
      <c r="C557" s="58" t="s">
        <v>197</v>
      </c>
      <c r="D557" s="50" t="s">
        <v>123</v>
      </c>
      <c r="E557" s="52">
        <v>62.1</v>
      </c>
    </row>
    <row r="558" s="40" customFormat="1" customHeight="1" spans="1:5">
      <c r="A558" s="41">
        <v>44378</v>
      </c>
      <c r="B558" s="50" t="s">
        <v>195</v>
      </c>
      <c r="C558" s="58" t="s">
        <v>197</v>
      </c>
      <c r="D558" s="50" t="s">
        <v>149</v>
      </c>
      <c r="E558" s="52">
        <v>75</v>
      </c>
    </row>
    <row r="559" s="40" customFormat="1" customHeight="1" spans="1:5">
      <c r="A559" s="41">
        <v>44378</v>
      </c>
      <c r="B559" s="50" t="s">
        <v>195</v>
      </c>
      <c r="C559" s="58" t="s">
        <v>197</v>
      </c>
      <c r="D559" s="50" t="s">
        <v>116</v>
      </c>
      <c r="E559" s="52">
        <v>82.81</v>
      </c>
    </row>
    <row r="560" s="40" customFormat="1" customHeight="1" spans="1:5">
      <c r="A560" s="41">
        <v>44378</v>
      </c>
      <c r="B560" s="50" t="s">
        <v>195</v>
      </c>
      <c r="C560" s="58" t="s">
        <v>197</v>
      </c>
      <c r="D560" s="50" t="s">
        <v>131</v>
      </c>
      <c r="E560" s="52">
        <v>151.51</v>
      </c>
    </row>
    <row r="561" s="40" customFormat="1" customHeight="1" spans="1:5">
      <c r="A561" s="41">
        <v>44378</v>
      </c>
      <c r="B561" s="50" t="s">
        <v>195</v>
      </c>
      <c r="C561" s="58" t="s">
        <v>197</v>
      </c>
      <c r="D561" s="50" t="s">
        <v>129</v>
      </c>
      <c r="E561" s="52">
        <v>197.12</v>
      </c>
    </row>
    <row r="562" s="40" customFormat="1" customHeight="1" spans="1:5">
      <c r="A562" s="41">
        <v>44378</v>
      </c>
      <c r="B562" s="50" t="s">
        <v>195</v>
      </c>
      <c r="C562" s="58" t="s">
        <v>197</v>
      </c>
      <c r="D562" s="50" t="s">
        <v>118</v>
      </c>
      <c r="E562" s="52">
        <v>248.42</v>
      </c>
    </row>
    <row r="563" s="40" customFormat="1" customHeight="1" spans="1:5">
      <c r="A563" s="41">
        <v>44378</v>
      </c>
      <c r="B563" s="50" t="s">
        <v>195</v>
      </c>
      <c r="C563" s="58" t="s">
        <v>197</v>
      </c>
      <c r="D563" s="50" t="s">
        <v>112</v>
      </c>
      <c r="E563" s="52">
        <v>289.82</v>
      </c>
    </row>
    <row r="564" s="40" customFormat="1" customHeight="1" spans="1:5">
      <c r="A564" s="41">
        <v>44378</v>
      </c>
      <c r="B564" s="50" t="s">
        <v>195</v>
      </c>
      <c r="C564" s="58" t="s">
        <v>197</v>
      </c>
      <c r="D564" s="50" t="s">
        <v>130</v>
      </c>
      <c r="E564" s="52">
        <v>340.71</v>
      </c>
    </row>
    <row r="565" s="40" customFormat="1" customHeight="1" spans="1:5">
      <c r="A565" s="41">
        <v>44378</v>
      </c>
      <c r="B565" s="50" t="s">
        <v>195</v>
      </c>
      <c r="C565" s="58" t="s">
        <v>197</v>
      </c>
      <c r="D565" s="50" t="s">
        <v>138</v>
      </c>
      <c r="E565" s="52">
        <v>375.82</v>
      </c>
    </row>
    <row r="566" s="40" customFormat="1" customHeight="1" spans="1:5">
      <c r="A566" s="41">
        <v>44378</v>
      </c>
      <c r="B566" s="50" t="s">
        <v>195</v>
      </c>
      <c r="C566" s="58" t="s">
        <v>197</v>
      </c>
      <c r="D566" s="50" t="s">
        <v>133</v>
      </c>
      <c r="E566" s="52">
        <v>536.91</v>
      </c>
    </row>
    <row r="567" s="40" customFormat="1" customHeight="1" spans="1:5">
      <c r="A567" s="41">
        <v>44378</v>
      </c>
      <c r="B567" s="50" t="s">
        <v>195</v>
      </c>
      <c r="C567" s="58" t="s">
        <v>197</v>
      </c>
      <c r="D567" s="50" t="s">
        <v>137</v>
      </c>
      <c r="E567" s="52">
        <v>642.98</v>
      </c>
    </row>
    <row r="568" s="40" customFormat="1" customHeight="1" spans="1:5">
      <c r="A568" s="41">
        <v>44378</v>
      </c>
      <c r="B568" s="50" t="s">
        <v>195</v>
      </c>
      <c r="C568" s="58" t="s">
        <v>197</v>
      </c>
      <c r="D568" s="50" t="s">
        <v>132</v>
      </c>
      <c r="E568" s="52">
        <v>662.45</v>
      </c>
    </row>
    <row r="569" s="40" customFormat="1" customHeight="1" spans="1:5">
      <c r="A569" s="41">
        <v>44378</v>
      </c>
      <c r="B569" s="50" t="s">
        <v>195</v>
      </c>
      <c r="C569" s="58" t="s">
        <v>197</v>
      </c>
      <c r="D569" s="50" t="s">
        <v>139</v>
      </c>
      <c r="E569" s="52">
        <v>706.84</v>
      </c>
    </row>
    <row r="570" s="40" customFormat="1" customHeight="1" spans="1:5">
      <c r="A570" s="41">
        <v>44378</v>
      </c>
      <c r="B570" s="50" t="s">
        <v>195</v>
      </c>
      <c r="C570" s="58" t="s">
        <v>197</v>
      </c>
      <c r="D570" s="50" t="s">
        <v>134</v>
      </c>
      <c r="E570" s="52">
        <v>712.44</v>
      </c>
    </row>
    <row r="571" s="40" customFormat="1" customHeight="1" spans="1:5">
      <c r="A571" s="41">
        <v>44378</v>
      </c>
      <c r="B571" s="50" t="s">
        <v>195</v>
      </c>
      <c r="C571" s="58" t="s">
        <v>197</v>
      </c>
      <c r="D571" s="50" t="s">
        <v>140</v>
      </c>
      <c r="E571" s="54">
        <v>1091.27</v>
      </c>
    </row>
    <row r="572" s="40" customFormat="1" customHeight="1" spans="1:5">
      <c r="A572" s="41">
        <v>44378</v>
      </c>
      <c r="B572" s="50" t="s">
        <v>195</v>
      </c>
      <c r="C572" s="58" t="s">
        <v>197</v>
      </c>
      <c r="D572" s="50" t="s">
        <v>141</v>
      </c>
      <c r="E572" s="54">
        <v>1382.81</v>
      </c>
    </row>
    <row r="573" s="40" customFormat="1" customHeight="1" spans="1:5">
      <c r="A573" s="41">
        <v>44378</v>
      </c>
      <c r="B573" s="50" t="s">
        <v>195</v>
      </c>
      <c r="C573" s="58" t="s">
        <v>197</v>
      </c>
      <c r="D573" s="50" t="s">
        <v>143</v>
      </c>
      <c r="E573" s="54">
        <v>2665.62</v>
      </c>
    </row>
    <row r="574" s="40" customFormat="1" customHeight="1" spans="1:5">
      <c r="A574" s="41">
        <v>44378</v>
      </c>
      <c r="B574" s="50" t="s">
        <v>195</v>
      </c>
      <c r="C574" s="58" t="s">
        <v>197</v>
      </c>
      <c r="D574" s="50" t="s">
        <v>142</v>
      </c>
      <c r="E574" s="54">
        <v>2996.71</v>
      </c>
    </row>
    <row r="575" s="40" customFormat="1" customHeight="1" spans="1:5">
      <c r="A575" s="41">
        <v>44409</v>
      </c>
      <c r="B575" s="50" t="s">
        <v>195</v>
      </c>
      <c r="C575" s="57" t="s">
        <v>196</v>
      </c>
      <c r="D575" s="50" t="s">
        <v>145</v>
      </c>
      <c r="E575" s="52">
        <v>3.98</v>
      </c>
    </row>
    <row r="576" s="40" customFormat="1" customHeight="1" spans="1:5">
      <c r="A576" s="41">
        <v>44409</v>
      </c>
      <c r="B576" s="50" t="s">
        <v>195</v>
      </c>
      <c r="C576" s="58" t="s">
        <v>197</v>
      </c>
      <c r="D576" s="50" t="s">
        <v>131</v>
      </c>
      <c r="E576" s="52">
        <v>18.32</v>
      </c>
    </row>
    <row r="577" s="40" customFormat="1" customHeight="1" spans="1:5">
      <c r="A577" s="41">
        <v>44409</v>
      </c>
      <c r="B577" s="50" t="s">
        <v>195</v>
      </c>
      <c r="C577" s="58" t="s">
        <v>197</v>
      </c>
      <c r="D577" s="50" t="s">
        <v>127</v>
      </c>
      <c r="E577" s="52">
        <v>18.32</v>
      </c>
    </row>
    <row r="578" s="40" customFormat="1" customHeight="1" spans="1:5">
      <c r="A578" s="41">
        <v>44409</v>
      </c>
      <c r="B578" s="50" t="s">
        <v>195</v>
      </c>
      <c r="C578" s="58" t="s">
        <v>197</v>
      </c>
      <c r="D578" s="50" t="s">
        <v>149</v>
      </c>
      <c r="E578" s="52">
        <v>26.56</v>
      </c>
    </row>
    <row r="579" s="40" customFormat="1" customHeight="1" spans="1:5">
      <c r="A579" s="41">
        <v>44409</v>
      </c>
      <c r="B579" s="50" t="s">
        <v>195</v>
      </c>
      <c r="C579" s="58" t="s">
        <v>197</v>
      </c>
      <c r="D579" s="50" t="s">
        <v>102</v>
      </c>
      <c r="E579" s="52">
        <v>36.64</v>
      </c>
    </row>
    <row r="580" s="40" customFormat="1" customHeight="1" spans="1:5">
      <c r="A580" s="41">
        <v>44409</v>
      </c>
      <c r="B580" s="50" t="s">
        <v>195</v>
      </c>
      <c r="C580" s="58" t="s">
        <v>197</v>
      </c>
      <c r="D580" s="50" t="s">
        <v>117</v>
      </c>
      <c r="E580" s="52">
        <v>36.64</v>
      </c>
    </row>
    <row r="581" s="40" customFormat="1" customHeight="1" spans="1:5">
      <c r="A581" s="41">
        <v>44409</v>
      </c>
      <c r="B581" s="50" t="s">
        <v>195</v>
      </c>
      <c r="C581" s="58" t="s">
        <v>197</v>
      </c>
      <c r="D581" s="50" t="s">
        <v>146</v>
      </c>
      <c r="E581" s="52">
        <v>44.24</v>
      </c>
    </row>
    <row r="582" s="40" customFormat="1" customHeight="1" spans="1:5">
      <c r="A582" s="41">
        <v>44409</v>
      </c>
      <c r="B582" s="50" t="s">
        <v>195</v>
      </c>
      <c r="C582" s="58" t="s">
        <v>197</v>
      </c>
      <c r="D582" s="50" t="s">
        <v>129</v>
      </c>
      <c r="E582" s="52">
        <v>73.28</v>
      </c>
    </row>
    <row r="583" s="40" customFormat="1" customHeight="1" spans="1:5">
      <c r="A583" s="41">
        <v>44409</v>
      </c>
      <c r="B583" s="50" t="s">
        <v>195</v>
      </c>
      <c r="C583" s="57" t="s">
        <v>196</v>
      </c>
      <c r="D583" s="50" t="s">
        <v>141</v>
      </c>
      <c r="E583" s="52">
        <v>89.84</v>
      </c>
    </row>
    <row r="584" s="40" customFormat="1" customHeight="1" spans="1:5">
      <c r="A584" s="41">
        <v>44409</v>
      </c>
      <c r="B584" s="50" t="s">
        <v>195</v>
      </c>
      <c r="C584" s="57" t="s">
        <v>196</v>
      </c>
      <c r="D584" s="50" t="s">
        <v>128</v>
      </c>
      <c r="E584" s="52">
        <v>106.2</v>
      </c>
    </row>
    <row r="585" s="40" customFormat="1" customHeight="1" spans="1:5">
      <c r="A585" s="41">
        <v>44409</v>
      </c>
      <c r="B585" s="50" t="s">
        <v>195</v>
      </c>
      <c r="C585" s="57" t="s">
        <v>196</v>
      </c>
      <c r="D585" s="50" t="s">
        <v>108</v>
      </c>
      <c r="E585" s="52">
        <v>147.26</v>
      </c>
    </row>
    <row r="586" s="40" customFormat="1" customHeight="1" spans="1:5">
      <c r="A586" s="41">
        <v>44409</v>
      </c>
      <c r="B586" s="50" t="s">
        <v>195</v>
      </c>
      <c r="C586" s="57" t="s">
        <v>196</v>
      </c>
      <c r="D586" s="50" t="s">
        <v>123</v>
      </c>
      <c r="E586" s="52">
        <v>204.36</v>
      </c>
    </row>
    <row r="587" s="40" customFormat="1" customHeight="1" spans="1:5">
      <c r="A587" s="41">
        <v>44409</v>
      </c>
      <c r="B587" s="50" t="s">
        <v>195</v>
      </c>
      <c r="C587" s="57" t="s">
        <v>196</v>
      </c>
      <c r="D587" s="50" t="s">
        <v>147</v>
      </c>
      <c r="E587" s="52">
        <v>218.59</v>
      </c>
    </row>
    <row r="588" s="40" customFormat="1" customHeight="1" spans="1:5">
      <c r="A588" s="41">
        <v>44409</v>
      </c>
      <c r="B588" s="50" t="s">
        <v>195</v>
      </c>
      <c r="C588" s="58" t="s">
        <v>197</v>
      </c>
      <c r="D588" s="50" t="s">
        <v>124</v>
      </c>
      <c r="E588" s="52">
        <v>255.76</v>
      </c>
    </row>
    <row r="589" s="40" customFormat="1" customHeight="1" spans="1:5">
      <c r="A589" s="41">
        <v>44409</v>
      </c>
      <c r="B589" s="50" t="s">
        <v>195</v>
      </c>
      <c r="C589" s="57" t="s">
        <v>196</v>
      </c>
      <c r="D589" s="50" t="s">
        <v>112</v>
      </c>
      <c r="E589" s="52">
        <v>256.48</v>
      </c>
    </row>
    <row r="590" s="40" customFormat="1" customHeight="1" spans="1:5">
      <c r="A590" s="41">
        <v>44409</v>
      </c>
      <c r="B590" s="50" t="s">
        <v>195</v>
      </c>
      <c r="C590" s="57" t="s">
        <v>196</v>
      </c>
      <c r="D590" s="50" t="s">
        <v>133</v>
      </c>
      <c r="E590" s="52">
        <v>307.75</v>
      </c>
    </row>
    <row r="591" s="40" customFormat="1" customHeight="1" spans="1:5">
      <c r="A591" s="41">
        <v>44409</v>
      </c>
      <c r="B591" s="50" t="s">
        <v>195</v>
      </c>
      <c r="C591" s="57" t="s">
        <v>196</v>
      </c>
      <c r="D591" s="50" t="s">
        <v>138</v>
      </c>
      <c r="E591" s="52">
        <v>386.92</v>
      </c>
    </row>
    <row r="592" s="40" customFormat="1" customHeight="1" spans="1:5">
      <c r="A592" s="41">
        <v>44409</v>
      </c>
      <c r="B592" s="50" t="s">
        <v>195</v>
      </c>
      <c r="C592" s="57" t="s">
        <v>196</v>
      </c>
      <c r="D592" s="50" t="s">
        <v>139</v>
      </c>
      <c r="E592" s="52">
        <v>425.16</v>
      </c>
    </row>
    <row r="593" s="40" customFormat="1" customHeight="1" spans="1:5">
      <c r="A593" s="41">
        <v>44409</v>
      </c>
      <c r="B593" s="50" t="s">
        <v>195</v>
      </c>
      <c r="C593" s="57" t="s">
        <v>196</v>
      </c>
      <c r="D593" s="50" t="s">
        <v>134</v>
      </c>
      <c r="E593" s="52">
        <v>461.43</v>
      </c>
    </row>
    <row r="594" s="40" customFormat="1" customHeight="1" spans="1:5">
      <c r="A594" s="41">
        <v>44409</v>
      </c>
      <c r="B594" s="50" t="s">
        <v>195</v>
      </c>
      <c r="C594" s="57" t="s">
        <v>196</v>
      </c>
      <c r="D594" s="50" t="s">
        <v>132</v>
      </c>
      <c r="E594" s="52">
        <v>700.04</v>
      </c>
    </row>
    <row r="595" s="40" customFormat="1" customHeight="1" spans="1:5">
      <c r="A595" s="41">
        <v>44409</v>
      </c>
      <c r="B595" s="50" t="s">
        <v>195</v>
      </c>
      <c r="C595" s="57" t="s">
        <v>196</v>
      </c>
      <c r="D595" s="50" t="s">
        <v>140</v>
      </c>
      <c r="E595" s="52">
        <v>954.8</v>
      </c>
    </row>
    <row r="596" s="40" customFormat="1" customHeight="1" spans="1:5">
      <c r="A596" s="41">
        <v>44409</v>
      </c>
      <c r="B596" s="50" t="s">
        <v>195</v>
      </c>
      <c r="C596" s="57" t="s">
        <v>196</v>
      </c>
      <c r="D596" s="50" t="s">
        <v>130</v>
      </c>
      <c r="E596" s="52">
        <v>987.3</v>
      </c>
    </row>
    <row r="597" s="40" customFormat="1" customHeight="1" spans="1:5">
      <c r="A597" s="41">
        <v>44409</v>
      </c>
      <c r="B597" s="50" t="s">
        <v>195</v>
      </c>
      <c r="C597" s="57" t="s">
        <v>196</v>
      </c>
      <c r="D597" s="50" t="s">
        <v>142</v>
      </c>
      <c r="E597" s="54">
        <v>2392.59</v>
      </c>
    </row>
    <row r="598" s="40" customFormat="1" customHeight="1" spans="1:5">
      <c r="A598" s="41">
        <v>44409</v>
      </c>
      <c r="B598" s="50" t="s">
        <v>195</v>
      </c>
      <c r="C598" s="57" t="s">
        <v>196</v>
      </c>
      <c r="D598" s="50" t="s">
        <v>143</v>
      </c>
      <c r="E598" s="54">
        <v>3287.25</v>
      </c>
    </row>
    <row r="599" s="40" customFormat="1" customHeight="1" spans="1:5">
      <c r="A599" s="41">
        <v>44256</v>
      </c>
      <c r="B599" s="59" t="s">
        <v>197</v>
      </c>
      <c r="C599" s="60" t="s">
        <v>197</v>
      </c>
      <c r="D599" s="59" t="s">
        <v>151</v>
      </c>
      <c r="E599" s="55">
        <v>26881.52</v>
      </c>
    </row>
    <row r="600" s="40" customFormat="1" customHeight="1" spans="1:5">
      <c r="A600" s="41">
        <v>44256</v>
      </c>
      <c r="B600" s="53" t="s">
        <v>197</v>
      </c>
      <c r="C600" s="60" t="s">
        <v>197</v>
      </c>
      <c r="D600" s="53" t="s">
        <v>152</v>
      </c>
      <c r="E600" s="55">
        <v>16780.35</v>
      </c>
    </row>
    <row r="601" s="40" customFormat="1" customHeight="1" spans="1:5">
      <c r="A601" s="41">
        <v>44256</v>
      </c>
      <c r="B601" s="53" t="s">
        <v>197</v>
      </c>
      <c r="C601" s="60" t="s">
        <v>197</v>
      </c>
      <c r="D601" s="53" t="s">
        <v>153</v>
      </c>
      <c r="E601" s="55">
        <v>14098.73</v>
      </c>
    </row>
    <row r="602" s="40" customFormat="1" customHeight="1" spans="1:5">
      <c r="A602" s="41">
        <v>44256</v>
      </c>
      <c r="B602" s="53" t="s">
        <v>197</v>
      </c>
      <c r="C602" s="60" t="s">
        <v>197</v>
      </c>
      <c r="D602" s="53" t="s">
        <v>154</v>
      </c>
      <c r="E602" s="55">
        <v>3659.12</v>
      </c>
    </row>
    <row r="603" s="40" customFormat="1" customHeight="1" spans="1:5">
      <c r="A603" s="41">
        <v>44256</v>
      </c>
      <c r="B603" s="53" t="s">
        <v>197</v>
      </c>
      <c r="C603" s="60" t="s">
        <v>197</v>
      </c>
      <c r="D603" s="53" t="s">
        <v>155</v>
      </c>
      <c r="E603" s="55">
        <v>9010.43</v>
      </c>
    </row>
    <row r="604" s="40" customFormat="1" customHeight="1" spans="1:5">
      <c r="A604" s="41">
        <v>44256</v>
      </c>
      <c r="B604" s="53" t="s">
        <v>197</v>
      </c>
      <c r="C604" s="60" t="s">
        <v>197</v>
      </c>
      <c r="D604" s="53" t="s">
        <v>156</v>
      </c>
      <c r="E604" s="55">
        <v>3443.02</v>
      </c>
    </row>
    <row r="605" s="40" customFormat="1" customHeight="1" spans="1:5">
      <c r="A605" s="41">
        <v>44256</v>
      </c>
      <c r="B605" s="53" t="s">
        <v>197</v>
      </c>
      <c r="C605" s="60" t="s">
        <v>197</v>
      </c>
      <c r="D605" s="53" t="s">
        <v>157</v>
      </c>
      <c r="E605" s="55">
        <v>11415.99</v>
      </c>
    </row>
    <row r="606" s="40" customFormat="1" customHeight="1" spans="1:5">
      <c r="A606" s="41">
        <v>44256</v>
      </c>
      <c r="B606" s="53" t="s">
        <v>197</v>
      </c>
      <c r="C606" s="60" t="s">
        <v>197</v>
      </c>
      <c r="D606" s="53" t="s">
        <v>158</v>
      </c>
      <c r="E606" s="55">
        <v>3378.07</v>
      </c>
    </row>
    <row r="607" s="40" customFormat="1" customHeight="1" spans="1:5">
      <c r="A607" s="41">
        <v>44256</v>
      </c>
      <c r="B607" s="53" t="s">
        <v>197</v>
      </c>
      <c r="C607" s="60" t="s">
        <v>197</v>
      </c>
      <c r="D607" s="53" t="s">
        <v>159</v>
      </c>
      <c r="E607" s="55">
        <v>3045.64</v>
      </c>
    </row>
    <row r="608" s="40" customFormat="1" customHeight="1" spans="1:5">
      <c r="A608" s="41">
        <v>44256</v>
      </c>
      <c r="B608" s="53" t="s">
        <v>197</v>
      </c>
      <c r="C608" s="60" t="s">
        <v>197</v>
      </c>
      <c r="D608" s="53" t="s">
        <v>160</v>
      </c>
      <c r="E608" s="55">
        <v>3915.01</v>
      </c>
    </row>
    <row r="609" s="40" customFormat="1" customHeight="1" spans="1:5">
      <c r="A609" s="41">
        <v>44256</v>
      </c>
      <c r="B609" s="53" t="s">
        <v>197</v>
      </c>
      <c r="C609" s="60" t="s">
        <v>197</v>
      </c>
      <c r="D609" s="53" t="s">
        <v>161</v>
      </c>
      <c r="E609" s="55">
        <v>5350.01</v>
      </c>
    </row>
    <row r="610" s="40" customFormat="1" customHeight="1" spans="1:5">
      <c r="A610" s="41">
        <v>44256</v>
      </c>
      <c r="B610" s="53" t="s">
        <v>197</v>
      </c>
      <c r="C610" s="60" t="s">
        <v>197</v>
      </c>
      <c r="D610" s="53" t="s">
        <v>199</v>
      </c>
      <c r="E610" s="55">
        <v>1851.97</v>
      </c>
    </row>
    <row r="611" s="40" customFormat="1" customHeight="1" spans="1:5">
      <c r="A611" s="41">
        <v>44256</v>
      </c>
      <c r="B611" s="53" t="s">
        <v>197</v>
      </c>
      <c r="C611" s="60" t="s">
        <v>197</v>
      </c>
      <c r="D611" s="53" t="s">
        <v>162</v>
      </c>
      <c r="E611" s="55">
        <v>7994.54</v>
      </c>
    </row>
    <row r="612" s="40" customFormat="1" customHeight="1" spans="1:5">
      <c r="A612" s="41">
        <v>44256</v>
      </c>
      <c r="B612" s="53" t="s">
        <v>197</v>
      </c>
      <c r="C612" s="60" t="s">
        <v>197</v>
      </c>
      <c r="D612" s="53" t="s">
        <v>163</v>
      </c>
      <c r="E612" s="55">
        <v>16542.82</v>
      </c>
    </row>
    <row r="613" s="40" customFormat="1" customHeight="1" spans="1:5">
      <c r="A613" s="41">
        <v>44256</v>
      </c>
      <c r="B613" s="53" t="s">
        <v>197</v>
      </c>
      <c r="C613" s="60" t="s">
        <v>197</v>
      </c>
      <c r="D613" s="53" t="s">
        <v>164</v>
      </c>
      <c r="E613" s="55">
        <v>9784.73</v>
      </c>
    </row>
    <row r="614" s="40" customFormat="1" customHeight="1" spans="1:5">
      <c r="A614" s="41">
        <v>44256</v>
      </c>
      <c r="B614" s="53" t="s">
        <v>197</v>
      </c>
      <c r="C614" s="60" t="s">
        <v>197</v>
      </c>
      <c r="D614" s="53" t="s">
        <v>165</v>
      </c>
      <c r="E614" s="55">
        <v>12382.72</v>
      </c>
    </row>
    <row r="615" s="40" customFormat="1" customHeight="1" spans="1:5">
      <c r="A615" s="41">
        <v>44256</v>
      </c>
      <c r="B615" s="53" t="s">
        <v>197</v>
      </c>
      <c r="C615" s="60" t="s">
        <v>197</v>
      </c>
      <c r="D615" s="53" t="s">
        <v>166</v>
      </c>
      <c r="E615" s="55">
        <v>3688.96</v>
      </c>
    </row>
    <row r="616" s="40" customFormat="1" customHeight="1" spans="1:5">
      <c r="A616" s="41">
        <v>44256</v>
      </c>
      <c r="B616" s="53" t="s">
        <v>197</v>
      </c>
      <c r="C616" s="60" t="s">
        <v>197</v>
      </c>
      <c r="D616" s="53" t="s">
        <v>167</v>
      </c>
      <c r="E616" s="55">
        <v>1311.01</v>
      </c>
    </row>
    <row r="617" s="40" customFormat="1" customHeight="1" spans="1:5">
      <c r="A617" s="41">
        <v>44256</v>
      </c>
      <c r="B617" s="53" t="s">
        <v>197</v>
      </c>
      <c r="C617" s="60" t="s">
        <v>197</v>
      </c>
      <c r="D617" s="53" t="s">
        <v>189</v>
      </c>
      <c r="E617" s="56">
        <v>28</v>
      </c>
    </row>
    <row r="618" s="40" customFormat="1" customHeight="1" spans="1:5">
      <c r="A618" s="41">
        <v>44256</v>
      </c>
      <c r="B618" s="53" t="s">
        <v>197</v>
      </c>
      <c r="C618" s="60" t="s">
        <v>197</v>
      </c>
      <c r="D618" s="53" t="s">
        <v>168</v>
      </c>
      <c r="E618" s="55">
        <v>9270.24</v>
      </c>
    </row>
    <row r="619" s="40" customFormat="1" customHeight="1" spans="1:5">
      <c r="A619" s="41">
        <v>44256</v>
      </c>
      <c r="B619" s="53" t="s">
        <v>197</v>
      </c>
      <c r="C619" s="60" t="s">
        <v>197</v>
      </c>
      <c r="D619" s="53" t="s">
        <v>169</v>
      </c>
      <c r="E619" s="55">
        <v>6530.39</v>
      </c>
    </row>
    <row r="620" s="40" customFormat="1" customHeight="1" spans="1:5">
      <c r="A620" s="41">
        <v>44256</v>
      </c>
      <c r="B620" s="53" t="s">
        <v>197</v>
      </c>
      <c r="C620" s="60" t="s">
        <v>197</v>
      </c>
      <c r="D620" s="53" t="s">
        <v>171</v>
      </c>
      <c r="E620" s="55">
        <v>2063</v>
      </c>
    </row>
    <row r="621" s="40" customFormat="1" customHeight="1" spans="1:5">
      <c r="A621" s="41">
        <v>44256</v>
      </c>
      <c r="B621" s="53" t="s">
        <v>197</v>
      </c>
      <c r="C621" s="60" t="s">
        <v>197</v>
      </c>
      <c r="D621" s="53" t="s">
        <v>172</v>
      </c>
      <c r="E621" s="55">
        <v>13138.42</v>
      </c>
    </row>
    <row r="622" s="40" customFormat="1" customHeight="1" spans="1:5">
      <c r="A622" s="41">
        <v>44256</v>
      </c>
      <c r="B622" s="53" t="s">
        <v>197</v>
      </c>
      <c r="C622" s="60" t="s">
        <v>197</v>
      </c>
      <c r="D622" s="53" t="s">
        <v>173</v>
      </c>
      <c r="E622" s="55">
        <v>2648.47</v>
      </c>
    </row>
    <row r="623" s="40" customFormat="1" customHeight="1" spans="1:5">
      <c r="A623" s="41">
        <v>44256</v>
      </c>
      <c r="B623" s="53" t="s">
        <v>197</v>
      </c>
      <c r="C623" s="60" t="s">
        <v>197</v>
      </c>
      <c r="D623" s="53" t="s">
        <v>175</v>
      </c>
      <c r="E623" s="56">
        <v>0.48</v>
      </c>
    </row>
    <row r="624" s="40" customFormat="1" customHeight="1" spans="1:5">
      <c r="A624" s="41">
        <v>44256</v>
      </c>
      <c r="B624" s="53" t="s">
        <v>197</v>
      </c>
      <c r="C624" s="60" t="s">
        <v>197</v>
      </c>
      <c r="D624" s="53" t="s">
        <v>176</v>
      </c>
      <c r="E624" s="56">
        <v>14.44</v>
      </c>
    </row>
    <row r="625" s="40" customFormat="1" customHeight="1" spans="1:5">
      <c r="A625" s="41">
        <v>44256</v>
      </c>
      <c r="B625" s="53" t="s">
        <v>197</v>
      </c>
      <c r="C625" s="60" t="s">
        <v>197</v>
      </c>
      <c r="D625" s="53" t="s">
        <v>177</v>
      </c>
      <c r="E625" s="56">
        <v>235.81</v>
      </c>
    </row>
    <row r="626" s="40" customFormat="1" customHeight="1" spans="1:5">
      <c r="A626" s="41">
        <v>44256</v>
      </c>
      <c r="B626" s="53" t="s">
        <v>197</v>
      </c>
      <c r="C626" s="60" t="s">
        <v>197</v>
      </c>
      <c r="D626" s="53" t="s">
        <v>178</v>
      </c>
      <c r="E626" s="55">
        <v>2128.57</v>
      </c>
    </row>
    <row r="627" s="40" customFormat="1" customHeight="1" spans="1:5">
      <c r="A627" s="41">
        <v>44256</v>
      </c>
      <c r="B627" s="53" t="s">
        <v>197</v>
      </c>
      <c r="C627" s="60" t="s">
        <v>197</v>
      </c>
      <c r="D627" s="53" t="s">
        <v>179</v>
      </c>
      <c r="E627" s="55">
        <v>1967.48</v>
      </c>
    </row>
    <row r="628" s="40" customFormat="1" customHeight="1" spans="1:5">
      <c r="A628" s="41">
        <v>44256</v>
      </c>
      <c r="B628" s="53" t="s">
        <v>197</v>
      </c>
      <c r="C628" s="60" t="s">
        <v>197</v>
      </c>
      <c r="D628" s="53" t="s">
        <v>180</v>
      </c>
      <c r="E628" s="56">
        <v>242.98</v>
      </c>
    </row>
    <row r="629" s="40" customFormat="1" customHeight="1" spans="1:5">
      <c r="A629" s="41">
        <v>44256</v>
      </c>
      <c r="B629" s="53" t="s">
        <v>197</v>
      </c>
      <c r="C629" s="60" t="s">
        <v>197</v>
      </c>
      <c r="D629" s="53" t="s">
        <v>181</v>
      </c>
      <c r="E629" s="56">
        <v>106.06</v>
      </c>
    </row>
    <row r="630" s="40" customFormat="1" customHeight="1" spans="1:5">
      <c r="A630" s="41">
        <v>44256</v>
      </c>
      <c r="B630" s="53" t="s">
        <v>197</v>
      </c>
      <c r="C630" s="60" t="s">
        <v>197</v>
      </c>
      <c r="D630" s="53" t="s">
        <v>182</v>
      </c>
      <c r="E630" s="55">
        <v>1781.49</v>
      </c>
    </row>
    <row r="631" s="40" customFormat="1" customHeight="1" spans="1:5">
      <c r="A631" s="41">
        <v>44256</v>
      </c>
      <c r="B631" s="53" t="s">
        <v>197</v>
      </c>
      <c r="C631" s="60" t="s">
        <v>197</v>
      </c>
      <c r="D631" s="53" t="s">
        <v>183</v>
      </c>
      <c r="E631" s="55">
        <v>1849.8</v>
      </c>
    </row>
    <row r="632" s="40" customFormat="1" customHeight="1" spans="1:5">
      <c r="A632" s="41">
        <v>44256</v>
      </c>
      <c r="B632" s="53" t="s">
        <v>197</v>
      </c>
      <c r="C632" s="60" t="s">
        <v>197</v>
      </c>
      <c r="D632" s="53" t="s">
        <v>184</v>
      </c>
      <c r="E632" s="55">
        <v>1700.6</v>
      </c>
    </row>
    <row r="633" s="40" customFormat="1" customHeight="1" spans="1:5">
      <c r="A633" s="41">
        <v>44256</v>
      </c>
      <c r="B633" s="53" t="s">
        <v>197</v>
      </c>
      <c r="C633" s="60" t="s">
        <v>197</v>
      </c>
      <c r="D633" s="53" t="s">
        <v>185</v>
      </c>
      <c r="E633" s="56">
        <v>425.6</v>
      </c>
    </row>
    <row r="634" s="40" customFormat="1" customHeight="1" spans="1:5">
      <c r="A634" s="41">
        <v>44256</v>
      </c>
      <c r="B634" s="53" t="s">
        <v>197</v>
      </c>
      <c r="C634" s="60" t="s">
        <v>197</v>
      </c>
      <c r="D634" s="53" t="s">
        <v>190</v>
      </c>
      <c r="E634" s="56">
        <v>211.57</v>
      </c>
    </row>
    <row r="635" s="40" customFormat="1" customHeight="1" spans="1:5">
      <c r="A635" s="41">
        <v>44256</v>
      </c>
      <c r="B635" s="53" t="s">
        <v>197</v>
      </c>
      <c r="C635" s="60" t="s">
        <v>197</v>
      </c>
      <c r="D635" s="53" t="s">
        <v>186</v>
      </c>
      <c r="E635" s="55">
        <v>3505.01</v>
      </c>
    </row>
    <row r="636" s="40" customFormat="1" customHeight="1" spans="1:5">
      <c r="A636" s="41">
        <v>44256</v>
      </c>
      <c r="B636" s="53" t="s">
        <v>197</v>
      </c>
      <c r="C636" s="60" t="s">
        <v>197</v>
      </c>
      <c r="D636" s="53" t="s">
        <v>188</v>
      </c>
      <c r="E636" s="55">
        <v>30999.57</v>
      </c>
    </row>
    <row r="637" s="40" customFormat="1" customHeight="1" spans="1:5">
      <c r="A637" s="41">
        <v>44440</v>
      </c>
      <c r="B637" s="53" t="s">
        <v>197</v>
      </c>
      <c r="C637" s="60" t="s">
        <v>197</v>
      </c>
      <c r="D637" s="53" t="s">
        <v>151</v>
      </c>
      <c r="E637" s="56">
        <v>726.45</v>
      </c>
    </row>
    <row r="638" s="40" customFormat="1" customHeight="1" spans="1:5">
      <c r="A638" s="41">
        <v>44440</v>
      </c>
      <c r="B638" s="53" t="s">
        <v>197</v>
      </c>
      <c r="C638" s="60" t="s">
        <v>197</v>
      </c>
      <c r="D638" s="53" t="s">
        <v>152</v>
      </c>
      <c r="E638" s="55">
        <v>1105.53</v>
      </c>
    </row>
    <row r="639" s="40" customFormat="1" customHeight="1" spans="1:5">
      <c r="A639" s="41">
        <v>44440</v>
      </c>
      <c r="B639" s="53" t="s">
        <v>197</v>
      </c>
      <c r="C639" s="60" t="s">
        <v>197</v>
      </c>
      <c r="D639" s="53" t="s">
        <v>153</v>
      </c>
      <c r="E639" s="56">
        <v>87.67</v>
      </c>
    </row>
    <row r="640" s="40" customFormat="1" customHeight="1" spans="1:5">
      <c r="A640" s="41">
        <v>44440</v>
      </c>
      <c r="B640" s="53" t="s">
        <v>197</v>
      </c>
      <c r="C640" s="60" t="s">
        <v>197</v>
      </c>
      <c r="D640" s="53" t="s">
        <v>155</v>
      </c>
      <c r="E640" s="56">
        <v>9.53</v>
      </c>
    </row>
    <row r="641" s="40" customFormat="1" customHeight="1" spans="1:5">
      <c r="A641" s="41">
        <v>44440</v>
      </c>
      <c r="B641" s="53" t="s">
        <v>197</v>
      </c>
      <c r="C641" s="60" t="s">
        <v>197</v>
      </c>
      <c r="D641" s="53" t="s">
        <v>156</v>
      </c>
      <c r="E641" s="56">
        <v>4.76</v>
      </c>
    </row>
    <row r="642" s="40" customFormat="1" customHeight="1" spans="1:5">
      <c r="A642" s="41">
        <v>44440</v>
      </c>
      <c r="B642" s="53" t="s">
        <v>197</v>
      </c>
      <c r="C642" s="60" t="s">
        <v>197</v>
      </c>
      <c r="D642" s="53" t="s">
        <v>157</v>
      </c>
      <c r="E642" s="56">
        <v>36.36</v>
      </c>
    </row>
    <row r="643" s="40" customFormat="1" customHeight="1" spans="1:5">
      <c r="A643" s="41">
        <v>44440</v>
      </c>
      <c r="B643" s="53" t="s">
        <v>197</v>
      </c>
      <c r="C643" s="60" t="s">
        <v>197</v>
      </c>
      <c r="D643" s="53" t="s">
        <v>160</v>
      </c>
      <c r="E643" s="56">
        <v>2.38</v>
      </c>
    </row>
    <row r="644" s="40" customFormat="1" customHeight="1" spans="1:5">
      <c r="A644" s="41">
        <v>44440</v>
      </c>
      <c r="B644" s="53" t="s">
        <v>197</v>
      </c>
      <c r="C644" s="60" t="s">
        <v>197</v>
      </c>
      <c r="D644" s="53" t="s">
        <v>161</v>
      </c>
      <c r="E644" s="56">
        <v>4.76</v>
      </c>
    </row>
    <row r="645" s="40" customFormat="1" customHeight="1" spans="1:5">
      <c r="A645" s="41">
        <v>44440</v>
      </c>
      <c r="B645" s="53" t="s">
        <v>197</v>
      </c>
      <c r="C645" s="60" t="s">
        <v>197</v>
      </c>
      <c r="D645" s="53" t="s">
        <v>162</v>
      </c>
      <c r="E645" s="56">
        <v>50.3</v>
      </c>
    </row>
    <row r="646" s="40" customFormat="1" customHeight="1" spans="1:5">
      <c r="A646" s="41">
        <v>44440</v>
      </c>
      <c r="B646" s="53" t="s">
        <v>197</v>
      </c>
      <c r="C646" s="60" t="s">
        <v>197</v>
      </c>
      <c r="D646" s="53" t="s">
        <v>163</v>
      </c>
      <c r="E646" s="56">
        <v>59.02</v>
      </c>
    </row>
    <row r="647" s="40" customFormat="1" customHeight="1" spans="1:5">
      <c r="A647" s="41">
        <v>44440</v>
      </c>
      <c r="B647" s="53" t="s">
        <v>197</v>
      </c>
      <c r="C647" s="60" t="s">
        <v>197</v>
      </c>
      <c r="D647" s="53" t="s">
        <v>164</v>
      </c>
      <c r="E647" s="56">
        <v>65.52</v>
      </c>
    </row>
    <row r="648" s="40" customFormat="1" customHeight="1" spans="1:5">
      <c r="A648" s="41">
        <v>44440</v>
      </c>
      <c r="B648" s="53" t="s">
        <v>197</v>
      </c>
      <c r="C648" s="60" t="s">
        <v>197</v>
      </c>
      <c r="D648" s="53" t="s">
        <v>164</v>
      </c>
      <c r="E648" s="56">
        <v>563.97</v>
      </c>
    </row>
    <row r="649" s="40" customFormat="1" customHeight="1" spans="1:5">
      <c r="A649" s="41">
        <v>44440</v>
      </c>
      <c r="B649" s="53" t="s">
        <v>197</v>
      </c>
      <c r="C649" s="60" t="s">
        <v>197</v>
      </c>
      <c r="D649" s="53" t="s">
        <v>165</v>
      </c>
      <c r="E649" s="56">
        <v>18.23</v>
      </c>
    </row>
    <row r="650" s="40" customFormat="1" customHeight="1" spans="1:5">
      <c r="A650" s="41">
        <v>44440</v>
      </c>
      <c r="B650" s="53" t="s">
        <v>197</v>
      </c>
      <c r="C650" s="60" t="s">
        <v>197</v>
      </c>
      <c r="D650" s="53" t="s">
        <v>166</v>
      </c>
      <c r="E650" s="56">
        <v>0.52</v>
      </c>
    </row>
    <row r="651" s="40" customFormat="1" customHeight="1" spans="1:5">
      <c r="A651" s="41">
        <v>44440</v>
      </c>
      <c r="B651" s="53" t="s">
        <v>197</v>
      </c>
      <c r="C651" s="60" t="s">
        <v>197</v>
      </c>
      <c r="D651" s="53" t="s">
        <v>189</v>
      </c>
      <c r="E651" s="55">
        <v>1175.71</v>
      </c>
    </row>
    <row r="652" s="40" customFormat="1" customHeight="1" spans="1:5">
      <c r="A652" s="41">
        <v>44440</v>
      </c>
      <c r="B652" s="53" t="s">
        <v>197</v>
      </c>
      <c r="C652" s="60" t="s">
        <v>197</v>
      </c>
      <c r="D652" s="53" t="s">
        <v>168</v>
      </c>
      <c r="E652" s="56">
        <v>91.01</v>
      </c>
    </row>
    <row r="653" s="40" customFormat="1" customHeight="1" spans="1:5">
      <c r="A653" s="41">
        <v>44440</v>
      </c>
      <c r="B653" s="53" t="s">
        <v>197</v>
      </c>
      <c r="C653" s="60" t="s">
        <v>197</v>
      </c>
      <c r="D653" s="53" t="s">
        <v>171</v>
      </c>
      <c r="E653" s="56">
        <v>2.01</v>
      </c>
    </row>
    <row r="654" s="40" customFormat="1" customHeight="1" spans="1:5">
      <c r="A654" s="41">
        <v>44440</v>
      </c>
      <c r="B654" s="53" t="s">
        <v>197</v>
      </c>
      <c r="C654" s="60" t="s">
        <v>197</v>
      </c>
      <c r="D654" s="53" t="s">
        <v>172</v>
      </c>
      <c r="E654" s="56">
        <v>260.27</v>
      </c>
    </row>
    <row r="655" s="40" customFormat="1" customHeight="1" spans="1:5">
      <c r="A655" s="41">
        <v>44440</v>
      </c>
      <c r="B655" s="53" t="s">
        <v>197</v>
      </c>
      <c r="C655" s="60" t="s">
        <v>197</v>
      </c>
      <c r="D655" s="53" t="s">
        <v>173</v>
      </c>
      <c r="E655" s="56">
        <v>2.38</v>
      </c>
    </row>
    <row r="656" s="40" customFormat="1" customHeight="1" spans="1:5">
      <c r="A656" s="41">
        <v>44440</v>
      </c>
      <c r="B656" s="53" t="s">
        <v>197</v>
      </c>
      <c r="C656" s="60" t="s">
        <v>197</v>
      </c>
      <c r="D656" s="53" t="s">
        <v>180</v>
      </c>
      <c r="E656" s="56">
        <v>26.57</v>
      </c>
    </row>
    <row r="657" s="40" customFormat="1" customHeight="1" spans="1:5">
      <c r="A657" s="41">
        <v>44440</v>
      </c>
      <c r="B657" s="53" t="s">
        <v>197</v>
      </c>
      <c r="C657" s="60" t="s">
        <v>197</v>
      </c>
      <c r="D657" s="53" t="s">
        <v>181</v>
      </c>
      <c r="E657" s="56">
        <v>38.63</v>
      </c>
    </row>
    <row r="658" s="40" customFormat="1" customHeight="1" spans="1:5">
      <c r="A658" s="41">
        <v>44440</v>
      </c>
      <c r="B658" s="53" t="s">
        <v>197</v>
      </c>
      <c r="C658" s="60" t="s">
        <v>197</v>
      </c>
      <c r="D658" s="53" t="s">
        <v>182</v>
      </c>
      <c r="E658" s="56">
        <v>9.99</v>
      </c>
    </row>
    <row r="659" s="40" customFormat="1" customHeight="1" spans="1:5">
      <c r="A659" s="41">
        <v>44440</v>
      </c>
      <c r="B659" s="53" t="s">
        <v>197</v>
      </c>
      <c r="C659" s="60" t="s">
        <v>197</v>
      </c>
      <c r="D659" s="53" t="s">
        <v>184</v>
      </c>
      <c r="E659" s="56">
        <v>9.5</v>
      </c>
    </row>
    <row r="660" s="40" customFormat="1" customHeight="1" spans="1:5">
      <c r="A660" s="41">
        <v>44440</v>
      </c>
      <c r="B660" s="53" t="s">
        <v>197</v>
      </c>
      <c r="C660" s="60" t="s">
        <v>197</v>
      </c>
      <c r="D660" s="53" t="s">
        <v>185</v>
      </c>
      <c r="E660" s="56">
        <v>42.75</v>
      </c>
    </row>
    <row r="661" s="40" customFormat="1" customHeight="1" spans="1:5">
      <c r="A661" s="41">
        <v>44440</v>
      </c>
      <c r="B661" s="53" t="s">
        <v>197</v>
      </c>
      <c r="C661" s="60" t="s">
        <v>197</v>
      </c>
      <c r="D661" s="53" t="s">
        <v>187</v>
      </c>
      <c r="E661" s="56">
        <v>79.02</v>
      </c>
    </row>
    <row r="662" s="40" customFormat="1" customHeight="1" spans="1:5">
      <c r="A662" s="41">
        <v>44440</v>
      </c>
      <c r="B662" s="53" t="s">
        <v>197</v>
      </c>
      <c r="C662" s="60" t="s">
        <v>197</v>
      </c>
      <c r="D662" s="53" t="s">
        <v>192</v>
      </c>
      <c r="E662" s="56">
        <v>3.45</v>
      </c>
    </row>
    <row r="663" s="40" customFormat="1" customHeight="1" spans="1:5">
      <c r="A663" s="41">
        <v>44440</v>
      </c>
      <c r="B663" s="53" t="s">
        <v>197</v>
      </c>
      <c r="C663" s="60" t="s">
        <v>197</v>
      </c>
      <c r="D663" s="53" t="s">
        <v>193</v>
      </c>
      <c r="E663" s="56">
        <v>28.42</v>
      </c>
    </row>
    <row r="664" s="40" customFormat="1" customHeight="1" spans="1:5">
      <c r="A664" s="41">
        <v>44440</v>
      </c>
      <c r="B664" s="53" t="s">
        <v>197</v>
      </c>
      <c r="C664" s="60" t="s">
        <v>197</v>
      </c>
      <c r="D664" s="53" t="s">
        <v>188</v>
      </c>
      <c r="E664" s="56">
        <v>128.35</v>
      </c>
    </row>
    <row r="665" s="40" customFormat="1" customHeight="1" spans="1:5">
      <c r="A665" s="41">
        <v>44197</v>
      </c>
      <c r="B665" s="50" t="s">
        <v>200</v>
      </c>
      <c r="C665" s="51" t="s">
        <v>101</v>
      </c>
      <c r="D665" s="50" t="s">
        <v>141</v>
      </c>
      <c r="E665" s="52">
        <v>441.76</v>
      </c>
    </row>
    <row r="666" s="40" customFormat="1" customHeight="1" spans="1:5">
      <c r="A666" s="41">
        <v>44287</v>
      </c>
      <c r="B666" s="50" t="s">
        <v>200</v>
      </c>
      <c r="C666" s="51" t="s">
        <v>101</v>
      </c>
      <c r="D666" s="50" t="s">
        <v>141</v>
      </c>
      <c r="E666" s="52">
        <v>290</v>
      </c>
    </row>
    <row r="667" s="40" customFormat="1" customHeight="1" spans="1:5">
      <c r="A667" s="41">
        <v>44317</v>
      </c>
      <c r="B667" s="50" t="s">
        <v>200</v>
      </c>
      <c r="C667" s="51" t="s">
        <v>101</v>
      </c>
      <c r="D667" s="50" t="s">
        <v>141</v>
      </c>
      <c r="E667" s="54">
        <v>1590</v>
      </c>
    </row>
    <row r="668" s="40" customFormat="1" customHeight="1" spans="1:5">
      <c r="A668" s="41">
        <v>44348</v>
      </c>
      <c r="B668" s="50" t="s">
        <v>200</v>
      </c>
      <c r="C668" s="51" t="s">
        <v>101</v>
      </c>
      <c r="D668" s="50" t="s">
        <v>141</v>
      </c>
      <c r="E668" s="54">
        <v>2198</v>
      </c>
    </row>
    <row r="669" s="40" customFormat="1" customHeight="1" spans="1:5">
      <c r="A669" s="41">
        <v>44409</v>
      </c>
      <c r="B669" s="50" t="s">
        <v>200</v>
      </c>
      <c r="C669" s="51" t="s">
        <v>101</v>
      </c>
      <c r="D669" s="50" t="s">
        <v>133</v>
      </c>
      <c r="E669" s="54">
        <v>6422</v>
      </c>
    </row>
    <row r="670" s="40" customFormat="1" customHeight="1" spans="1:5">
      <c r="A670" s="41">
        <v>44409</v>
      </c>
      <c r="B670" s="50" t="s">
        <v>200</v>
      </c>
      <c r="C670" s="51" t="s">
        <v>101</v>
      </c>
      <c r="D670" s="50" t="s">
        <v>138</v>
      </c>
      <c r="E670" s="54">
        <v>7562</v>
      </c>
    </row>
    <row r="671" s="40" customFormat="1" customHeight="1" spans="1:5">
      <c r="A671" s="41">
        <v>44197</v>
      </c>
      <c r="B671" s="50" t="s">
        <v>201</v>
      </c>
      <c r="C671" s="51" t="s">
        <v>101</v>
      </c>
      <c r="D671" s="50" t="s">
        <v>110</v>
      </c>
      <c r="E671" s="54">
        <v>1500</v>
      </c>
    </row>
    <row r="672" s="40" customFormat="1" customHeight="1" spans="1:5">
      <c r="A672" s="41">
        <v>44197</v>
      </c>
      <c r="B672" s="50" t="s">
        <v>201</v>
      </c>
      <c r="C672" s="51" t="s">
        <v>101</v>
      </c>
      <c r="D672" s="50" t="s">
        <v>134</v>
      </c>
      <c r="E672" s="54">
        <v>3100</v>
      </c>
    </row>
    <row r="673" s="40" customFormat="1" customHeight="1" spans="1:5">
      <c r="A673" s="41">
        <v>44197</v>
      </c>
      <c r="B673" s="50" t="s">
        <v>201</v>
      </c>
      <c r="C673" s="51" t="s">
        <v>101</v>
      </c>
      <c r="D673" s="50" t="s">
        <v>121</v>
      </c>
      <c r="E673" s="54">
        <v>3300</v>
      </c>
    </row>
    <row r="674" s="40" customFormat="1" customHeight="1" spans="1:5">
      <c r="A674" s="41">
        <v>44228</v>
      </c>
      <c r="B674" s="50" t="s">
        <v>201</v>
      </c>
      <c r="C674" s="51" t="s">
        <v>101</v>
      </c>
      <c r="D674" s="50" t="s">
        <v>110</v>
      </c>
      <c r="E674" s="52">
        <v>1500</v>
      </c>
    </row>
    <row r="675" s="40" customFormat="1" customHeight="1" spans="1:5">
      <c r="A675" s="41">
        <v>44228</v>
      </c>
      <c r="B675" s="50" t="s">
        <v>201</v>
      </c>
      <c r="C675" s="51" t="s">
        <v>101</v>
      </c>
      <c r="D675" s="50" t="s">
        <v>109</v>
      </c>
      <c r="E675" s="54">
        <v>2500</v>
      </c>
    </row>
    <row r="676" s="40" customFormat="1" customHeight="1" spans="1:5">
      <c r="A676" s="41">
        <v>44228</v>
      </c>
      <c r="B676" s="50" t="s">
        <v>201</v>
      </c>
      <c r="C676" s="51" t="s">
        <v>101</v>
      </c>
      <c r="D676" s="50" t="s">
        <v>125</v>
      </c>
      <c r="E676" s="54">
        <v>2500</v>
      </c>
    </row>
    <row r="677" s="40" customFormat="1" customHeight="1" spans="1:5">
      <c r="A677" s="41">
        <v>44228</v>
      </c>
      <c r="B677" s="50" t="s">
        <v>201</v>
      </c>
      <c r="C677" s="51" t="s">
        <v>101</v>
      </c>
      <c r="D677" s="50" t="s">
        <v>121</v>
      </c>
      <c r="E677" s="54">
        <v>9900</v>
      </c>
    </row>
    <row r="678" s="40" customFormat="1" customHeight="1" spans="1:5">
      <c r="A678" s="41">
        <v>44287</v>
      </c>
      <c r="B678" s="50" t="s">
        <v>201</v>
      </c>
      <c r="C678" s="51" t="s">
        <v>101</v>
      </c>
      <c r="D678" s="50" t="s">
        <v>110</v>
      </c>
      <c r="E678" s="54">
        <v>3000</v>
      </c>
    </row>
    <row r="679" s="40" customFormat="1" customHeight="1" spans="1:5">
      <c r="A679" s="41">
        <v>44287</v>
      </c>
      <c r="B679" s="50" t="s">
        <v>201</v>
      </c>
      <c r="C679" s="51" t="s">
        <v>101</v>
      </c>
      <c r="D679" s="50" t="s">
        <v>134</v>
      </c>
      <c r="E679" s="54">
        <v>6200</v>
      </c>
    </row>
    <row r="680" s="40" customFormat="1" customHeight="1" spans="1:5">
      <c r="A680" s="41">
        <v>44317</v>
      </c>
      <c r="B680" s="50" t="s">
        <v>201</v>
      </c>
      <c r="C680" s="51" t="s">
        <v>101</v>
      </c>
      <c r="D680" s="50" t="s">
        <v>110</v>
      </c>
      <c r="E680" s="54">
        <v>1500</v>
      </c>
    </row>
    <row r="681" s="40" customFormat="1" customHeight="1" spans="1:5">
      <c r="A681" s="41">
        <v>44317</v>
      </c>
      <c r="B681" s="50" t="s">
        <v>201</v>
      </c>
      <c r="C681" s="51" t="s">
        <v>101</v>
      </c>
      <c r="D681" s="50" t="s">
        <v>133</v>
      </c>
      <c r="E681" s="54">
        <v>12900</v>
      </c>
    </row>
    <row r="682" s="40" customFormat="1" customHeight="1" spans="1:5">
      <c r="A682" s="41">
        <v>44317</v>
      </c>
      <c r="B682" s="50" t="s">
        <v>201</v>
      </c>
      <c r="C682" s="51" t="s">
        <v>101</v>
      </c>
      <c r="D682" s="50" t="s">
        <v>134</v>
      </c>
      <c r="E682" s="54">
        <v>14400</v>
      </c>
    </row>
    <row r="683" s="40" customFormat="1" customHeight="1" spans="1:5">
      <c r="A683" s="41">
        <v>44348</v>
      </c>
      <c r="B683" s="50" t="s">
        <v>201</v>
      </c>
      <c r="C683" s="51" t="s">
        <v>101</v>
      </c>
      <c r="D683" s="50" t="s">
        <v>110</v>
      </c>
      <c r="E683" s="54">
        <v>1500</v>
      </c>
    </row>
    <row r="684" s="40" customFormat="1" customHeight="1" spans="1:5">
      <c r="A684" s="41">
        <v>44256</v>
      </c>
      <c r="B684" s="53" t="s">
        <v>202</v>
      </c>
      <c r="C684" s="51" t="s">
        <v>101</v>
      </c>
      <c r="D684" s="53" t="s">
        <v>163</v>
      </c>
      <c r="E684" s="55">
        <v>3900</v>
      </c>
    </row>
    <row r="685" s="40" customFormat="1" customHeight="1" spans="1:5">
      <c r="A685" s="41">
        <v>44256</v>
      </c>
      <c r="B685" s="53" t="s">
        <v>202</v>
      </c>
      <c r="C685" s="51" t="s">
        <v>101</v>
      </c>
      <c r="D685" s="53" t="s">
        <v>182</v>
      </c>
      <c r="E685" s="55">
        <v>4200</v>
      </c>
    </row>
    <row r="686" s="40" customFormat="1" customHeight="1" spans="1:5">
      <c r="A686" s="41">
        <v>44256</v>
      </c>
      <c r="B686" s="53" t="s">
        <v>202</v>
      </c>
      <c r="C686" s="51" t="s">
        <v>101</v>
      </c>
      <c r="D686" s="53" t="s">
        <v>183</v>
      </c>
      <c r="E686" s="55">
        <v>4200</v>
      </c>
    </row>
    <row r="687" s="40" customFormat="1" customHeight="1" spans="1:5">
      <c r="A687" s="41">
        <v>44197</v>
      </c>
      <c r="B687" s="50" t="s">
        <v>203</v>
      </c>
      <c r="C687" s="51" t="s">
        <v>101</v>
      </c>
      <c r="D687" s="50" t="s">
        <v>122</v>
      </c>
      <c r="E687" s="52">
        <v>255</v>
      </c>
    </row>
    <row r="688" s="40" customFormat="1" customHeight="1" spans="1:5">
      <c r="A688" s="41">
        <v>44197</v>
      </c>
      <c r="B688" s="50" t="s">
        <v>203</v>
      </c>
      <c r="C688" s="51" t="s">
        <v>101</v>
      </c>
      <c r="D688" s="50" t="s">
        <v>105</v>
      </c>
      <c r="E688" s="52">
        <v>255</v>
      </c>
    </row>
    <row r="689" s="40" customFormat="1" customHeight="1" spans="1:5">
      <c r="A689" s="41">
        <v>44197</v>
      </c>
      <c r="B689" s="50" t="s">
        <v>203</v>
      </c>
      <c r="C689" s="51" t="s">
        <v>101</v>
      </c>
      <c r="D689" s="50" t="s">
        <v>115</v>
      </c>
      <c r="E689" s="52">
        <v>500</v>
      </c>
    </row>
    <row r="690" s="40" customFormat="1" customHeight="1" spans="1:5">
      <c r="A690" s="41">
        <v>44197</v>
      </c>
      <c r="B690" s="50" t="s">
        <v>203</v>
      </c>
      <c r="C690" s="51" t="s">
        <v>101</v>
      </c>
      <c r="D690" s="50" t="s">
        <v>116</v>
      </c>
      <c r="E690" s="52">
        <v>500</v>
      </c>
    </row>
    <row r="691" s="40" customFormat="1" customHeight="1" spans="1:5">
      <c r="A691" s="41">
        <v>44197</v>
      </c>
      <c r="B691" s="50" t="s">
        <v>203</v>
      </c>
      <c r="C691" s="51" t="s">
        <v>101</v>
      </c>
      <c r="D691" s="50" t="s">
        <v>145</v>
      </c>
      <c r="E691" s="52">
        <v>500</v>
      </c>
    </row>
    <row r="692" s="40" customFormat="1" customHeight="1" spans="1:5">
      <c r="A692" s="41">
        <v>44197</v>
      </c>
      <c r="B692" s="50" t="s">
        <v>203</v>
      </c>
      <c r="C692" s="51" t="s">
        <v>101</v>
      </c>
      <c r="D692" s="50" t="s">
        <v>127</v>
      </c>
      <c r="E692" s="52">
        <v>500</v>
      </c>
    </row>
    <row r="693" s="40" customFormat="1" customHeight="1" spans="1:5">
      <c r="A693" s="41">
        <v>44197</v>
      </c>
      <c r="B693" s="50" t="s">
        <v>203</v>
      </c>
      <c r="C693" s="51" t="s">
        <v>101</v>
      </c>
      <c r="D693" s="50" t="s">
        <v>113</v>
      </c>
      <c r="E693" s="52">
        <v>500</v>
      </c>
    </row>
    <row r="694" s="40" customFormat="1" customHeight="1" spans="1:5">
      <c r="A694" s="41">
        <v>44197</v>
      </c>
      <c r="B694" s="50" t="s">
        <v>203</v>
      </c>
      <c r="C694" s="51" t="s">
        <v>101</v>
      </c>
      <c r="D694" s="50" t="s">
        <v>114</v>
      </c>
      <c r="E694" s="52">
        <v>500</v>
      </c>
    </row>
    <row r="695" s="40" customFormat="1" customHeight="1" spans="1:5">
      <c r="A695" s="41">
        <v>44197</v>
      </c>
      <c r="B695" s="50" t="s">
        <v>203</v>
      </c>
      <c r="C695" s="51" t="s">
        <v>101</v>
      </c>
      <c r="D695" s="50" t="s">
        <v>123</v>
      </c>
      <c r="E695" s="52">
        <v>500</v>
      </c>
    </row>
    <row r="696" s="40" customFormat="1" customHeight="1" spans="1:5">
      <c r="A696" s="41">
        <v>44197</v>
      </c>
      <c r="B696" s="50" t="s">
        <v>203</v>
      </c>
      <c r="C696" s="51" t="s">
        <v>101</v>
      </c>
      <c r="D696" s="50" t="s">
        <v>108</v>
      </c>
      <c r="E696" s="52">
        <v>500</v>
      </c>
    </row>
    <row r="697" s="40" customFormat="1" customHeight="1" spans="1:5">
      <c r="A697" s="41">
        <v>44197</v>
      </c>
      <c r="B697" s="50" t="s">
        <v>203</v>
      </c>
      <c r="C697" s="51" t="s">
        <v>101</v>
      </c>
      <c r="D697" s="50" t="s">
        <v>109</v>
      </c>
      <c r="E697" s="52">
        <v>500</v>
      </c>
    </row>
    <row r="698" s="40" customFormat="1" customHeight="1" spans="1:5">
      <c r="A698" s="41">
        <v>44197</v>
      </c>
      <c r="B698" s="50" t="s">
        <v>203</v>
      </c>
      <c r="C698" s="51" t="s">
        <v>101</v>
      </c>
      <c r="D698" s="50" t="s">
        <v>125</v>
      </c>
      <c r="E698" s="52">
        <v>500</v>
      </c>
    </row>
    <row r="699" s="40" customFormat="1" customHeight="1" spans="1:5">
      <c r="A699" s="41">
        <v>44197</v>
      </c>
      <c r="B699" s="50" t="s">
        <v>203</v>
      </c>
      <c r="C699" s="51" t="s">
        <v>101</v>
      </c>
      <c r="D699" s="50" t="s">
        <v>110</v>
      </c>
      <c r="E699" s="52">
        <v>500</v>
      </c>
    </row>
    <row r="700" s="40" customFormat="1" customHeight="1" spans="1:5">
      <c r="A700" s="41">
        <v>44197</v>
      </c>
      <c r="B700" s="50" t="s">
        <v>203</v>
      </c>
      <c r="C700" s="51" t="s">
        <v>101</v>
      </c>
      <c r="D700" s="50" t="s">
        <v>124</v>
      </c>
      <c r="E700" s="52">
        <v>500</v>
      </c>
    </row>
    <row r="701" s="40" customFormat="1" customHeight="1" spans="1:5">
      <c r="A701" s="41">
        <v>44197</v>
      </c>
      <c r="B701" s="50" t="s">
        <v>203</v>
      </c>
      <c r="C701" s="51" t="s">
        <v>101</v>
      </c>
      <c r="D701" s="50" t="s">
        <v>111</v>
      </c>
      <c r="E701" s="52">
        <v>500</v>
      </c>
    </row>
    <row r="702" s="40" customFormat="1" customHeight="1" spans="1:5">
      <c r="A702" s="41">
        <v>44197</v>
      </c>
      <c r="B702" s="50" t="s">
        <v>203</v>
      </c>
      <c r="C702" s="51" t="s">
        <v>101</v>
      </c>
      <c r="D702" s="50" t="s">
        <v>126</v>
      </c>
      <c r="E702" s="52">
        <v>510</v>
      </c>
    </row>
    <row r="703" s="40" customFormat="1" customHeight="1" spans="1:5">
      <c r="A703" s="41">
        <v>44197</v>
      </c>
      <c r="B703" s="50" t="s">
        <v>203</v>
      </c>
      <c r="C703" s="51" t="s">
        <v>101</v>
      </c>
      <c r="D703" s="50" t="s">
        <v>136</v>
      </c>
      <c r="E703" s="52">
        <v>765</v>
      </c>
    </row>
    <row r="704" s="40" customFormat="1" customHeight="1" spans="1:5">
      <c r="A704" s="41">
        <v>44197</v>
      </c>
      <c r="B704" s="50" t="s">
        <v>203</v>
      </c>
      <c r="C704" s="51" t="s">
        <v>101</v>
      </c>
      <c r="D704" s="50" t="s">
        <v>143</v>
      </c>
      <c r="E704" s="52">
        <v>800</v>
      </c>
    </row>
    <row r="705" s="40" customFormat="1" customHeight="1" spans="1:5">
      <c r="A705" s="41">
        <v>44197</v>
      </c>
      <c r="B705" s="50" t="s">
        <v>203</v>
      </c>
      <c r="C705" s="51" t="s">
        <v>101</v>
      </c>
      <c r="D705" s="50" t="s">
        <v>129</v>
      </c>
      <c r="E705" s="54">
        <v>1000</v>
      </c>
    </row>
    <row r="706" s="40" customFormat="1" customHeight="1" spans="1:5">
      <c r="A706" s="41">
        <v>44197</v>
      </c>
      <c r="B706" s="50" t="s">
        <v>203</v>
      </c>
      <c r="C706" s="51" t="s">
        <v>101</v>
      </c>
      <c r="D706" s="50" t="s">
        <v>131</v>
      </c>
      <c r="E706" s="54">
        <v>1000</v>
      </c>
    </row>
    <row r="707" s="40" customFormat="1" customHeight="1" spans="1:5">
      <c r="A707" s="41">
        <v>44197</v>
      </c>
      <c r="B707" s="50" t="s">
        <v>203</v>
      </c>
      <c r="C707" s="51" t="s">
        <v>101</v>
      </c>
      <c r="D707" s="50" t="s">
        <v>138</v>
      </c>
      <c r="E707" s="54">
        <v>1000</v>
      </c>
    </row>
    <row r="708" s="40" customFormat="1" customHeight="1" spans="1:5">
      <c r="A708" s="41">
        <v>44197</v>
      </c>
      <c r="B708" s="50" t="s">
        <v>203</v>
      </c>
      <c r="C708" s="51" t="s">
        <v>101</v>
      </c>
      <c r="D708" s="50" t="s">
        <v>144</v>
      </c>
      <c r="E708" s="54">
        <v>1500</v>
      </c>
    </row>
    <row r="709" s="40" customFormat="1" customHeight="1" spans="1:5">
      <c r="A709" s="41">
        <v>44197</v>
      </c>
      <c r="B709" s="50" t="s">
        <v>203</v>
      </c>
      <c r="C709" s="51" t="s">
        <v>101</v>
      </c>
      <c r="D709" s="50" t="s">
        <v>133</v>
      </c>
      <c r="E709" s="54">
        <v>2000</v>
      </c>
    </row>
    <row r="710" s="40" customFormat="1" customHeight="1" spans="1:5">
      <c r="A710" s="41">
        <v>44197</v>
      </c>
      <c r="B710" s="50" t="s">
        <v>203</v>
      </c>
      <c r="C710" s="51" t="s">
        <v>101</v>
      </c>
      <c r="D710" s="50" t="s">
        <v>134</v>
      </c>
      <c r="E710" s="54">
        <v>2000</v>
      </c>
    </row>
    <row r="711" s="40" customFormat="1" customHeight="1" spans="1:5">
      <c r="A711" s="41">
        <v>44197</v>
      </c>
      <c r="B711" s="50" t="s">
        <v>203</v>
      </c>
      <c r="C711" s="51" t="s">
        <v>101</v>
      </c>
      <c r="D711" s="50" t="s">
        <v>137</v>
      </c>
      <c r="E711" s="54">
        <v>2000</v>
      </c>
    </row>
    <row r="712" s="40" customFormat="1" customHeight="1" spans="1:5">
      <c r="A712" s="41">
        <v>44197</v>
      </c>
      <c r="B712" s="50" t="s">
        <v>203</v>
      </c>
      <c r="C712" s="51" t="s">
        <v>101</v>
      </c>
      <c r="D712" s="50" t="s">
        <v>130</v>
      </c>
      <c r="E712" s="54">
        <v>3000</v>
      </c>
    </row>
    <row r="713" s="40" customFormat="1" customHeight="1" spans="1:5">
      <c r="A713" s="41">
        <v>44228</v>
      </c>
      <c r="B713" s="50" t="s">
        <v>203</v>
      </c>
      <c r="C713" s="51" t="s">
        <v>101</v>
      </c>
      <c r="D713" s="50" t="s">
        <v>140</v>
      </c>
      <c r="E713" s="52">
        <v>700</v>
      </c>
    </row>
    <row r="714" s="40" customFormat="1" customHeight="1" spans="1:5">
      <c r="A714" s="41">
        <v>44228</v>
      </c>
      <c r="B714" s="50" t="s">
        <v>203</v>
      </c>
      <c r="C714" s="51" t="s">
        <v>101</v>
      </c>
      <c r="D714" s="50" t="s">
        <v>115</v>
      </c>
      <c r="E714" s="52">
        <v>700</v>
      </c>
    </row>
    <row r="715" s="40" customFormat="1" customHeight="1" spans="1:5">
      <c r="A715" s="41">
        <v>44228</v>
      </c>
      <c r="B715" s="50" t="s">
        <v>203</v>
      </c>
      <c r="C715" s="51" t="s">
        <v>101</v>
      </c>
      <c r="D715" s="50" t="s">
        <v>102</v>
      </c>
      <c r="E715" s="52">
        <v>700</v>
      </c>
    </row>
    <row r="716" s="40" customFormat="1" customHeight="1" spans="1:5">
      <c r="A716" s="41">
        <v>44228</v>
      </c>
      <c r="B716" s="50" t="s">
        <v>203</v>
      </c>
      <c r="C716" s="51" t="s">
        <v>101</v>
      </c>
      <c r="D716" s="50" t="s">
        <v>116</v>
      </c>
      <c r="E716" s="52">
        <v>700</v>
      </c>
    </row>
    <row r="717" s="40" customFormat="1" customHeight="1" spans="1:5">
      <c r="A717" s="41">
        <v>44228</v>
      </c>
      <c r="B717" s="50" t="s">
        <v>203</v>
      </c>
      <c r="C717" s="51" t="s">
        <v>101</v>
      </c>
      <c r="D717" s="50" t="s">
        <v>131</v>
      </c>
      <c r="E717" s="54">
        <v>700</v>
      </c>
    </row>
    <row r="718" s="40" customFormat="1" customHeight="1" spans="1:5">
      <c r="A718" s="41">
        <v>44228</v>
      </c>
      <c r="B718" s="50" t="s">
        <v>203</v>
      </c>
      <c r="C718" s="51" t="s">
        <v>101</v>
      </c>
      <c r="D718" s="50" t="s">
        <v>143</v>
      </c>
      <c r="E718" s="54">
        <v>700</v>
      </c>
    </row>
    <row r="719" s="40" customFormat="1" customHeight="1" spans="1:5">
      <c r="A719" s="41">
        <v>44228</v>
      </c>
      <c r="B719" s="50" t="s">
        <v>203</v>
      </c>
      <c r="C719" s="51" t="s">
        <v>101</v>
      </c>
      <c r="D719" s="50" t="s">
        <v>106</v>
      </c>
      <c r="E719" s="54">
        <v>700</v>
      </c>
    </row>
    <row r="720" s="40" customFormat="1" customHeight="1" spans="1:5">
      <c r="A720" s="41">
        <v>44228</v>
      </c>
      <c r="B720" s="50" t="s">
        <v>203</v>
      </c>
      <c r="C720" s="51" t="s">
        <v>101</v>
      </c>
      <c r="D720" s="50" t="s">
        <v>122</v>
      </c>
      <c r="E720" s="52">
        <v>700</v>
      </c>
    </row>
    <row r="721" s="40" customFormat="1" customHeight="1" spans="1:5">
      <c r="A721" s="41">
        <v>44228</v>
      </c>
      <c r="B721" s="50" t="s">
        <v>203</v>
      </c>
      <c r="C721" s="51" t="s">
        <v>101</v>
      </c>
      <c r="D721" s="50" t="s">
        <v>114</v>
      </c>
      <c r="E721" s="52">
        <v>700</v>
      </c>
    </row>
    <row r="722" s="40" customFormat="1" customHeight="1" spans="1:5">
      <c r="A722" s="41">
        <v>44228</v>
      </c>
      <c r="B722" s="50" t="s">
        <v>203</v>
      </c>
      <c r="C722" s="51" t="s">
        <v>101</v>
      </c>
      <c r="D722" s="50" t="s">
        <v>123</v>
      </c>
      <c r="E722" s="52">
        <v>700</v>
      </c>
    </row>
    <row r="723" s="40" customFormat="1" customHeight="1" spans="1:5">
      <c r="A723" s="41">
        <v>44228</v>
      </c>
      <c r="B723" s="50" t="s">
        <v>203</v>
      </c>
      <c r="C723" s="51" t="s">
        <v>101</v>
      </c>
      <c r="D723" s="50" t="s">
        <v>108</v>
      </c>
      <c r="E723" s="52">
        <v>700</v>
      </c>
    </row>
    <row r="724" s="40" customFormat="1" customHeight="1" spans="1:5">
      <c r="A724" s="41">
        <v>44228</v>
      </c>
      <c r="B724" s="50" t="s">
        <v>203</v>
      </c>
      <c r="C724" s="51" t="s">
        <v>101</v>
      </c>
      <c r="D724" s="50" t="s">
        <v>109</v>
      </c>
      <c r="E724" s="52">
        <v>700</v>
      </c>
    </row>
    <row r="725" s="40" customFormat="1" customHeight="1" spans="1:5">
      <c r="A725" s="41">
        <v>44228</v>
      </c>
      <c r="B725" s="50" t="s">
        <v>203</v>
      </c>
      <c r="C725" s="51" t="s">
        <v>101</v>
      </c>
      <c r="D725" s="50" t="s">
        <v>125</v>
      </c>
      <c r="E725" s="52">
        <v>700</v>
      </c>
    </row>
    <row r="726" s="40" customFormat="1" customHeight="1" spans="1:5">
      <c r="A726" s="41">
        <v>44228</v>
      </c>
      <c r="B726" s="50" t="s">
        <v>203</v>
      </c>
      <c r="C726" s="51" t="s">
        <v>101</v>
      </c>
      <c r="D726" s="50" t="s">
        <v>110</v>
      </c>
      <c r="E726" s="52">
        <v>700</v>
      </c>
    </row>
    <row r="727" s="40" customFormat="1" customHeight="1" spans="1:5">
      <c r="A727" s="41">
        <v>44228</v>
      </c>
      <c r="B727" s="50" t="s">
        <v>203</v>
      </c>
      <c r="C727" s="51" t="s">
        <v>101</v>
      </c>
      <c r="D727" s="50" t="s">
        <v>124</v>
      </c>
      <c r="E727" s="52">
        <v>700</v>
      </c>
    </row>
    <row r="728" s="40" customFormat="1" customHeight="1" spans="1:5">
      <c r="A728" s="41">
        <v>44228</v>
      </c>
      <c r="B728" s="50" t="s">
        <v>203</v>
      </c>
      <c r="C728" s="51" t="s">
        <v>101</v>
      </c>
      <c r="D728" s="50" t="s">
        <v>111</v>
      </c>
      <c r="E728" s="52">
        <v>700</v>
      </c>
    </row>
    <row r="729" s="40" customFormat="1" customHeight="1" spans="1:5">
      <c r="A729" s="41">
        <v>44228</v>
      </c>
      <c r="B729" s="50" t="s">
        <v>203</v>
      </c>
      <c r="C729" s="51" t="s">
        <v>101</v>
      </c>
      <c r="D729" s="50" t="s">
        <v>129</v>
      </c>
      <c r="E729" s="52">
        <v>1400</v>
      </c>
    </row>
    <row r="730" s="40" customFormat="1" customHeight="1" spans="1:5">
      <c r="A730" s="41">
        <v>44228</v>
      </c>
      <c r="B730" s="50" t="s">
        <v>203</v>
      </c>
      <c r="C730" s="51" t="s">
        <v>101</v>
      </c>
      <c r="D730" s="50" t="s">
        <v>112</v>
      </c>
      <c r="E730" s="52">
        <v>1400</v>
      </c>
    </row>
    <row r="731" s="40" customFormat="1" customHeight="1" spans="1:5">
      <c r="A731" s="41">
        <v>44228</v>
      </c>
      <c r="B731" s="50" t="s">
        <v>203</v>
      </c>
      <c r="C731" s="51" t="s">
        <v>101</v>
      </c>
      <c r="D731" s="50" t="s">
        <v>127</v>
      </c>
      <c r="E731" s="52">
        <v>1400</v>
      </c>
    </row>
    <row r="732" s="40" customFormat="1" customHeight="1" spans="1:5">
      <c r="A732" s="41">
        <v>44228</v>
      </c>
      <c r="B732" s="50" t="s">
        <v>203</v>
      </c>
      <c r="C732" s="51" t="s">
        <v>101</v>
      </c>
      <c r="D732" s="50" t="s">
        <v>145</v>
      </c>
      <c r="E732" s="54">
        <v>2100</v>
      </c>
    </row>
    <row r="733" s="40" customFormat="1" customHeight="1" spans="1:5">
      <c r="A733" s="41">
        <v>44228</v>
      </c>
      <c r="B733" s="50" t="s">
        <v>203</v>
      </c>
      <c r="C733" s="51" t="s">
        <v>101</v>
      </c>
      <c r="D733" s="50" t="s">
        <v>144</v>
      </c>
      <c r="E733" s="54">
        <v>2100</v>
      </c>
    </row>
    <row r="734" s="40" customFormat="1" customHeight="1" spans="1:5">
      <c r="A734" s="41">
        <v>44228</v>
      </c>
      <c r="B734" s="50" t="s">
        <v>203</v>
      </c>
      <c r="C734" s="51" t="s">
        <v>101</v>
      </c>
      <c r="D734" s="50" t="s">
        <v>137</v>
      </c>
      <c r="E734" s="54">
        <v>2100</v>
      </c>
    </row>
    <row r="735" s="40" customFormat="1" customHeight="1" spans="1:5">
      <c r="A735" s="41">
        <v>44228</v>
      </c>
      <c r="B735" s="50" t="s">
        <v>203</v>
      </c>
      <c r="C735" s="51" t="s">
        <v>101</v>
      </c>
      <c r="D735" s="50" t="s">
        <v>133</v>
      </c>
      <c r="E735" s="54">
        <v>2800</v>
      </c>
    </row>
    <row r="736" s="40" customFormat="1" customHeight="1" spans="1:5">
      <c r="A736" s="41">
        <v>44228</v>
      </c>
      <c r="B736" s="50" t="s">
        <v>203</v>
      </c>
      <c r="C736" s="51" t="s">
        <v>101</v>
      </c>
      <c r="D736" s="50" t="s">
        <v>134</v>
      </c>
      <c r="E736" s="54">
        <v>2800</v>
      </c>
    </row>
    <row r="737" s="40" customFormat="1" customHeight="1" spans="1:5">
      <c r="A737" s="41">
        <v>44228</v>
      </c>
      <c r="B737" s="50" t="s">
        <v>203</v>
      </c>
      <c r="C737" s="51" t="s">
        <v>101</v>
      </c>
      <c r="D737" s="50" t="s">
        <v>139</v>
      </c>
      <c r="E737" s="52">
        <v>2800</v>
      </c>
    </row>
    <row r="738" s="40" customFormat="1" customHeight="1" spans="1:5">
      <c r="A738" s="41">
        <v>44228</v>
      </c>
      <c r="B738" s="50" t="s">
        <v>203</v>
      </c>
      <c r="C738" s="51" t="s">
        <v>101</v>
      </c>
      <c r="D738" s="50" t="s">
        <v>138</v>
      </c>
      <c r="E738" s="54">
        <v>4200</v>
      </c>
    </row>
    <row r="739" s="40" customFormat="1" customHeight="1" spans="1:5">
      <c r="A739" s="41">
        <v>44228</v>
      </c>
      <c r="B739" s="50" t="s">
        <v>203</v>
      </c>
      <c r="C739" s="51" t="s">
        <v>101</v>
      </c>
      <c r="D739" s="50" t="s">
        <v>141</v>
      </c>
      <c r="E739" s="52">
        <v>4900</v>
      </c>
    </row>
    <row r="740" s="40" customFormat="1" customHeight="1" spans="1:5">
      <c r="A740" s="41">
        <v>44228</v>
      </c>
      <c r="B740" s="50" t="s">
        <v>203</v>
      </c>
      <c r="C740" s="51" t="s">
        <v>101</v>
      </c>
      <c r="D740" s="50" t="s">
        <v>130</v>
      </c>
      <c r="E740" s="52">
        <v>5600</v>
      </c>
    </row>
    <row r="741" s="40" customFormat="1" customHeight="1" spans="1:5">
      <c r="A741" s="41">
        <v>44287</v>
      </c>
      <c r="B741" s="50" t="s">
        <v>203</v>
      </c>
      <c r="C741" s="51" t="s">
        <v>101</v>
      </c>
      <c r="D741" s="50" t="s">
        <v>141</v>
      </c>
      <c r="E741" s="52">
        <v>500</v>
      </c>
    </row>
    <row r="742" s="40" customFormat="1" customHeight="1" spans="1:5">
      <c r="A742" s="41">
        <v>44317</v>
      </c>
      <c r="B742" s="50" t="s">
        <v>203</v>
      </c>
      <c r="C742" s="51" t="s">
        <v>101</v>
      </c>
      <c r="D742" s="50" t="s">
        <v>106</v>
      </c>
      <c r="E742" s="52">
        <v>500</v>
      </c>
    </row>
    <row r="743" s="40" customFormat="1" customHeight="1" spans="1:5">
      <c r="A743" s="41">
        <v>44317</v>
      </c>
      <c r="B743" s="50" t="s">
        <v>203</v>
      </c>
      <c r="C743" s="51" t="s">
        <v>101</v>
      </c>
      <c r="D743" s="50" t="s">
        <v>135</v>
      </c>
      <c r="E743" s="52">
        <v>765</v>
      </c>
    </row>
    <row r="744" s="40" customFormat="1" customHeight="1" spans="1:5">
      <c r="A744" s="41">
        <v>44378</v>
      </c>
      <c r="B744" s="50" t="s">
        <v>203</v>
      </c>
      <c r="C744" s="51" t="s">
        <v>101</v>
      </c>
      <c r="D744" s="50" t="s">
        <v>141</v>
      </c>
      <c r="E744" s="52">
        <v>500</v>
      </c>
    </row>
    <row r="745" s="40" customFormat="1" customHeight="1" spans="1:5">
      <c r="A745" s="41">
        <v>44378</v>
      </c>
      <c r="B745" s="50" t="s">
        <v>203</v>
      </c>
      <c r="C745" s="51" t="s">
        <v>101</v>
      </c>
      <c r="D745" s="50" t="s">
        <v>102</v>
      </c>
      <c r="E745" s="52">
        <v>500</v>
      </c>
    </row>
    <row r="746" s="40" customFormat="1" customHeight="1" spans="1:5">
      <c r="A746" s="41">
        <v>44378</v>
      </c>
      <c r="B746" s="50" t="s">
        <v>203</v>
      </c>
      <c r="C746" s="51" t="s">
        <v>101</v>
      </c>
      <c r="D746" s="50" t="s">
        <v>127</v>
      </c>
      <c r="E746" s="52">
        <v>500</v>
      </c>
    </row>
    <row r="747" s="40" customFormat="1" customHeight="1" spans="1:5">
      <c r="A747" s="41">
        <v>44378</v>
      </c>
      <c r="B747" s="50" t="s">
        <v>203</v>
      </c>
      <c r="C747" s="51" t="s">
        <v>101</v>
      </c>
      <c r="D747" s="50" t="s">
        <v>138</v>
      </c>
      <c r="E747" s="52">
        <v>700</v>
      </c>
    </row>
    <row r="748" s="40" customFormat="1" customHeight="1" spans="1:5">
      <c r="A748" s="41">
        <v>44378</v>
      </c>
      <c r="B748" s="50" t="s">
        <v>203</v>
      </c>
      <c r="C748" s="51" t="s">
        <v>101</v>
      </c>
      <c r="D748" s="50" t="s">
        <v>145</v>
      </c>
      <c r="E748" s="54">
        <v>1000</v>
      </c>
    </row>
    <row r="749" s="40" customFormat="1" customHeight="1" spans="1:5">
      <c r="A749" s="41">
        <v>44378</v>
      </c>
      <c r="B749" s="50" t="s">
        <v>203</v>
      </c>
      <c r="C749" s="51" t="s">
        <v>101</v>
      </c>
      <c r="D749" s="50" t="s">
        <v>137</v>
      </c>
      <c r="E749" s="54">
        <v>1000</v>
      </c>
    </row>
    <row r="750" s="40" customFormat="1" customHeight="1" spans="1:5">
      <c r="A750" s="41">
        <v>44378</v>
      </c>
      <c r="B750" s="50" t="s">
        <v>203</v>
      </c>
      <c r="C750" s="51" t="s">
        <v>101</v>
      </c>
      <c r="D750" s="50" t="s">
        <v>129</v>
      </c>
      <c r="E750" s="54">
        <v>1400</v>
      </c>
    </row>
    <row r="751" s="40" customFormat="1" customHeight="1" spans="1:5">
      <c r="A751" s="41">
        <v>44378</v>
      </c>
      <c r="B751" s="50" t="s">
        <v>203</v>
      </c>
      <c r="C751" s="51" t="s">
        <v>101</v>
      </c>
      <c r="D751" s="50" t="s">
        <v>130</v>
      </c>
      <c r="E751" s="54">
        <v>3900</v>
      </c>
    </row>
    <row r="752" s="40" customFormat="1" customHeight="1" spans="1:5">
      <c r="A752" s="41">
        <v>44409</v>
      </c>
      <c r="B752" s="50" t="s">
        <v>203</v>
      </c>
      <c r="C752" s="51" t="s">
        <v>101</v>
      </c>
      <c r="D752" s="50" t="s">
        <v>102</v>
      </c>
      <c r="E752" s="52">
        <v>500</v>
      </c>
    </row>
    <row r="753" s="40" customFormat="1" customHeight="1" spans="1:5">
      <c r="A753" s="41">
        <v>44409</v>
      </c>
      <c r="B753" s="50" t="s">
        <v>203</v>
      </c>
      <c r="C753" s="51" t="s">
        <v>101</v>
      </c>
      <c r="D753" s="50" t="s">
        <v>116</v>
      </c>
      <c r="E753" s="52">
        <v>500</v>
      </c>
    </row>
    <row r="754" s="40" customFormat="1" customHeight="1" spans="1:5">
      <c r="A754" s="41">
        <v>44409</v>
      </c>
      <c r="B754" s="50" t="s">
        <v>203</v>
      </c>
      <c r="C754" s="51" t="s">
        <v>101</v>
      </c>
      <c r="D754" s="50" t="s">
        <v>118</v>
      </c>
      <c r="E754" s="52">
        <v>500</v>
      </c>
    </row>
    <row r="755" s="40" customFormat="1" customHeight="1" spans="1:5">
      <c r="A755" s="41">
        <v>44409</v>
      </c>
      <c r="B755" s="50" t="s">
        <v>203</v>
      </c>
      <c r="C755" s="51" t="s">
        <v>101</v>
      </c>
      <c r="D755" s="50" t="s">
        <v>131</v>
      </c>
      <c r="E755" s="52">
        <v>500</v>
      </c>
    </row>
    <row r="756" s="40" customFormat="1" customHeight="1" spans="1:5">
      <c r="A756" s="41">
        <v>44409</v>
      </c>
      <c r="B756" s="50" t="s">
        <v>203</v>
      </c>
      <c r="C756" s="51" t="s">
        <v>101</v>
      </c>
      <c r="D756" s="50" t="s">
        <v>117</v>
      </c>
      <c r="E756" s="52">
        <v>500</v>
      </c>
    </row>
    <row r="757" s="40" customFormat="1" customHeight="1" spans="1:5">
      <c r="A757" s="41">
        <v>44409</v>
      </c>
      <c r="B757" s="50" t="s">
        <v>203</v>
      </c>
      <c r="C757" s="51" t="s">
        <v>101</v>
      </c>
      <c r="D757" s="50" t="s">
        <v>137</v>
      </c>
      <c r="E757" s="52">
        <v>500</v>
      </c>
    </row>
    <row r="758" s="40" customFormat="1" customHeight="1" spans="1:5">
      <c r="A758" s="41">
        <v>44409</v>
      </c>
      <c r="B758" s="50" t="s">
        <v>203</v>
      </c>
      <c r="C758" s="51" t="s">
        <v>101</v>
      </c>
      <c r="D758" s="50" t="s">
        <v>139</v>
      </c>
      <c r="E758" s="52">
        <v>500</v>
      </c>
    </row>
    <row r="759" s="40" customFormat="1" customHeight="1" spans="1:5">
      <c r="A759" s="41">
        <v>44409</v>
      </c>
      <c r="B759" s="50" t="s">
        <v>203</v>
      </c>
      <c r="C759" s="51" t="s">
        <v>101</v>
      </c>
      <c r="D759" s="50" t="s">
        <v>129</v>
      </c>
      <c r="E759" s="54">
        <v>1000</v>
      </c>
    </row>
    <row r="760" s="40" customFormat="1" customHeight="1" spans="1:5">
      <c r="A760" s="41">
        <v>44409</v>
      </c>
      <c r="B760" s="50" t="s">
        <v>203</v>
      </c>
      <c r="C760" s="51" t="s">
        <v>101</v>
      </c>
      <c r="D760" s="50" t="s">
        <v>138</v>
      </c>
      <c r="E760" s="54">
        <v>1000</v>
      </c>
    </row>
    <row r="761" s="40" customFormat="1" customHeight="1" spans="1:5">
      <c r="A761" s="41">
        <v>44409</v>
      </c>
      <c r="B761" s="50" t="s">
        <v>203</v>
      </c>
      <c r="C761" s="51" t="s">
        <v>101</v>
      </c>
      <c r="D761" s="50" t="s">
        <v>128</v>
      </c>
      <c r="E761" s="54">
        <v>1000</v>
      </c>
    </row>
    <row r="762" s="40" customFormat="1" customHeight="1" spans="1:5">
      <c r="A762" s="41">
        <v>44409</v>
      </c>
      <c r="B762" s="50" t="s">
        <v>203</v>
      </c>
      <c r="C762" s="51" t="s">
        <v>101</v>
      </c>
      <c r="D762" s="50" t="s">
        <v>141</v>
      </c>
      <c r="E762" s="54">
        <v>2000</v>
      </c>
    </row>
    <row r="763" s="40" customFormat="1" customHeight="1" spans="1:5">
      <c r="A763" s="41">
        <v>44409</v>
      </c>
      <c r="B763" s="50" t="s">
        <v>203</v>
      </c>
      <c r="C763" s="51" t="s">
        <v>101</v>
      </c>
      <c r="D763" s="50" t="s">
        <v>143</v>
      </c>
      <c r="E763" s="54">
        <v>2000</v>
      </c>
    </row>
    <row r="764" s="40" customFormat="1" customHeight="1" spans="1:5">
      <c r="A764" s="41">
        <v>44409</v>
      </c>
      <c r="B764" s="50" t="s">
        <v>203</v>
      </c>
      <c r="C764" s="51" t="s">
        <v>101</v>
      </c>
      <c r="D764" s="50" t="s">
        <v>130</v>
      </c>
      <c r="E764" s="54">
        <v>2500</v>
      </c>
    </row>
    <row r="765" s="40" customFormat="1" customHeight="1" spans="1:5">
      <c r="A765" s="41">
        <v>44256</v>
      </c>
      <c r="B765" s="53" t="s">
        <v>204</v>
      </c>
      <c r="C765" s="51" t="s">
        <v>101</v>
      </c>
      <c r="D765" s="53" t="s">
        <v>152</v>
      </c>
      <c r="E765" s="56">
        <v>700</v>
      </c>
    </row>
    <row r="766" s="40" customFormat="1" customHeight="1" spans="1:5">
      <c r="A766" s="41">
        <v>44256</v>
      </c>
      <c r="B766" s="53" t="s">
        <v>204</v>
      </c>
      <c r="C766" s="51" t="s">
        <v>101</v>
      </c>
      <c r="D766" s="53" t="s">
        <v>153</v>
      </c>
      <c r="E766" s="56">
        <v>740</v>
      </c>
    </row>
    <row r="767" s="40" customFormat="1" customHeight="1" spans="1:5">
      <c r="A767" s="41">
        <v>44256</v>
      </c>
      <c r="B767" s="53" t="s">
        <v>204</v>
      </c>
      <c r="C767" s="51" t="s">
        <v>101</v>
      </c>
      <c r="D767" s="53" t="s">
        <v>153</v>
      </c>
      <c r="E767" s="56">
        <v>500</v>
      </c>
    </row>
    <row r="768" s="40" customFormat="1" customHeight="1" spans="1:5">
      <c r="A768" s="41">
        <v>44256</v>
      </c>
      <c r="B768" s="53" t="s">
        <v>204</v>
      </c>
      <c r="C768" s="51" t="s">
        <v>101</v>
      </c>
      <c r="D768" s="53" t="s">
        <v>160</v>
      </c>
      <c r="E768" s="56">
        <v>700</v>
      </c>
    </row>
    <row r="769" s="40" customFormat="1" customHeight="1" spans="1:5">
      <c r="A769" s="41">
        <v>44256</v>
      </c>
      <c r="B769" s="53" t="s">
        <v>204</v>
      </c>
      <c r="C769" s="51" t="s">
        <v>101</v>
      </c>
      <c r="D769" s="53" t="s">
        <v>161</v>
      </c>
      <c r="E769" s="56">
        <v>700</v>
      </c>
    </row>
    <row r="770" s="40" customFormat="1" customHeight="1" spans="1:5">
      <c r="A770" s="41">
        <v>44256</v>
      </c>
      <c r="B770" s="53" t="s">
        <v>204</v>
      </c>
      <c r="C770" s="51" t="s">
        <v>101</v>
      </c>
      <c r="D770" s="53" t="s">
        <v>165</v>
      </c>
      <c r="E770" s="55">
        <v>1400</v>
      </c>
    </row>
    <row r="771" s="40" customFormat="1" customHeight="1" spans="1:5">
      <c r="A771" s="41">
        <v>44256</v>
      </c>
      <c r="B771" s="53" t="s">
        <v>204</v>
      </c>
      <c r="C771" s="51" t="s">
        <v>101</v>
      </c>
      <c r="D771" s="53" t="s">
        <v>189</v>
      </c>
      <c r="E771" s="56">
        <v>700</v>
      </c>
    </row>
    <row r="772" s="40" customFormat="1" customHeight="1" spans="1:5">
      <c r="A772" s="41">
        <v>44256</v>
      </c>
      <c r="B772" s="53" t="s">
        <v>204</v>
      </c>
      <c r="C772" s="51" t="s">
        <v>101</v>
      </c>
      <c r="D772" s="53" t="s">
        <v>180</v>
      </c>
      <c r="E772" s="56">
        <v>40</v>
      </c>
    </row>
    <row r="773" s="40" customFormat="1" customHeight="1" spans="1:5">
      <c r="A773" s="41">
        <v>44256</v>
      </c>
      <c r="B773" s="53" t="s">
        <v>204</v>
      </c>
      <c r="C773" s="51" t="s">
        <v>101</v>
      </c>
      <c r="D773" s="53" t="s">
        <v>183</v>
      </c>
      <c r="E773" s="56">
        <v>40</v>
      </c>
    </row>
    <row r="774" s="40" customFormat="1" customHeight="1" spans="1:5">
      <c r="A774" s="41">
        <v>44256</v>
      </c>
      <c r="B774" s="53" t="s">
        <v>204</v>
      </c>
      <c r="C774" s="51" t="s">
        <v>101</v>
      </c>
      <c r="D774" s="53" t="s">
        <v>185</v>
      </c>
      <c r="E774" s="56">
        <v>40</v>
      </c>
    </row>
    <row r="775" s="40" customFormat="1" customHeight="1" spans="1:5">
      <c r="A775" s="41">
        <v>44256</v>
      </c>
      <c r="B775" s="53" t="s">
        <v>204</v>
      </c>
      <c r="C775" s="51" t="s">
        <v>101</v>
      </c>
      <c r="D775" s="53" t="s">
        <v>186</v>
      </c>
      <c r="E775" s="56">
        <v>40</v>
      </c>
    </row>
    <row r="776" s="40" customFormat="1" customHeight="1" spans="1:5">
      <c r="A776" s="41">
        <v>44256</v>
      </c>
      <c r="B776" s="53" t="s">
        <v>204</v>
      </c>
      <c r="C776" s="51" t="s">
        <v>101</v>
      </c>
      <c r="D776" s="53" t="s">
        <v>188</v>
      </c>
      <c r="E776" s="55">
        <v>2600</v>
      </c>
    </row>
    <row r="777" s="40" customFormat="1" customHeight="1" spans="1:5">
      <c r="A777" s="41">
        <v>44197</v>
      </c>
      <c r="B777" s="50" t="s">
        <v>205</v>
      </c>
      <c r="C777" s="59" t="s">
        <v>206</v>
      </c>
      <c r="D777" s="50" t="s">
        <v>114</v>
      </c>
      <c r="E777" s="52">
        <v>200</v>
      </c>
    </row>
    <row r="778" s="40" customFormat="1" customHeight="1" spans="1:5">
      <c r="A778" s="41">
        <v>44197</v>
      </c>
      <c r="B778" s="50" t="s">
        <v>205</v>
      </c>
      <c r="C778" s="59" t="s">
        <v>206</v>
      </c>
      <c r="D778" s="50" t="s">
        <v>123</v>
      </c>
      <c r="E778" s="52">
        <v>200</v>
      </c>
    </row>
    <row r="779" s="40" customFormat="1" customHeight="1" spans="1:5">
      <c r="A779" s="41">
        <v>44197</v>
      </c>
      <c r="B779" s="50" t="s">
        <v>205</v>
      </c>
      <c r="C779" s="59" t="s">
        <v>206</v>
      </c>
      <c r="D779" s="50" t="s">
        <v>108</v>
      </c>
      <c r="E779" s="52">
        <v>200</v>
      </c>
    </row>
    <row r="780" s="40" customFormat="1" customHeight="1" spans="1:5">
      <c r="A780" s="41">
        <v>44197</v>
      </c>
      <c r="B780" s="50" t="s">
        <v>205</v>
      </c>
      <c r="C780" s="59" t="s">
        <v>206</v>
      </c>
      <c r="D780" s="50" t="s">
        <v>109</v>
      </c>
      <c r="E780" s="52">
        <v>200</v>
      </c>
    </row>
    <row r="781" s="40" customFormat="1" customHeight="1" spans="1:5">
      <c r="A781" s="41">
        <v>44197</v>
      </c>
      <c r="B781" s="50" t="s">
        <v>205</v>
      </c>
      <c r="C781" s="59" t="s">
        <v>206</v>
      </c>
      <c r="D781" s="50" t="s">
        <v>125</v>
      </c>
      <c r="E781" s="52">
        <v>200</v>
      </c>
    </row>
    <row r="782" s="40" customFormat="1" customHeight="1" spans="1:5">
      <c r="A782" s="41">
        <v>44197</v>
      </c>
      <c r="B782" s="50" t="s">
        <v>205</v>
      </c>
      <c r="C782" s="59" t="s">
        <v>206</v>
      </c>
      <c r="D782" s="50" t="s">
        <v>110</v>
      </c>
      <c r="E782" s="52">
        <v>200</v>
      </c>
    </row>
    <row r="783" s="40" customFormat="1" customHeight="1" spans="1:5">
      <c r="A783" s="41">
        <v>44197</v>
      </c>
      <c r="B783" s="50" t="s">
        <v>205</v>
      </c>
      <c r="C783" s="59" t="s">
        <v>206</v>
      </c>
      <c r="D783" s="50" t="s">
        <v>124</v>
      </c>
      <c r="E783" s="52">
        <v>200</v>
      </c>
    </row>
    <row r="784" s="40" customFormat="1" customHeight="1" spans="1:5">
      <c r="A784" s="41">
        <v>44197</v>
      </c>
      <c r="B784" s="50" t="s">
        <v>205</v>
      </c>
      <c r="C784" s="59" t="s">
        <v>206</v>
      </c>
      <c r="D784" s="50" t="s">
        <v>107</v>
      </c>
      <c r="E784" s="52">
        <v>200</v>
      </c>
    </row>
    <row r="785" s="40" customFormat="1" customHeight="1" spans="1:5">
      <c r="A785" s="41">
        <v>44197</v>
      </c>
      <c r="B785" s="50" t="s">
        <v>205</v>
      </c>
      <c r="C785" s="59" t="s">
        <v>206</v>
      </c>
      <c r="D785" s="50" t="s">
        <v>121</v>
      </c>
      <c r="E785" s="52">
        <v>200</v>
      </c>
    </row>
    <row r="786" s="40" customFormat="1" customHeight="1" spans="1:5">
      <c r="A786" s="41">
        <v>44197</v>
      </c>
      <c r="B786" s="50" t="s">
        <v>205</v>
      </c>
      <c r="C786" s="59" t="s">
        <v>206</v>
      </c>
      <c r="D786" s="50" t="s">
        <v>111</v>
      </c>
      <c r="E786" s="52">
        <v>200</v>
      </c>
    </row>
    <row r="787" s="40" customFormat="1" customHeight="1" spans="1:5">
      <c r="A787" s="41">
        <v>44197</v>
      </c>
      <c r="B787" s="50" t="s">
        <v>205</v>
      </c>
      <c r="C787" s="59" t="s">
        <v>206</v>
      </c>
      <c r="D787" s="50" t="s">
        <v>133</v>
      </c>
      <c r="E787" s="52">
        <v>800</v>
      </c>
    </row>
    <row r="788" s="40" customFormat="1" customHeight="1" spans="1:5">
      <c r="A788" s="41">
        <v>44197</v>
      </c>
      <c r="B788" s="50" t="s">
        <v>205</v>
      </c>
      <c r="C788" s="59" t="s">
        <v>206</v>
      </c>
      <c r="D788" s="50" t="s">
        <v>134</v>
      </c>
      <c r="E788" s="52">
        <v>800</v>
      </c>
    </row>
    <row r="789" s="40" customFormat="1" customHeight="1" spans="1:5">
      <c r="A789" s="41">
        <v>44228</v>
      </c>
      <c r="B789" s="50" t="s">
        <v>205</v>
      </c>
      <c r="C789" s="59" t="s">
        <v>206</v>
      </c>
      <c r="D789" s="50" t="s">
        <v>114</v>
      </c>
      <c r="E789" s="54">
        <v>200</v>
      </c>
    </row>
    <row r="790" s="40" customFormat="1" customHeight="1" spans="1:5">
      <c r="A790" s="41">
        <v>44228</v>
      </c>
      <c r="B790" s="50" t="s">
        <v>205</v>
      </c>
      <c r="C790" s="59" t="s">
        <v>206</v>
      </c>
      <c r="D790" s="50" t="s">
        <v>123</v>
      </c>
      <c r="E790" s="54">
        <v>200</v>
      </c>
    </row>
    <row r="791" s="40" customFormat="1" customHeight="1" spans="1:5">
      <c r="A791" s="41">
        <v>44228</v>
      </c>
      <c r="B791" s="50" t="s">
        <v>205</v>
      </c>
      <c r="C791" s="59" t="s">
        <v>206</v>
      </c>
      <c r="D791" s="50" t="s">
        <v>108</v>
      </c>
      <c r="E791" s="52">
        <v>200</v>
      </c>
    </row>
    <row r="792" s="40" customFormat="1" customHeight="1" spans="1:5">
      <c r="A792" s="41">
        <v>44228</v>
      </c>
      <c r="B792" s="50" t="s">
        <v>205</v>
      </c>
      <c r="C792" s="59" t="s">
        <v>206</v>
      </c>
      <c r="D792" s="50" t="s">
        <v>109</v>
      </c>
      <c r="E792" s="52">
        <v>200</v>
      </c>
    </row>
    <row r="793" s="40" customFormat="1" customHeight="1" spans="1:5">
      <c r="A793" s="41">
        <v>44228</v>
      </c>
      <c r="B793" s="50" t="s">
        <v>205</v>
      </c>
      <c r="C793" s="59" t="s">
        <v>206</v>
      </c>
      <c r="D793" s="50" t="s">
        <v>125</v>
      </c>
      <c r="E793" s="52">
        <v>200</v>
      </c>
    </row>
    <row r="794" s="40" customFormat="1" customHeight="1" spans="1:5">
      <c r="A794" s="41">
        <v>44228</v>
      </c>
      <c r="B794" s="50" t="s">
        <v>205</v>
      </c>
      <c r="C794" s="59" t="s">
        <v>206</v>
      </c>
      <c r="D794" s="50" t="s">
        <v>110</v>
      </c>
      <c r="E794" s="52">
        <v>200</v>
      </c>
    </row>
    <row r="795" s="40" customFormat="1" customHeight="1" spans="1:5">
      <c r="A795" s="41">
        <v>44228</v>
      </c>
      <c r="B795" s="50" t="s">
        <v>205</v>
      </c>
      <c r="C795" s="59" t="s">
        <v>206</v>
      </c>
      <c r="D795" s="50" t="s">
        <v>124</v>
      </c>
      <c r="E795" s="52">
        <v>200</v>
      </c>
    </row>
    <row r="796" s="40" customFormat="1" customHeight="1" spans="1:5">
      <c r="A796" s="41">
        <v>44228</v>
      </c>
      <c r="B796" s="50" t="s">
        <v>205</v>
      </c>
      <c r="C796" s="59" t="s">
        <v>206</v>
      </c>
      <c r="D796" s="50" t="s">
        <v>107</v>
      </c>
      <c r="E796" s="52">
        <v>200</v>
      </c>
    </row>
    <row r="797" s="40" customFormat="1" customHeight="1" spans="1:5">
      <c r="A797" s="41">
        <v>44228</v>
      </c>
      <c r="B797" s="50" t="s">
        <v>205</v>
      </c>
      <c r="C797" s="59" t="s">
        <v>206</v>
      </c>
      <c r="D797" s="50" t="s">
        <v>121</v>
      </c>
      <c r="E797" s="52">
        <v>200</v>
      </c>
    </row>
    <row r="798" s="40" customFormat="1" customHeight="1" spans="1:5">
      <c r="A798" s="41">
        <v>44228</v>
      </c>
      <c r="B798" s="50" t="s">
        <v>205</v>
      </c>
      <c r="C798" s="59" t="s">
        <v>206</v>
      </c>
      <c r="D798" s="50" t="s">
        <v>111</v>
      </c>
      <c r="E798" s="52">
        <v>200</v>
      </c>
    </row>
    <row r="799" s="40" customFormat="1" customHeight="1" spans="1:5">
      <c r="A799" s="41">
        <v>44228</v>
      </c>
      <c r="B799" s="50" t="s">
        <v>205</v>
      </c>
      <c r="C799" s="59" t="s">
        <v>206</v>
      </c>
      <c r="D799" s="50" t="s">
        <v>133</v>
      </c>
      <c r="E799" s="54">
        <v>800</v>
      </c>
    </row>
    <row r="800" s="40" customFormat="1" customHeight="1" spans="1:5">
      <c r="A800" s="41">
        <v>44228</v>
      </c>
      <c r="B800" s="50" t="s">
        <v>205</v>
      </c>
      <c r="C800" s="59" t="s">
        <v>206</v>
      </c>
      <c r="D800" s="50" t="s">
        <v>134</v>
      </c>
      <c r="E800" s="52">
        <v>800</v>
      </c>
    </row>
    <row r="801" s="40" customFormat="1" customHeight="1" spans="1:5">
      <c r="A801" s="41">
        <v>44287</v>
      </c>
      <c r="B801" s="50" t="s">
        <v>205</v>
      </c>
      <c r="C801" s="59" t="s">
        <v>206</v>
      </c>
      <c r="D801" s="50" t="s">
        <v>114</v>
      </c>
      <c r="E801" s="52">
        <v>200</v>
      </c>
    </row>
    <row r="802" s="40" customFormat="1" customHeight="1" spans="1:5">
      <c r="A802" s="41">
        <v>44287</v>
      </c>
      <c r="B802" s="50" t="s">
        <v>205</v>
      </c>
      <c r="C802" s="59" t="s">
        <v>206</v>
      </c>
      <c r="D802" s="50" t="s">
        <v>108</v>
      </c>
      <c r="E802" s="52">
        <v>200</v>
      </c>
    </row>
    <row r="803" s="40" customFormat="1" customHeight="1" spans="1:5">
      <c r="A803" s="41">
        <v>44287</v>
      </c>
      <c r="B803" s="50" t="s">
        <v>205</v>
      </c>
      <c r="C803" s="59" t="s">
        <v>206</v>
      </c>
      <c r="D803" s="50" t="s">
        <v>109</v>
      </c>
      <c r="E803" s="52">
        <v>200</v>
      </c>
    </row>
    <row r="804" s="40" customFormat="1" customHeight="1" spans="1:5">
      <c r="A804" s="41">
        <v>44287</v>
      </c>
      <c r="B804" s="50" t="s">
        <v>205</v>
      </c>
      <c r="C804" s="59" t="s">
        <v>206</v>
      </c>
      <c r="D804" s="50" t="s">
        <v>110</v>
      </c>
      <c r="E804" s="52">
        <v>200</v>
      </c>
    </row>
    <row r="805" s="40" customFormat="1" customHeight="1" spans="1:5">
      <c r="A805" s="41">
        <v>44287</v>
      </c>
      <c r="B805" s="50" t="s">
        <v>205</v>
      </c>
      <c r="C805" s="59" t="s">
        <v>206</v>
      </c>
      <c r="D805" s="50" t="s">
        <v>124</v>
      </c>
      <c r="E805" s="52">
        <v>200</v>
      </c>
    </row>
    <row r="806" s="40" customFormat="1" customHeight="1" spans="1:5">
      <c r="A806" s="41">
        <v>44287</v>
      </c>
      <c r="B806" s="50" t="s">
        <v>205</v>
      </c>
      <c r="C806" s="59" t="s">
        <v>206</v>
      </c>
      <c r="D806" s="50" t="s">
        <v>107</v>
      </c>
      <c r="E806" s="52">
        <v>200</v>
      </c>
    </row>
    <row r="807" s="40" customFormat="1" customHeight="1" spans="1:5">
      <c r="A807" s="41">
        <v>44287</v>
      </c>
      <c r="B807" s="50" t="s">
        <v>205</v>
      </c>
      <c r="C807" s="59" t="s">
        <v>206</v>
      </c>
      <c r="D807" s="50" t="s">
        <v>121</v>
      </c>
      <c r="E807" s="52">
        <v>200</v>
      </c>
    </row>
    <row r="808" s="40" customFormat="1" customHeight="1" spans="1:5">
      <c r="A808" s="41">
        <v>44287</v>
      </c>
      <c r="B808" s="50" t="s">
        <v>205</v>
      </c>
      <c r="C808" s="59" t="s">
        <v>206</v>
      </c>
      <c r="D808" s="50" t="s">
        <v>111</v>
      </c>
      <c r="E808" s="52">
        <v>200</v>
      </c>
    </row>
    <row r="809" s="40" customFormat="1" customHeight="1" spans="1:5">
      <c r="A809" s="41">
        <v>44287</v>
      </c>
      <c r="B809" s="50" t="s">
        <v>205</v>
      </c>
      <c r="C809" s="59" t="s">
        <v>206</v>
      </c>
      <c r="D809" s="50" t="s">
        <v>123</v>
      </c>
      <c r="E809" s="52">
        <v>400</v>
      </c>
    </row>
    <row r="810" s="40" customFormat="1" customHeight="1" spans="1:5">
      <c r="A810" s="41">
        <v>44287</v>
      </c>
      <c r="B810" s="50" t="s">
        <v>205</v>
      </c>
      <c r="C810" s="59" t="s">
        <v>206</v>
      </c>
      <c r="D810" s="50" t="s">
        <v>125</v>
      </c>
      <c r="E810" s="52">
        <v>400</v>
      </c>
    </row>
    <row r="811" s="40" customFormat="1" customHeight="1" spans="1:5">
      <c r="A811" s="41">
        <v>44287</v>
      </c>
      <c r="B811" s="50" t="s">
        <v>205</v>
      </c>
      <c r="C811" s="59" t="s">
        <v>206</v>
      </c>
      <c r="D811" s="50" t="s">
        <v>133</v>
      </c>
      <c r="E811" s="52">
        <v>800</v>
      </c>
    </row>
    <row r="812" s="40" customFormat="1" customHeight="1" spans="1:5">
      <c r="A812" s="41">
        <v>44287</v>
      </c>
      <c r="B812" s="50" t="s">
        <v>205</v>
      </c>
      <c r="C812" s="59" t="s">
        <v>206</v>
      </c>
      <c r="D812" s="50" t="s">
        <v>134</v>
      </c>
      <c r="E812" s="52">
        <v>800</v>
      </c>
    </row>
    <row r="813" s="40" customFormat="1" customHeight="1" spans="1:5">
      <c r="A813" s="41">
        <v>44317</v>
      </c>
      <c r="B813" s="50" t="s">
        <v>205</v>
      </c>
      <c r="C813" s="59" t="s">
        <v>206</v>
      </c>
      <c r="D813" s="50" t="s">
        <v>114</v>
      </c>
      <c r="E813" s="52">
        <v>200</v>
      </c>
    </row>
    <row r="814" s="40" customFormat="1" customHeight="1" spans="1:5">
      <c r="A814" s="41">
        <v>44317</v>
      </c>
      <c r="B814" s="50" t="s">
        <v>205</v>
      </c>
      <c r="C814" s="59" t="s">
        <v>206</v>
      </c>
      <c r="D814" s="50" t="s">
        <v>108</v>
      </c>
      <c r="E814" s="52">
        <v>200</v>
      </c>
    </row>
    <row r="815" s="40" customFormat="1" customHeight="1" spans="1:5">
      <c r="A815" s="41">
        <v>44317</v>
      </c>
      <c r="B815" s="50" t="s">
        <v>205</v>
      </c>
      <c r="C815" s="59" t="s">
        <v>206</v>
      </c>
      <c r="D815" s="50" t="s">
        <v>109</v>
      </c>
      <c r="E815" s="52">
        <v>200</v>
      </c>
    </row>
    <row r="816" s="40" customFormat="1" customHeight="1" spans="1:5">
      <c r="A816" s="41">
        <v>44317</v>
      </c>
      <c r="B816" s="50" t="s">
        <v>205</v>
      </c>
      <c r="C816" s="59" t="s">
        <v>206</v>
      </c>
      <c r="D816" s="50" t="s">
        <v>110</v>
      </c>
      <c r="E816" s="52">
        <v>200</v>
      </c>
    </row>
    <row r="817" s="40" customFormat="1" customHeight="1" spans="1:5">
      <c r="A817" s="41">
        <v>44317</v>
      </c>
      <c r="B817" s="50" t="s">
        <v>205</v>
      </c>
      <c r="C817" s="59" t="s">
        <v>206</v>
      </c>
      <c r="D817" s="50" t="s">
        <v>124</v>
      </c>
      <c r="E817" s="52">
        <v>200</v>
      </c>
    </row>
    <row r="818" s="40" customFormat="1" customHeight="1" spans="1:5">
      <c r="A818" s="41">
        <v>44317</v>
      </c>
      <c r="B818" s="50" t="s">
        <v>205</v>
      </c>
      <c r="C818" s="59" t="s">
        <v>206</v>
      </c>
      <c r="D818" s="50" t="s">
        <v>107</v>
      </c>
      <c r="E818" s="52">
        <v>200</v>
      </c>
    </row>
    <row r="819" s="40" customFormat="1" customHeight="1" spans="1:5">
      <c r="A819" s="41">
        <v>44317</v>
      </c>
      <c r="B819" s="50" t="s">
        <v>205</v>
      </c>
      <c r="C819" s="59" t="s">
        <v>206</v>
      </c>
      <c r="D819" s="50" t="s">
        <v>121</v>
      </c>
      <c r="E819" s="52">
        <v>200</v>
      </c>
    </row>
    <row r="820" s="40" customFormat="1" customHeight="1" spans="1:5">
      <c r="A820" s="41">
        <v>44317</v>
      </c>
      <c r="B820" s="50" t="s">
        <v>205</v>
      </c>
      <c r="C820" s="59" t="s">
        <v>206</v>
      </c>
      <c r="D820" s="50" t="s">
        <v>111</v>
      </c>
      <c r="E820" s="52">
        <v>200</v>
      </c>
    </row>
    <row r="821" s="40" customFormat="1" customHeight="1" spans="1:5">
      <c r="A821" s="41">
        <v>44317</v>
      </c>
      <c r="B821" s="50" t="s">
        <v>205</v>
      </c>
      <c r="C821" s="59" t="s">
        <v>206</v>
      </c>
      <c r="D821" s="50" t="s">
        <v>123</v>
      </c>
      <c r="E821" s="52">
        <v>400</v>
      </c>
    </row>
    <row r="822" s="40" customFormat="1" customHeight="1" spans="1:5">
      <c r="A822" s="41">
        <v>44317</v>
      </c>
      <c r="B822" s="50" t="s">
        <v>205</v>
      </c>
      <c r="C822" s="59" t="s">
        <v>206</v>
      </c>
      <c r="D822" s="50" t="s">
        <v>125</v>
      </c>
      <c r="E822" s="52">
        <v>400</v>
      </c>
    </row>
    <row r="823" s="40" customFormat="1" customHeight="1" spans="1:5">
      <c r="A823" s="41">
        <v>44317</v>
      </c>
      <c r="B823" s="50" t="s">
        <v>205</v>
      </c>
      <c r="C823" s="59" t="s">
        <v>206</v>
      </c>
      <c r="D823" s="50" t="s">
        <v>133</v>
      </c>
      <c r="E823" s="52">
        <v>800</v>
      </c>
    </row>
    <row r="824" s="40" customFormat="1" customHeight="1" spans="1:5">
      <c r="A824" s="41">
        <v>44317</v>
      </c>
      <c r="B824" s="50" t="s">
        <v>205</v>
      </c>
      <c r="C824" s="59" t="s">
        <v>206</v>
      </c>
      <c r="D824" s="50" t="s">
        <v>134</v>
      </c>
      <c r="E824" s="52">
        <v>800</v>
      </c>
    </row>
    <row r="825" s="40" customFormat="1" customHeight="1" spans="1:5">
      <c r="A825" s="41">
        <v>44348</v>
      </c>
      <c r="B825" s="50" t="s">
        <v>205</v>
      </c>
      <c r="C825" s="59" t="s">
        <v>206</v>
      </c>
      <c r="D825" s="50" t="s">
        <v>114</v>
      </c>
      <c r="E825" s="52">
        <v>200</v>
      </c>
    </row>
    <row r="826" s="40" customFormat="1" customHeight="1" spans="1:5">
      <c r="A826" s="41">
        <v>44348</v>
      </c>
      <c r="B826" s="50" t="s">
        <v>205</v>
      </c>
      <c r="C826" s="59" t="s">
        <v>206</v>
      </c>
      <c r="D826" s="50" t="s">
        <v>108</v>
      </c>
      <c r="E826" s="52">
        <v>200</v>
      </c>
    </row>
    <row r="827" s="40" customFormat="1" customHeight="1" spans="1:5">
      <c r="A827" s="41">
        <v>44348</v>
      </c>
      <c r="B827" s="50" t="s">
        <v>205</v>
      </c>
      <c r="C827" s="59" t="s">
        <v>206</v>
      </c>
      <c r="D827" s="50" t="s">
        <v>109</v>
      </c>
      <c r="E827" s="52">
        <v>200</v>
      </c>
    </row>
    <row r="828" s="40" customFormat="1" customHeight="1" spans="1:5">
      <c r="A828" s="41">
        <v>44348</v>
      </c>
      <c r="B828" s="50" t="s">
        <v>205</v>
      </c>
      <c r="C828" s="59" t="s">
        <v>206</v>
      </c>
      <c r="D828" s="50" t="s">
        <v>110</v>
      </c>
      <c r="E828" s="52">
        <v>200</v>
      </c>
    </row>
    <row r="829" s="40" customFormat="1" customHeight="1" spans="1:5">
      <c r="A829" s="41">
        <v>44348</v>
      </c>
      <c r="B829" s="50" t="s">
        <v>205</v>
      </c>
      <c r="C829" s="59" t="s">
        <v>206</v>
      </c>
      <c r="D829" s="50" t="s">
        <v>124</v>
      </c>
      <c r="E829" s="52">
        <v>200</v>
      </c>
    </row>
    <row r="830" s="40" customFormat="1" customHeight="1" spans="1:5">
      <c r="A830" s="41">
        <v>44348</v>
      </c>
      <c r="B830" s="50" t="s">
        <v>205</v>
      </c>
      <c r="C830" s="59" t="s">
        <v>206</v>
      </c>
      <c r="D830" s="50" t="s">
        <v>107</v>
      </c>
      <c r="E830" s="52">
        <v>200</v>
      </c>
    </row>
    <row r="831" s="40" customFormat="1" customHeight="1" spans="1:5">
      <c r="A831" s="41">
        <v>44348</v>
      </c>
      <c r="B831" s="50" t="s">
        <v>205</v>
      </c>
      <c r="C831" s="59" t="s">
        <v>206</v>
      </c>
      <c r="D831" s="50" t="s">
        <v>121</v>
      </c>
      <c r="E831" s="52">
        <v>200</v>
      </c>
    </row>
    <row r="832" s="40" customFormat="1" customHeight="1" spans="1:5">
      <c r="A832" s="41">
        <v>44348</v>
      </c>
      <c r="B832" s="50" t="s">
        <v>205</v>
      </c>
      <c r="C832" s="59" t="s">
        <v>206</v>
      </c>
      <c r="D832" s="50" t="s">
        <v>111</v>
      </c>
      <c r="E832" s="52">
        <v>200</v>
      </c>
    </row>
    <row r="833" s="40" customFormat="1" customHeight="1" spans="1:5">
      <c r="A833" s="41">
        <v>44348</v>
      </c>
      <c r="B833" s="50" t="s">
        <v>205</v>
      </c>
      <c r="C833" s="59" t="s">
        <v>206</v>
      </c>
      <c r="D833" s="50" t="s">
        <v>123</v>
      </c>
      <c r="E833" s="52">
        <v>400</v>
      </c>
    </row>
    <row r="834" s="40" customFormat="1" customHeight="1" spans="1:5">
      <c r="A834" s="41">
        <v>44348</v>
      </c>
      <c r="B834" s="50" t="s">
        <v>205</v>
      </c>
      <c r="C834" s="59" t="s">
        <v>206</v>
      </c>
      <c r="D834" s="50" t="s">
        <v>125</v>
      </c>
      <c r="E834" s="52">
        <v>400</v>
      </c>
    </row>
    <row r="835" s="40" customFormat="1" customHeight="1" spans="1:5">
      <c r="A835" s="41">
        <v>44348</v>
      </c>
      <c r="B835" s="50" t="s">
        <v>205</v>
      </c>
      <c r="C835" s="59" t="s">
        <v>206</v>
      </c>
      <c r="D835" s="50" t="s">
        <v>133</v>
      </c>
      <c r="E835" s="52">
        <v>800</v>
      </c>
    </row>
    <row r="836" s="40" customFormat="1" customHeight="1" spans="1:5">
      <c r="A836" s="41">
        <v>44348</v>
      </c>
      <c r="B836" s="50" t="s">
        <v>205</v>
      </c>
      <c r="C836" s="59" t="s">
        <v>206</v>
      </c>
      <c r="D836" s="50" t="s">
        <v>134</v>
      </c>
      <c r="E836" s="52">
        <v>800</v>
      </c>
    </row>
    <row r="837" s="40" customFormat="1" customHeight="1" spans="1:5">
      <c r="A837" s="41">
        <v>44378</v>
      </c>
      <c r="B837" s="50" t="s">
        <v>205</v>
      </c>
      <c r="C837" s="59" t="s">
        <v>206</v>
      </c>
      <c r="D837" s="50" t="s">
        <v>114</v>
      </c>
      <c r="E837" s="52">
        <v>200</v>
      </c>
    </row>
    <row r="838" s="40" customFormat="1" customHeight="1" spans="1:5">
      <c r="A838" s="41">
        <v>44378</v>
      </c>
      <c r="B838" s="50" t="s">
        <v>205</v>
      </c>
      <c r="C838" s="59" t="s">
        <v>206</v>
      </c>
      <c r="D838" s="50" t="s">
        <v>108</v>
      </c>
      <c r="E838" s="52">
        <v>200</v>
      </c>
    </row>
    <row r="839" s="40" customFormat="1" customHeight="1" spans="1:5">
      <c r="A839" s="41">
        <v>44378</v>
      </c>
      <c r="B839" s="50" t="s">
        <v>205</v>
      </c>
      <c r="C839" s="59" t="s">
        <v>206</v>
      </c>
      <c r="D839" s="50" t="s">
        <v>109</v>
      </c>
      <c r="E839" s="52">
        <v>200</v>
      </c>
    </row>
    <row r="840" s="40" customFormat="1" customHeight="1" spans="1:5">
      <c r="A840" s="41">
        <v>44378</v>
      </c>
      <c r="B840" s="50" t="s">
        <v>205</v>
      </c>
      <c r="C840" s="59" t="s">
        <v>206</v>
      </c>
      <c r="D840" s="50" t="s">
        <v>110</v>
      </c>
      <c r="E840" s="52">
        <v>200</v>
      </c>
    </row>
    <row r="841" s="40" customFormat="1" customHeight="1" spans="1:5">
      <c r="A841" s="41">
        <v>44378</v>
      </c>
      <c r="B841" s="50" t="s">
        <v>205</v>
      </c>
      <c r="C841" s="59" t="s">
        <v>206</v>
      </c>
      <c r="D841" s="50" t="s">
        <v>124</v>
      </c>
      <c r="E841" s="52">
        <v>200</v>
      </c>
    </row>
    <row r="842" s="40" customFormat="1" customHeight="1" spans="1:5">
      <c r="A842" s="41">
        <v>44378</v>
      </c>
      <c r="B842" s="50" t="s">
        <v>205</v>
      </c>
      <c r="C842" s="59" t="s">
        <v>206</v>
      </c>
      <c r="D842" s="50" t="s">
        <v>107</v>
      </c>
      <c r="E842" s="52">
        <v>200</v>
      </c>
    </row>
    <row r="843" s="40" customFormat="1" customHeight="1" spans="1:5">
      <c r="A843" s="41">
        <v>44378</v>
      </c>
      <c r="B843" s="50" t="s">
        <v>205</v>
      </c>
      <c r="C843" s="59" t="s">
        <v>206</v>
      </c>
      <c r="D843" s="50" t="s">
        <v>121</v>
      </c>
      <c r="E843" s="52">
        <v>200</v>
      </c>
    </row>
    <row r="844" s="40" customFormat="1" customHeight="1" spans="1:5">
      <c r="A844" s="41">
        <v>44378</v>
      </c>
      <c r="B844" s="50" t="s">
        <v>205</v>
      </c>
      <c r="C844" s="59" t="s">
        <v>206</v>
      </c>
      <c r="D844" s="50" t="s">
        <v>111</v>
      </c>
      <c r="E844" s="52">
        <v>200</v>
      </c>
    </row>
    <row r="845" s="40" customFormat="1" customHeight="1" spans="1:5">
      <c r="A845" s="41">
        <v>44378</v>
      </c>
      <c r="B845" s="50" t="s">
        <v>205</v>
      </c>
      <c r="C845" s="59" t="s">
        <v>206</v>
      </c>
      <c r="D845" s="50" t="s">
        <v>148</v>
      </c>
      <c r="E845" s="52">
        <v>200</v>
      </c>
    </row>
    <row r="846" s="40" customFormat="1" customHeight="1" spans="1:5">
      <c r="A846" s="41">
        <v>44378</v>
      </c>
      <c r="B846" s="50" t="s">
        <v>205</v>
      </c>
      <c r="C846" s="59" t="s">
        <v>206</v>
      </c>
      <c r="D846" s="50" t="s">
        <v>147</v>
      </c>
      <c r="E846" s="52">
        <v>200</v>
      </c>
    </row>
    <row r="847" s="40" customFormat="1" customHeight="1" spans="1:5">
      <c r="A847" s="41">
        <v>44378</v>
      </c>
      <c r="B847" s="50" t="s">
        <v>205</v>
      </c>
      <c r="C847" s="59" t="s">
        <v>206</v>
      </c>
      <c r="D847" s="50" t="s">
        <v>123</v>
      </c>
      <c r="E847" s="52">
        <v>400</v>
      </c>
    </row>
    <row r="848" s="40" customFormat="1" customHeight="1" spans="1:5">
      <c r="A848" s="41">
        <v>44378</v>
      </c>
      <c r="B848" s="50" t="s">
        <v>205</v>
      </c>
      <c r="C848" s="59" t="s">
        <v>206</v>
      </c>
      <c r="D848" s="50" t="s">
        <v>125</v>
      </c>
      <c r="E848" s="52">
        <v>400</v>
      </c>
    </row>
    <row r="849" s="40" customFormat="1" customHeight="1" spans="1:5">
      <c r="A849" s="41">
        <v>44378</v>
      </c>
      <c r="B849" s="50" t="s">
        <v>205</v>
      </c>
      <c r="C849" s="59" t="s">
        <v>206</v>
      </c>
      <c r="D849" s="50" t="s">
        <v>149</v>
      </c>
      <c r="E849" s="52">
        <v>400</v>
      </c>
    </row>
    <row r="850" s="40" customFormat="1" customHeight="1" spans="1:5">
      <c r="A850" s="41">
        <v>44378</v>
      </c>
      <c r="B850" s="50" t="s">
        <v>205</v>
      </c>
      <c r="C850" s="59" t="s">
        <v>206</v>
      </c>
      <c r="D850" s="50" t="s">
        <v>133</v>
      </c>
      <c r="E850" s="52">
        <v>800</v>
      </c>
    </row>
    <row r="851" s="40" customFormat="1" customHeight="1" spans="1:5">
      <c r="A851" s="41">
        <v>44378</v>
      </c>
      <c r="B851" s="50" t="s">
        <v>205</v>
      </c>
      <c r="C851" s="59" t="s">
        <v>206</v>
      </c>
      <c r="D851" s="50" t="s">
        <v>134</v>
      </c>
      <c r="E851" s="52">
        <v>800</v>
      </c>
    </row>
    <row r="852" s="40" customFormat="1" customHeight="1" spans="1:5">
      <c r="A852" s="41">
        <v>44409</v>
      </c>
      <c r="B852" s="50" t="s">
        <v>205</v>
      </c>
      <c r="C852" s="59" t="s">
        <v>206</v>
      </c>
      <c r="D852" s="50" t="s">
        <v>114</v>
      </c>
      <c r="E852" s="52">
        <v>200</v>
      </c>
    </row>
    <row r="853" s="40" customFormat="1" customHeight="1" spans="1:5">
      <c r="A853" s="41">
        <v>44409</v>
      </c>
      <c r="B853" s="50" t="s">
        <v>205</v>
      </c>
      <c r="C853" s="59" t="s">
        <v>206</v>
      </c>
      <c r="D853" s="50" t="s">
        <v>108</v>
      </c>
      <c r="E853" s="52">
        <v>200</v>
      </c>
    </row>
    <row r="854" s="40" customFormat="1" customHeight="1" spans="1:5">
      <c r="A854" s="41">
        <v>44409</v>
      </c>
      <c r="B854" s="50" t="s">
        <v>205</v>
      </c>
      <c r="C854" s="59" t="s">
        <v>206</v>
      </c>
      <c r="D854" s="50" t="s">
        <v>109</v>
      </c>
      <c r="E854" s="52">
        <v>200</v>
      </c>
    </row>
    <row r="855" s="40" customFormat="1" customHeight="1" spans="1:5">
      <c r="A855" s="41">
        <v>44409</v>
      </c>
      <c r="B855" s="50" t="s">
        <v>205</v>
      </c>
      <c r="C855" s="59" t="s">
        <v>206</v>
      </c>
      <c r="D855" s="50" t="s">
        <v>110</v>
      </c>
      <c r="E855" s="52">
        <v>200</v>
      </c>
    </row>
    <row r="856" s="40" customFormat="1" customHeight="1" spans="1:5">
      <c r="A856" s="41">
        <v>44409</v>
      </c>
      <c r="B856" s="50" t="s">
        <v>205</v>
      </c>
      <c r="C856" s="59" t="s">
        <v>206</v>
      </c>
      <c r="D856" s="50" t="s">
        <v>124</v>
      </c>
      <c r="E856" s="52">
        <v>200</v>
      </c>
    </row>
    <row r="857" s="40" customFormat="1" customHeight="1" spans="1:5">
      <c r="A857" s="41">
        <v>44409</v>
      </c>
      <c r="B857" s="50" t="s">
        <v>205</v>
      </c>
      <c r="C857" s="59" t="s">
        <v>206</v>
      </c>
      <c r="D857" s="50" t="s">
        <v>107</v>
      </c>
      <c r="E857" s="52">
        <v>200</v>
      </c>
    </row>
    <row r="858" s="40" customFormat="1" customHeight="1" spans="1:5">
      <c r="A858" s="41">
        <v>44409</v>
      </c>
      <c r="B858" s="50" t="s">
        <v>205</v>
      </c>
      <c r="C858" s="59" t="s">
        <v>206</v>
      </c>
      <c r="D858" s="50" t="s">
        <v>121</v>
      </c>
      <c r="E858" s="52">
        <v>200</v>
      </c>
    </row>
    <row r="859" s="40" customFormat="1" customHeight="1" spans="1:5">
      <c r="A859" s="41">
        <v>44409</v>
      </c>
      <c r="B859" s="50" t="s">
        <v>205</v>
      </c>
      <c r="C859" s="59" t="s">
        <v>206</v>
      </c>
      <c r="D859" s="50" t="s">
        <v>111</v>
      </c>
      <c r="E859" s="52">
        <v>200</v>
      </c>
    </row>
    <row r="860" s="40" customFormat="1" customHeight="1" spans="1:5">
      <c r="A860" s="41">
        <v>44409</v>
      </c>
      <c r="B860" s="50" t="s">
        <v>205</v>
      </c>
      <c r="C860" s="59" t="s">
        <v>206</v>
      </c>
      <c r="D860" s="50" t="s">
        <v>148</v>
      </c>
      <c r="E860" s="52">
        <v>200</v>
      </c>
    </row>
    <row r="861" s="40" customFormat="1" customHeight="1" spans="1:5">
      <c r="A861" s="41">
        <v>44409</v>
      </c>
      <c r="B861" s="50" t="s">
        <v>205</v>
      </c>
      <c r="C861" s="59" t="s">
        <v>206</v>
      </c>
      <c r="D861" s="50" t="s">
        <v>147</v>
      </c>
      <c r="E861" s="52">
        <v>200</v>
      </c>
    </row>
    <row r="862" s="40" customFormat="1" customHeight="1" spans="1:5">
      <c r="A862" s="41">
        <v>44409</v>
      </c>
      <c r="B862" s="50" t="s">
        <v>205</v>
      </c>
      <c r="C862" s="59" t="s">
        <v>206</v>
      </c>
      <c r="D862" s="50" t="s">
        <v>123</v>
      </c>
      <c r="E862" s="52">
        <v>400</v>
      </c>
    </row>
    <row r="863" s="40" customFormat="1" customHeight="1" spans="1:5">
      <c r="A863" s="41">
        <v>44409</v>
      </c>
      <c r="B863" s="50" t="s">
        <v>205</v>
      </c>
      <c r="C863" s="59" t="s">
        <v>206</v>
      </c>
      <c r="D863" s="50" t="s">
        <v>125</v>
      </c>
      <c r="E863" s="52">
        <v>400</v>
      </c>
    </row>
    <row r="864" s="40" customFormat="1" customHeight="1" spans="1:5">
      <c r="A864" s="41">
        <v>44409</v>
      </c>
      <c r="B864" s="50" t="s">
        <v>205</v>
      </c>
      <c r="C864" s="59" t="s">
        <v>206</v>
      </c>
      <c r="D864" s="50" t="s">
        <v>149</v>
      </c>
      <c r="E864" s="52">
        <v>400</v>
      </c>
    </row>
    <row r="865" s="40" customFormat="1" customHeight="1" spans="1:5">
      <c r="A865" s="41">
        <v>44409</v>
      </c>
      <c r="B865" s="50" t="s">
        <v>205</v>
      </c>
      <c r="C865" s="59" t="s">
        <v>206</v>
      </c>
      <c r="D865" s="50" t="s">
        <v>133</v>
      </c>
      <c r="E865" s="52">
        <v>800</v>
      </c>
    </row>
    <row r="866" s="40" customFormat="1" customHeight="1" spans="1:5">
      <c r="A866" s="41">
        <v>44409</v>
      </c>
      <c r="B866" s="50" t="s">
        <v>205</v>
      </c>
      <c r="C866" s="59" t="s">
        <v>206</v>
      </c>
      <c r="D866" s="50" t="s">
        <v>134</v>
      </c>
      <c r="E866" s="52">
        <v>800</v>
      </c>
    </row>
    <row r="867" s="40" customFormat="1" customHeight="1" spans="1:5">
      <c r="A867" s="41">
        <v>44256</v>
      </c>
      <c r="B867" s="53" t="s">
        <v>207</v>
      </c>
      <c r="C867" s="59" t="s">
        <v>206</v>
      </c>
      <c r="D867" s="53" t="s">
        <v>163</v>
      </c>
      <c r="E867" s="56">
        <v>800</v>
      </c>
    </row>
    <row r="868" s="40" customFormat="1" customHeight="1" spans="1:5">
      <c r="A868" s="41">
        <v>44256</v>
      </c>
      <c r="B868" s="53" t="s">
        <v>207</v>
      </c>
      <c r="C868" s="59" t="s">
        <v>206</v>
      </c>
      <c r="D868" s="53" t="s">
        <v>164</v>
      </c>
      <c r="E868" s="56">
        <v>800</v>
      </c>
    </row>
    <row r="869" s="40" customFormat="1" customHeight="1" spans="1:5">
      <c r="A869" s="41">
        <v>44256</v>
      </c>
      <c r="B869" s="53" t="s">
        <v>207</v>
      </c>
      <c r="C869" s="59" t="s">
        <v>206</v>
      </c>
      <c r="D869" s="53" t="s">
        <v>179</v>
      </c>
      <c r="E869" s="56">
        <v>200</v>
      </c>
    </row>
    <row r="870" s="40" customFormat="1" customHeight="1" spans="1:5">
      <c r="A870" s="41">
        <v>44256</v>
      </c>
      <c r="B870" s="53" t="s">
        <v>207</v>
      </c>
      <c r="C870" s="59" t="s">
        <v>206</v>
      </c>
      <c r="D870" s="53" t="s">
        <v>180</v>
      </c>
      <c r="E870" s="56">
        <v>200</v>
      </c>
    </row>
    <row r="871" s="40" customFormat="1" customHeight="1" spans="1:5">
      <c r="A871" s="41">
        <v>44256</v>
      </c>
      <c r="B871" s="53" t="s">
        <v>207</v>
      </c>
      <c r="C871" s="59" t="s">
        <v>206</v>
      </c>
      <c r="D871" s="53" t="s">
        <v>181</v>
      </c>
      <c r="E871" s="56">
        <v>200</v>
      </c>
    </row>
    <row r="872" s="40" customFormat="1" customHeight="1" spans="1:5">
      <c r="A872" s="41">
        <v>44256</v>
      </c>
      <c r="B872" s="53" t="s">
        <v>207</v>
      </c>
      <c r="C872" s="59" t="s">
        <v>206</v>
      </c>
      <c r="D872" s="53" t="s">
        <v>182</v>
      </c>
      <c r="E872" s="56">
        <v>200</v>
      </c>
    </row>
    <row r="873" s="40" customFormat="1" customHeight="1" spans="1:5">
      <c r="A873" s="41">
        <v>44256</v>
      </c>
      <c r="B873" s="53" t="s">
        <v>207</v>
      </c>
      <c r="C873" s="59" t="s">
        <v>206</v>
      </c>
      <c r="D873" s="53" t="s">
        <v>183</v>
      </c>
      <c r="E873" s="56">
        <v>200</v>
      </c>
    </row>
    <row r="874" s="40" customFormat="1" customHeight="1" spans="1:5">
      <c r="A874" s="41">
        <v>44256</v>
      </c>
      <c r="B874" s="53" t="s">
        <v>207</v>
      </c>
      <c r="C874" s="59" t="s">
        <v>206</v>
      </c>
      <c r="D874" s="53" t="s">
        <v>184</v>
      </c>
      <c r="E874" s="56">
        <v>200</v>
      </c>
    </row>
    <row r="875" s="40" customFormat="1" customHeight="1" spans="1:5">
      <c r="A875" s="41">
        <v>44256</v>
      </c>
      <c r="B875" s="53" t="s">
        <v>207</v>
      </c>
      <c r="C875" s="59" t="s">
        <v>206</v>
      </c>
      <c r="D875" s="53" t="s">
        <v>185</v>
      </c>
      <c r="E875" s="56">
        <v>200</v>
      </c>
    </row>
    <row r="876" s="40" customFormat="1" customHeight="1" spans="1:5">
      <c r="A876" s="41">
        <v>44256</v>
      </c>
      <c r="B876" s="53" t="s">
        <v>207</v>
      </c>
      <c r="C876" s="59" t="s">
        <v>206</v>
      </c>
      <c r="D876" s="53" t="s">
        <v>187</v>
      </c>
      <c r="E876" s="56">
        <v>200</v>
      </c>
    </row>
    <row r="877" s="40" customFormat="1" customHeight="1" spans="1:5">
      <c r="A877" s="41">
        <v>44440</v>
      </c>
      <c r="B877" s="53" t="s">
        <v>207</v>
      </c>
      <c r="C877" s="59" t="s">
        <v>206</v>
      </c>
      <c r="D877" s="53" t="s">
        <v>163</v>
      </c>
      <c r="E877" s="56">
        <v>800</v>
      </c>
    </row>
    <row r="878" s="40" customFormat="1" customHeight="1" spans="1:5">
      <c r="A878" s="41">
        <v>44440</v>
      </c>
      <c r="B878" s="53" t="s">
        <v>207</v>
      </c>
      <c r="C878" s="59" t="s">
        <v>206</v>
      </c>
      <c r="D878" s="53" t="s">
        <v>164</v>
      </c>
      <c r="E878" s="56">
        <v>800</v>
      </c>
    </row>
    <row r="879" s="40" customFormat="1" customHeight="1" spans="1:5">
      <c r="A879" s="41">
        <v>44440</v>
      </c>
      <c r="B879" s="53" t="s">
        <v>207</v>
      </c>
      <c r="C879" s="59" t="s">
        <v>206</v>
      </c>
      <c r="D879" s="53" t="s">
        <v>179</v>
      </c>
      <c r="E879" s="56">
        <v>200</v>
      </c>
    </row>
    <row r="880" s="40" customFormat="1" customHeight="1" spans="1:5">
      <c r="A880" s="41">
        <v>44440</v>
      </c>
      <c r="B880" s="53" t="s">
        <v>207</v>
      </c>
      <c r="C880" s="59" t="s">
        <v>206</v>
      </c>
      <c r="D880" s="53" t="s">
        <v>180</v>
      </c>
      <c r="E880" s="56">
        <v>400</v>
      </c>
    </row>
    <row r="881" s="40" customFormat="1" customHeight="1" spans="1:5">
      <c r="A881" s="41">
        <v>44440</v>
      </c>
      <c r="B881" s="53" t="s">
        <v>207</v>
      </c>
      <c r="C881" s="59" t="s">
        <v>206</v>
      </c>
      <c r="D881" s="53" t="s">
        <v>181</v>
      </c>
      <c r="E881" s="56">
        <v>200</v>
      </c>
    </row>
    <row r="882" s="40" customFormat="1" customHeight="1" spans="1:5">
      <c r="A882" s="41">
        <v>44440</v>
      </c>
      <c r="B882" s="53" t="s">
        <v>207</v>
      </c>
      <c r="C882" s="59" t="s">
        <v>206</v>
      </c>
      <c r="D882" s="53" t="s">
        <v>182</v>
      </c>
      <c r="E882" s="56">
        <v>200</v>
      </c>
    </row>
    <row r="883" s="40" customFormat="1" customHeight="1" spans="1:5">
      <c r="A883" s="41">
        <v>44440</v>
      </c>
      <c r="B883" s="53" t="s">
        <v>207</v>
      </c>
      <c r="C883" s="59" t="s">
        <v>206</v>
      </c>
      <c r="D883" s="53" t="s">
        <v>183</v>
      </c>
      <c r="E883" s="56">
        <v>400</v>
      </c>
    </row>
    <row r="884" s="40" customFormat="1" customHeight="1" spans="1:5">
      <c r="A884" s="41">
        <v>44440</v>
      </c>
      <c r="B884" s="53" t="s">
        <v>207</v>
      </c>
      <c r="C884" s="59" t="s">
        <v>206</v>
      </c>
      <c r="D884" s="53" t="s">
        <v>184</v>
      </c>
      <c r="E884" s="56">
        <v>200</v>
      </c>
    </row>
    <row r="885" s="40" customFormat="1" customHeight="1" spans="1:5">
      <c r="A885" s="41">
        <v>44440</v>
      </c>
      <c r="B885" s="53" t="s">
        <v>207</v>
      </c>
      <c r="C885" s="59" t="s">
        <v>206</v>
      </c>
      <c r="D885" s="53" t="s">
        <v>185</v>
      </c>
      <c r="E885" s="56">
        <v>200</v>
      </c>
    </row>
    <row r="886" s="40" customFormat="1" customHeight="1" spans="1:5">
      <c r="A886" s="41">
        <v>44440</v>
      </c>
      <c r="B886" s="53" t="s">
        <v>207</v>
      </c>
      <c r="C886" s="59" t="s">
        <v>206</v>
      </c>
      <c r="D886" s="53" t="s">
        <v>190</v>
      </c>
      <c r="E886" s="56">
        <v>200</v>
      </c>
    </row>
    <row r="887" s="40" customFormat="1" customHeight="1" spans="1:5">
      <c r="A887" s="41">
        <v>44440</v>
      </c>
      <c r="B887" s="53" t="s">
        <v>207</v>
      </c>
      <c r="C887" s="59" t="s">
        <v>206</v>
      </c>
      <c r="D887" s="53" t="s">
        <v>186</v>
      </c>
      <c r="E887" s="56">
        <v>200</v>
      </c>
    </row>
    <row r="888" s="40" customFormat="1" customHeight="1" spans="1:5">
      <c r="A888" s="41">
        <v>44440</v>
      </c>
      <c r="B888" s="53" t="s">
        <v>207</v>
      </c>
      <c r="C888" s="59" t="s">
        <v>206</v>
      </c>
      <c r="D888" s="53" t="s">
        <v>187</v>
      </c>
      <c r="E888" s="56">
        <v>200</v>
      </c>
    </row>
    <row r="889" s="40" customFormat="1" customHeight="1" spans="1:5">
      <c r="A889" s="41">
        <v>44440</v>
      </c>
      <c r="B889" s="53" t="s">
        <v>207</v>
      </c>
      <c r="C889" s="59" t="s">
        <v>206</v>
      </c>
      <c r="D889" s="53" t="s">
        <v>191</v>
      </c>
      <c r="E889" s="56">
        <v>200</v>
      </c>
    </row>
    <row r="890" s="40" customFormat="1" customHeight="1" spans="1:5">
      <c r="A890" s="41">
        <v>44440</v>
      </c>
      <c r="B890" s="53" t="s">
        <v>207</v>
      </c>
      <c r="C890" s="59" t="s">
        <v>206</v>
      </c>
      <c r="D890" s="53" t="s">
        <v>192</v>
      </c>
      <c r="E890" s="56">
        <v>400</v>
      </c>
    </row>
    <row r="891" s="40" customFormat="1" customHeight="1" spans="1:5">
      <c r="A891" s="41">
        <v>44440</v>
      </c>
      <c r="B891" s="53" t="s">
        <v>207</v>
      </c>
      <c r="C891" s="59" t="s">
        <v>206</v>
      </c>
      <c r="D891" s="53" t="s">
        <v>193</v>
      </c>
      <c r="E891" s="56">
        <v>200</v>
      </c>
    </row>
    <row r="892" s="40" customFormat="1" customHeight="1" spans="1:5">
      <c r="A892" s="41">
        <v>44409</v>
      </c>
      <c r="B892" s="50" t="s">
        <v>208</v>
      </c>
      <c r="C892" s="51" t="s">
        <v>101</v>
      </c>
      <c r="D892" s="50" t="s">
        <v>114</v>
      </c>
      <c r="E892" s="52">
        <v>500</v>
      </c>
    </row>
    <row r="893" s="40" customFormat="1" customHeight="1" spans="1:5">
      <c r="A893" s="41">
        <v>44409</v>
      </c>
      <c r="B893" s="50" t="s">
        <v>208</v>
      </c>
      <c r="C893" s="51" t="s">
        <v>101</v>
      </c>
      <c r="D893" s="50" t="s">
        <v>123</v>
      </c>
      <c r="E893" s="52">
        <v>500</v>
      </c>
    </row>
    <row r="894" s="40" customFormat="1" customHeight="1" spans="1:5">
      <c r="A894" s="41">
        <v>44409</v>
      </c>
      <c r="B894" s="50" t="s">
        <v>208</v>
      </c>
      <c r="C894" s="51" t="s">
        <v>101</v>
      </c>
      <c r="D894" s="50" t="s">
        <v>108</v>
      </c>
      <c r="E894" s="52">
        <v>500</v>
      </c>
    </row>
    <row r="895" s="40" customFormat="1" customHeight="1" spans="1:5">
      <c r="A895" s="41">
        <v>44409</v>
      </c>
      <c r="B895" s="50" t="s">
        <v>208</v>
      </c>
      <c r="C895" s="51" t="s">
        <v>101</v>
      </c>
      <c r="D895" s="50" t="s">
        <v>109</v>
      </c>
      <c r="E895" s="52">
        <v>500</v>
      </c>
    </row>
    <row r="896" s="40" customFormat="1" customHeight="1" spans="1:5">
      <c r="A896" s="41">
        <v>44409</v>
      </c>
      <c r="B896" s="50" t="s">
        <v>208</v>
      </c>
      <c r="C896" s="51" t="s">
        <v>101</v>
      </c>
      <c r="D896" s="50" t="s">
        <v>125</v>
      </c>
      <c r="E896" s="52">
        <v>500</v>
      </c>
    </row>
    <row r="897" s="40" customFormat="1" customHeight="1" spans="1:5">
      <c r="A897" s="41">
        <v>44409</v>
      </c>
      <c r="B897" s="50" t="s">
        <v>208</v>
      </c>
      <c r="C897" s="51" t="s">
        <v>101</v>
      </c>
      <c r="D897" s="50" t="s">
        <v>110</v>
      </c>
      <c r="E897" s="52">
        <v>500</v>
      </c>
    </row>
    <row r="898" s="40" customFormat="1" customHeight="1" spans="1:5">
      <c r="A898" s="41">
        <v>44409</v>
      </c>
      <c r="B898" s="50" t="s">
        <v>208</v>
      </c>
      <c r="C898" s="51" t="s">
        <v>101</v>
      </c>
      <c r="D898" s="50" t="s">
        <v>124</v>
      </c>
      <c r="E898" s="52">
        <v>500</v>
      </c>
    </row>
    <row r="899" s="40" customFormat="1" customHeight="1" spans="1:5">
      <c r="A899" s="41">
        <v>44409</v>
      </c>
      <c r="B899" s="50" t="s">
        <v>208</v>
      </c>
      <c r="C899" s="51" t="s">
        <v>101</v>
      </c>
      <c r="D899" s="50" t="s">
        <v>111</v>
      </c>
      <c r="E899" s="52">
        <v>500</v>
      </c>
    </row>
    <row r="900" s="40" customFormat="1" customHeight="1" spans="1:5">
      <c r="A900" s="41">
        <v>44409</v>
      </c>
      <c r="B900" s="50" t="s">
        <v>208</v>
      </c>
      <c r="C900" s="51" t="s">
        <v>101</v>
      </c>
      <c r="D900" s="50" t="s">
        <v>138</v>
      </c>
      <c r="E900" s="54">
        <v>1000</v>
      </c>
    </row>
    <row r="901" s="40" customFormat="1" customHeight="1" spans="1:5">
      <c r="A901" s="41">
        <v>44409</v>
      </c>
      <c r="B901" s="50" t="s">
        <v>208</v>
      </c>
      <c r="C901" s="51" t="s">
        <v>101</v>
      </c>
      <c r="D901" s="50" t="s">
        <v>133</v>
      </c>
      <c r="E901" s="54">
        <v>2000</v>
      </c>
    </row>
    <row r="902" s="40" customFormat="1" customHeight="1" spans="1:5">
      <c r="A902" s="41">
        <v>44409</v>
      </c>
      <c r="B902" s="50" t="s">
        <v>208</v>
      </c>
      <c r="C902" s="51" t="s">
        <v>101</v>
      </c>
      <c r="D902" s="50" t="s">
        <v>134</v>
      </c>
      <c r="E902" s="54">
        <v>2000</v>
      </c>
    </row>
    <row r="903" s="40" customFormat="1" customHeight="1" spans="1:5">
      <c r="A903" s="41">
        <v>44256</v>
      </c>
      <c r="B903" s="53" t="s">
        <v>209</v>
      </c>
      <c r="C903" s="51" t="s">
        <v>101</v>
      </c>
      <c r="D903" s="53" t="s">
        <v>162</v>
      </c>
      <c r="E903" s="56">
        <v>596</v>
      </c>
    </row>
    <row r="904" s="40" customFormat="1" customHeight="1" spans="1:5">
      <c r="A904" s="41">
        <v>44228</v>
      </c>
      <c r="B904" s="50" t="s">
        <v>210</v>
      </c>
      <c r="C904" s="51" t="s">
        <v>101</v>
      </c>
      <c r="D904" s="50" t="s">
        <v>133</v>
      </c>
      <c r="E904" s="52">
        <v>1148.83</v>
      </c>
    </row>
    <row r="905" s="40" customFormat="1" customHeight="1" spans="1:5">
      <c r="A905" s="41">
        <v>44228</v>
      </c>
      <c r="B905" s="50" t="s">
        <v>210</v>
      </c>
      <c r="C905" s="51" t="s">
        <v>101</v>
      </c>
      <c r="D905" s="50" t="s">
        <v>134</v>
      </c>
      <c r="E905" s="52">
        <v>1148.83</v>
      </c>
    </row>
    <row r="906" s="40" customFormat="1" customHeight="1" spans="1:5">
      <c r="A906" s="41">
        <v>44228</v>
      </c>
      <c r="B906" s="50" t="s">
        <v>210</v>
      </c>
      <c r="C906" s="51" t="s">
        <v>101</v>
      </c>
      <c r="D906" s="50" t="s">
        <v>114</v>
      </c>
      <c r="E906" s="52">
        <v>1148.83</v>
      </c>
    </row>
    <row r="907" s="40" customFormat="1" customHeight="1" spans="1:5">
      <c r="A907" s="41">
        <v>44228</v>
      </c>
      <c r="B907" s="50" t="s">
        <v>210</v>
      </c>
      <c r="C907" s="51" t="s">
        <v>101</v>
      </c>
      <c r="D907" s="50" t="s">
        <v>123</v>
      </c>
      <c r="E907" s="52">
        <v>1148.83</v>
      </c>
    </row>
    <row r="908" s="40" customFormat="1" customHeight="1" spans="1:5">
      <c r="A908" s="41">
        <v>44228</v>
      </c>
      <c r="B908" s="50" t="s">
        <v>210</v>
      </c>
      <c r="C908" s="51" t="s">
        <v>101</v>
      </c>
      <c r="D908" s="50" t="s">
        <v>108</v>
      </c>
      <c r="E908" s="52">
        <v>1148.83</v>
      </c>
    </row>
    <row r="909" s="40" customFormat="1" customHeight="1" spans="1:5">
      <c r="A909" s="41">
        <v>44228</v>
      </c>
      <c r="B909" s="50" t="s">
        <v>210</v>
      </c>
      <c r="C909" s="51" t="s">
        <v>101</v>
      </c>
      <c r="D909" s="50" t="s">
        <v>109</v>
      </c>
      <c r="E909" s="52">
        <v>1148.83</v>
      </c>
    </row>
    <row r="910" s="40" customFormat="1" customHeight="1" spans="1:5">
      <c r="A910" s="41">
        <v>44228</v>
      </c>
      <c r="B910" s="50" t="s">
        <v>210</v>
      </c>
      <c r="C910" s="51" t="s">
        <v>101</v>
      </c>
      <c r="D910" s="50" t="s">
        <v>125</v>
      </c>
      <c r="E910" s="52">
        <v>1148.83</v>
      </c>
    </row>
    <row r="911" s="40" customFormat="1" customHeight="1" spans="1:5">
      <c r="A911" s="41">
        <v>44228</v>
      </c>
      <c r="B911" s="50" t="s">
        <v>210</v>
      </c>
      <c r="C911" s="51" t="s">
        <v>101</v>
      </c>
      <c r="D911" s="50" t="s">
        <v>110</v>
      </c>
      <c r="E911" s="52">
        <v>1148.83</v>
      </c>
    </row>
    <row r="912" s="40" customFormat="1" customHeight="1" spans="1:5">
      <c r="A912" s="41">
        <v>44228</v>
      </c>
      <c r="B912" s="50" t="s">
        <v>210</v>
      </c>
      <c r="C912" s="51" t="s">
        <v>101</v>
      </c>
      <c r="D912" s="50" t="s">
        <v>124</v>
      </c>
      <c r="E912" s="52">
        <v>1148.83</v>
      </c>
    </row>
    <row r="913" s="40" customFormat="1" customHeight="1" spans="1:5">
      <c r="A913" s="41">
        <v>44228</v>
      </c>
      <c r="B913" s="50" t="s">
        <v>210</v>
      </c>
      <c r="C913" s="51" t="s">
        <v>101</v>
      </c>
      <c r="D913" s="50" t="s">
        <v>121</v>
      </c>
      <c r="E913" s="52">
        <v>1148.83</v>
      </c>
    </row>
    <row r="914" s="40" customFormat="1" customHeight="1" spans="1:5">
      <c r="A914" s="41">
        <v>44228</v>
      </c>
      <c r="B914" s="50" t="s">
        <v>210</v>
      </c>
      <c r="C914" s="51" t="s">
        <v>101</v>
      </c>
      <c r="D914" s="50" t="s">
        <v>111</v>
      </c>
      <c r="E914" s="52">
        <v>1148.83</v>
      </c>
    </row>
    <row r="915" s="40" customFormat="1" customHeight="1" spans="1:5">
      <c r="A915" s="41">
        <v>44228</v>
      </c>
      <c r="B915" s="50" t="s">
        <v>210</v>
      </c>
      <c r="C915" s="51" t="s">
        <v>101</v>
      </c>
      <c r="D915" s="50" t="s">
        <v>107</v>
      </c>
      <c r="E915" s="52">
        <v>1148.87</v>
      </c>
    </row>
    <row r="916" s="40" customFormat="1" customHeight="1" spans="1:5">
      <c r="A916" s="41">
        <v>44256</v>
      </c>
      <c r="B916" s="53" t="s">
        <v>211</v>
      </c>
      <c r="C916" s="51" t="s">
        <v>101</v>
      </c>
      <c r="D916" s="53" t="s">
        <v>155</v>
      </c>
      <c r="E916" s="56">
        <v>127</v>
      </c>
    </row>
    <row r="917" s="40" customFormat="1" customHeight="1" spans="1:5">
      <c r="A917" s="41">
        <v>44256</v>
      </c>
      <c r="B917" s="53" t="s">
        <v>211</v>
      </c>
      <c r="C917" s="51" t="s">
        <v>101</v>
      </c>
      <c r="D917" s="53" t="s">
        <v>163</v>
      </c>
      <c r="E917" s="56">
        <v>381</v>
      </c>
    </row>
    <row r="918" s="40" customFormat="1" customHeight="1" spans="1:5">
      <c r="A918" s="41">
        <v>44256</v>
      </c>
      <c r="B918" s="53" t="s">
        <v>211</v>
      </c>
      <c r="C918" s="51" t="s">
        <v>101</v>
      </c>
      <c r="D918" s="53" t="s">
        <v>164</v>
      </c>
      <c r="E918" s="56">
        <v>381</v>
      </c>
    </row>
    <row r="919" s="40" customFormat="1" customHeight="1" spans="1:5">
      <c r="A919" s="41">
        <v>44256</v>
      </c>
      <c r="B919" s="53" t="s">
        <v>211</v>
      </c>
      <c r="C919" s="51" t="s">
        <v>101</v>
      </c>
      <c r="D919" s="53" t="s">
        <v>179</v>
      </c>
      <c r="E919" s="56">
        <v>127</v>
      </c>
    </row>
    <row r="920" s="40" customFormat="1" customHeight="1" spans="1:5">
      <c r="A920" s="41">
        <v>44256</v>
      </c>
      <c r="B920" s="53" t="s">
        <v>211</v>
      </c>
      <c r="C920" s="51" t="s">
        <v>101</v>
      </c>
      <c r="D920" s="53" t="s">
        <v>180</v>
      </c>
      <c r="E920" s="56">
        <v>127</v>
      </c>
    </row>
    <row r="921" s="40" customFormat="1" customHeight="1" spans="1:5">
      <c r="A921" s="41">
        <v>44256</v>
      </c>
      <c r="B921" s="53" t="s">
        <v>211</v>
      </c>
      <c r="C921" s="51" t="s">
        <v>101</v>
      </c>
      <c r="D921" s="53" t="s">
        <v>181</v>
      </c>
      <c r="E921" s="56">
        <v>127</v>
      </c>
    </row>
    <row r="922" s="40" customFormat="1" customHeight="1" spans="1:5">
      <c r="A922" s="41">
        <v>44256</v>
      </c>
      <c r="B922" s="53" t="s">
        <v>211</v>
      </c>
      <c r="C922" s="51" t="s">
        <v>101</v>
      </c>
      <c r="D922" s="53" t="s">
        <v>182</v>
      </c>
      <c r="E922" s="56">
        <v>127</v>
      </c>
    </row>
    <row r="923" s="40" customFormat="1" customHeight="1" spans="1:5">
      <c r="A923" s="41">
        <v>44256</v>
      </c>
      <c r="B923" s="53" t="s">
        <v>211</v>
      </c>
      <c r="C923" s="51" t="s">
        <v>101</v>
      </c>
      <c r="D923" s="53" t="s">
        <v>183</v>
      </c>
      <c r="E923" s="56">
        <v>254</v>
      </c>
    </row>
    <row r="924" s="40" customFormat="1" customHeight="1" spans="1:5">
      <c r="A924" s="41">
        <v>44256</v>
      </c>
      <c r="B924" s="53" t="s">
        <v>211</v>
      </c>
      <c r="C924" s="51" t="s">
        <v>101</v>
      </c>
      <c r="D924" s="53" t="s">
        <v>184</v>
      </c>
      <c r="E924" s="56">
        <v>127</v>
      </c>
    </row>
    <row r="925" s="40" customFormat="1" customHeight="1" spans="1:5">
      <c r="A925" s="41">
        <v>44256</v>
      </c>
      <c r="B925" s="53" t="s">
        <v>211</v>
      </c>
      <c r="C925" s="51" t="s">
        <v>101</v>
      </c>
      <c r="D925" s="53" t="s">
        <v>185</v>
      </c>
      <c r="E925" s="56">
        <v>254</v>
      </c>
    </row>
    <row r="926" s="40" customFormat="1" customHeight="1" spans="1:5">
      <c r="A926" s="41">
        <v>44256</v>
      </c>
      <c r="B926" s="53" t="s">
        <v>211</v>
      </c>
      <c r="C926" s="51" t="s">
        <v>101</v>
      </c>
      <c r="D926" s="53" t="s">
        <v>186</v>
      </c>
      <c r="E926" s="56">
        <v>254</v>
      </c>
    </row>
    <row r="927" s="40" customFormat="1" customHeight="1" spans="1:5">
      <c r="A927" s="41">
        <v>44256</v>
      </c>
      <c r="B927" s="53" t="s">
        <v>211</v>
      </c>
      <c r="C927" s="51" t="s">
        <v>101</v>
      </c>
      <c r="D927" s="53" t="s">
        <v>187</v>
      </c>
      <c r="E927" s="56">
        <v>127</v>
      </c>
    </row>
    <row r="928" s="40" customFormat="1" customHeight="1" spans="1:5">
      <c r="A928" s="41">
        <v>44197</v>
      </c>
      <c r="B928" s="50" t="s">
        <v>212</v>
      </c>
      <c r="C928" s="51" t="s">
        <v>101</v>
      </c>
      <c r="D928" s="50" t="s">
        <v>124</v>
      </c>
      <c r="E928" s="52">
        <v>0.15</v>
      </c>
    </row>
    <row r="929" s="40" customFormat="1" customHeight="1" spans="1:5">
      <c r="A929" s="41">
        <v>44197</v>
      </c>
      <c r="B929" s="50" t="s">
        <v>212</v>
      </c>
      <c r="C929" s="51" t="s">
        <v>101</v>
      </c>
      <c r="D929" s="50" t="s">
        <v>144</v>
      </c>
      <c r="E929" s="52">
        <v>0.5</v>
      </c>
    </row>
    <row r="930" s="40" customFormat="1" customHeight="1" spans="1:5">
      <c r="A930" s="41">
        <v>44197</v>
      </c>
      <c r="B930" s="50" t="s">
        <v>212</v>
      </c>
      <c r="C930" s="51" t="s">
        <v>101</v>
      </c>
      <c r="D930" s="50" t="s">
        <v>109</v>
      </c>
      <c r="E930" s="52">
        <v>0.53</v>
      </c>
    </row>
    <row r="931" s="40" customFormat="1" customHeight="1" spans="1:5">
      <c r="A931" s="41">
        <v>44197</v>
      </c>
      <c r="B931" s="50" t="s">
        <v>212</v>
      </c>
      <c r="C931" s="51" t="s">
        <v>101</v>
      </c>
      <c r="D931" s="50" t="s">
        <v>125</v>
      </c>
      <c r="E931" s="52">
        <v>1.15</v>
      </c>
    </row>
    <row r="932" s="40" customFormat="1" customHeight="1" spans="1:5">
      <c r="A932" s="41">
        <v>44197</v>
      </c>
      <c r="B932" s="50" t="s">
        <v>212</v>
      </c>
      <c r="C932" s="51" t="s">
        <v>101</v>
      </c>
      <c r="D932" s="50" t="s">
        <v>116</v>
      </c>
      <c r="E932" s="52">
        <v>1.25</v>
      </c>
    </row>
    <row r="933" s="40" customFormat="1" customHeight="1" spans="1:5">
      <c r="A933" s="41">
        <v>44197</v>
      </c>
      <c r="B933" s="50" t="s">
        <v>212</v>
      </c>
      <c r="C933" s="51" t="s">
        <v>101</v>
      </c>
      <c r="D933" s="50" t="s">
        <v>131</v>
      </c>
      <c r="E933" s="52">
        <v>1.25</v>
      </c>
    </row>
    <row r="934" s="40" customFormat="1" customHeight="1" spans="1:5">
      <c r="A934" s="41">
        <v>44197</v>
      </c>
      <c r="B934" s="50" t="s">
        <v>212</v>
      </c>
      <c r="C934" s="51" t="s">
        <v>101</v>
      </c>
      <c r="D934" s="50" t="s">
        <v>110</v>
      </c>
      <c r="E934" s="52">
        <v>2.15</v>
      </c>
    </row>
    <row r="935" s="40" customFormat="1" customHeight="1" spans="1:5">
      <c r="A935" s="41">
        <v>44197</v>
      </c>
      <c r="B935" s="50" t="s">
        <v>212</v>
      </c>
      <c r="C935" s="51" t="s">
        <v>101</v>
      </c>
      <c r="D935" s="50" t="s">
        <v>121</v>
      </c>
      <c r="E935" s="52">
        <v>2.5</v>
      </c>
    </row>
    <row r="936" s="40" customFormat="1" customHeight="1" spans="1:5">
      <c r="A936" s="41">
        <v>44197</v>
      </c>
      <c r="B936" s="50" t="s">
        <v>212</v>
      </c>
      <c r="C936" s="51" t="s">
        <v>101</v>
      </c>
      <c r="D936" s="50" t="s">
        <v>111</v>
      </c>
      <c r="E936" s="52">
        <v>3.13</v>
      </c>
    </row>
    <row r="937" s="40" customFormat="1" customHeight="1" spans="1:5">
      <c r="A937" s="41">
        <v>44197</v>
      </c>
      <c r="B937" s="50" t="s">
        <v>212</v>
      </c>
      <c r="C937" s="51" t="s">
        <v>101</v>
      </c>
      <c r="D937" s="50" t="s">
        <v>143</v>
      </c>
      <c r="E937" s="52">
        <v>3.65</v>
      </c>
    </row>
    <row r="938" s="40" customFormat="1" customHeight="1" spans="1:5">
      <c r="A938" s="41">
        <v>44197</v>
      </c>
      <c r="B938" s="50" t="s">
        <v>212</v>
      </c>
      <c r="C938" s="51" t="s">
        <v>101</v>
      </c>
      <c r="D938" s="50" t="s">
        <v>145</v>
      </c>
      <c r="E938" s="52">
        <v>6.7</v>
      </c>
    </row>
    <row r="939" s="40" customFormat="1" customHeight="1" spans="1:5">
      <c r="A939" s="41">
        <v>44197</v>
      </c>
      <c r="B939" s="50" t="s">
        <v>212</v>
      </c>
      <c r="C939" s="51" t="s">
        <v>101</v>
      </c>
      <c r="D939" s="50" t="s">
        <v>106</v>
      </c>
      <c r="E939" s="52">
        <v>7</v>
      </c>
    </row>
    <row r="940" s="40" customFormat="1" customHeight="1" spans="1:5">
      <c r="A940" s="41">
        <v>44197</v>
      </c>
      <c r="B940" s="50" t="s">
        <v>212</v>
      </c>
      <c r="C940" s="51" t="s">
        <v>101</v>
      </c>
      <c r="D940" s="50" t="s">
        <v>127</v>
      </c>
      <c r="E940" s="52">
        <v>9.88</v>
      </c>
    </row>
    <row r="941" s="40" customFormat="1" customHeight="1" spans="1:5">
      <c r="A941" s="41">
        <v>44197</v>
      </c>
      <c r="B941" s="50" t="s">
        <v>212</v>
      </c>
      <c r="C941" s="51" t="s">
        <v>101</v>
      </c>
      <c r="D941" s="50" t="s">
        <v>118</v>
      </c>
      <c r="E941" s="52">
        <v>12.5</v>
      </c>
    </row>
    <row r="942" s="40" customFormat="1" customHeight="1" spans="1:5">
      <c r="A942" s="41">
        <v>44197</v>
      </c>
      <c r="B942" s="50" t="s">
        <v>212</v>
      </c>
      <c r="C942" s="51" t="s">
        <v>101</v>
      </c>
      <c r="D942" s="50" t="s">
        <v>113</v>
      </c>
      <c r="E942" s="52">
        <v>23.25</v>
      </c>
    </row>
    <row r="943" s="40" customFormat="1" customHeight="1" spans="1:5">
      <c r="A943" s="41">
        <v>44197</v>
      </c>
      <c r="B943" s="50" t="s">
        <v>212</v>
      </c>
      <c r="C943" s="51" t="s">
        <v>101</v>
      </c>
      <c r="D943" s="50" t="s">
        <v>132</v>
      </c>
      <c r="E943" s="52">
        <v>23.75</v>
      </c>
    </row>
    <row r="944" s="40" customFormat="1" customHeight="1" spans="1:5">
      <c r="A944" s="41">
        <v>44197</v>
      </c>
      <c r="B944" s="50" t="s">
        <v>212</v>
      </c>
      <c r="C944" s="51" t="s">
        <v>101</v>
      </c>
      <c r="D944" s="50" t="s">
        <v>128</v>
      </c>
      <c r="E944" s="52">
        <v>36.85</v>
      </c>
    </row>
    <row r="945" s="40" customFormat="1" customHeight="1" spans="1:5">
      <c r="A945" s="41">
        <v>44197</v>
      </c>
      <c r="B945" s="50" t="s">
        <v>212</v>
      </c>
      <c r="C945" s="51" t="s">
        <v>101</v>
      </c>
      <c r="D945" s="50" t="s">
        <v>137</v>
      </c>
      <c r="E945" s="52">
        <v>37.15</v>
      </c>
    </row>
    <row r="946" s="40" customFormat="1" customHeight="1" spans="1:5">
      <c r="A946" s="41">
        <v>44197</v>
      </c>
      <c r="B946" s="50" t="s">
        <v>212</v>
      </c>
      <c r="C946" s="51" t="s">
        <v>101</v>
      </c>
      <c r="D946" s="50" t="s">
        <v>120</v>
      </c>
      <c r="E946" s="52">
        <v>47.13</v>
      </c>
    </row>
    <row r="947" s="40" customFormat="1" customHeight="1" spans="1:5">
      <c r="A947" s="41">
        <v>44197</v>
      </c>
      <c r="B947" s="50" t="s">
        <v>212</v>
      </c>
      <c r="C947" s="51" t="s">
        <v>101</v>
      </c>
      <c r="D947" s="50" t="s">
        <v>134</v>
      </c>
      <c r="E947" s="52">
        <v>63</v>
      </c>
    </row>
    <row r="948" s="40" customFormat="1" customHeight="1" spans="1:5">
      <c r="A948" s="41">
        <v>44197</v>
      </c>
      <c r="B948" s="50" t="s">
        <v>212</v>
      </c>
      <c r="C948" s="51" t="s">
        <v>101</v>
      </c>
      <c r="D948" s="50" t="s">
        <v>133</v>
      </c>
      <c r="E948" s="52">
        <v>72.5</v>
      </c>
    </row>
    <row r="949" s="40" customFormat="1" customHeight="1" spans="1:5">
      <c r="A949" s="41">
        <v>44197</v>
      </c>
      <c r="B949" s="50" t="s">
        <v>212</v>
      </c>
      <c r="C949" s="51" t="s">
        <v>101</v>
      </c>
      <c r="D949" s="50" t="s">
        <v>138</v>
      </c>
      <c r="E949" s="52">
        <v>122.43</v>
      </c>
    </row>
    <row r="950" s="40" customFormat="1" customHeight="1" spans="1:5">
      <c r="A950" s="41">
        <v>44197</v>
      </c>
      <c r="B950" s="50" t="s">
        <v>212</v>
      </c>
      <c r="C950" s="51" t="s">
        <v>101</v>
      </c>
      <c r="D950" s="50" t="s">
        <v>139</v>
      </c>
      <c r="E950" s="52">
        <v>184.01</v>
      </c>
    </row>
    <row r="951" s="40" customFormat="1" customHeight="1" spans="1:5">
      <c r="A951" s="41">
        <v>44228</v>
      </c>
      <c r="B951" s="50" t="s">
        <v>212</v>
      </c>
      <c r="C951" s="51" t="s">
        <v>101</v>
      </c>
      <c r="D951" s="50" t="s">
        <v>114</v>
      </c>
      <c r="E951" s="52">
        <v>0.22</v>
      </c>
    </row>
    <row r="952" s="40" customFormat="1" customHeight="1" spans="1:5">
      <c r="A952" s="41">
        <v>44228</v>
      </c>
      <c r="B952" s="50" t="s">
        <v>212</v>
      </c>
      <c r="C952" s="51" t="s">
        <v>101</v>
      </c>
      <c r="D952" s="50" t="s">
        <v>108</v>
      </c>
      <c r="E952" s="52">
        <v>1.66</v>
      </c>
    </row>
    <row r="953" s="40" customFormat="1" customHeight="1" spans="1:5">
      <c r="A953" s="41">
        <v>44228</v>
      </c>
      <c r="B953" s="50" t="s">
        <v>212</v>
      </c>
      <c r="C953" s="51" t="s">
        <v>101</v>
      </c>
      <c r="D953" s="50" t="s">
        <v>116</v>
      </c>
      <c r="E953" s="52">
        <v>2.97</v>
      </c>
    </row>
    <row r="954" s="40" customFormat="1" customHeight="1" spans="1:5">
      <c r="A954" s="41">
        <v>44228</v>
      </c>
      <c r="B954" s="50" t="s">
        <v>212</v>
      </c>
      <c r="C954" s="51" t="s">
        <v>101</v>
      </c>
      <c r="D954" s="50" t="s">
        <v>107</v>
      </c>
      <c r="E954" s="52">
        <v>3.17</v>
      </c>
    </row>
    <row r="955" s="40" customFormat="1" customHeight="1" spans="1:5">
      <c r="A955" s="41">
        <v>44228</v>
      </c>
      <c r="B955" s="50" t="s">
        <v>212</v>
      </c>
      <c r="C955" s="51" t="s">
        <v>101</v>
      </c>
      <c r="D955" s="50" t="s">
        <v>102</v>
      </c>
      <c r="E955" s="52">
        <v>4.21</v>
      </c>
    </row>
    <row r="956" s="40" customFormat="1" customHeight="1" spans="1:5">
      <c r="A956" s="41">
        <v>44228</v>
      </c>
      <c r="B956" s="50" t="s">
        <v>212</v>
      </c>
      <c r="C956" s="51" t="s">
        <v>101</v>
      </c>
      <c r="D956" s="50" t="s">
        <v>121</v>
      </c>
      <c r="E956" s="52">
        <v>6.37</v>
      </c>
    </row>
    <row r="957" s="40" customFormat="1" customHeight="1" spans="1:5">
      <c r="A957" s="41">
        <v>44228</v>
      </c>
      <c r="B957" s="50" t="s">
        <v>212</v>
      </c>
      <c r="C957" s="51" t="s">
        <v>101</v>
      </c>
      <c r="D957" s="50" t="s">
        <v>124</v>
      </c>
      <c r="E957" s="52">
        <v>7.64</v>
      </c>
    </row>
    <row r="958" s="40" customFormat="1" customHeight="1" spans="1:5">
      <c r="A958" s="41">
        <v>44228</v>
      </c>
      <c r="B958" s="50" t="s">
        <v>212</v>
      </c>
      <c r="C958" s="51" t="s">
        <v>101</v>
      </c>
      <c r="D958" s="50" t="s">
        <v>123</v>
      </c>
      <c r="E958" s="52">
        <v>8.1</v>
      </c>
    </row>
    <row r="959" s="40" customFormat="1" customHeight="1" spans="1:5">
      <c r="A959" s="41">
        <v>44228</v>
      </c>
      <c r="B959" s="50" t="s">
        <v>212</v>
      </c>
      <c r="C959" s="51" t="s">
        <v>101</v>
      </c>
      <c r="D959" s="50" t="s">
        <v>111</v>
      </c>
      <c r="E959" s="52">
        <v>8.62</v>
      </c>
    </row>
    <row r="960" s="40" customFormat="1" customHeight="1" spans="1:5">
      <c r="A960" s="41">
        <v>44228</v>
      </c>
      <c r="B960" s="50" t="s">
        <v>212</v>
      </c>
      <c r="C960" s="51" t="s">
        <v>101</v>
      </c>
      <c r="D960" s="50" t="s">
        <v>110</v>
      </c>
      <c r="E960" s="52">
        <v>9.6</v>
      </c>
    </row>
    <row r="961" s="40" customFormat="1" customHeight="1" spans="1:5">
      <c r="A961" s="41">
        <v>44228</v>
      </c>
      <c r="B961" s="50" t="s">
        <v>212</v>
      </c>
      <c r="C961" s="51" t="s">
        <v>101</v>
      </c>
      <c r="D961" s="50" t="s">
        <v>109</v>
      </c>
      <c r="E961" s="52">
        <v>11.05</v>
      </c>
    </row>
    <row r="962" s="40" customFormat="1" customHeight="1" spans="1:5">
      <c r="A962" s="41">
        <v>44228</v>
      </c>
      <c r="B962" s="50" t="s">
        <v>212</v>
      </c>
      <c r="C962" s="51" t="s">
        <v>101</v>
      </c>
      <c r="D962" s="50" t="s">
        <v>125</v>
      </c>
      <c r="E962" s="52">
        <v>11.67</v>
      </c>
    </row>
    <row r="963" s="40" customFormat="1" customHeight="1" spans="1:5">
      <c r="A963" s="41">
        <v>44228</v>
      </c>
      <c r="B963" s="50" t="s">
        <v>212</v>
      </c>
      <c r="C963" s="51" t="s">
        <v>101</v>
      </c>
      <c r="D963" s="50" t="s">
        <v>131</v>
      </c>
      <c r="E963" s="52">
        <v>17.93</v>
      </c>
    </row>
    <row r="964" s="40" customFormat="1" customHeight="1" spans="1:5">
      <c r="A964" s="41">
        <v>44228</v>
      </c>
      <c r="B964" s="50" t="s">
        <v>212</v>
      </c>
      <c r="C964" s="51" t="s">
        <v>101</v>
      </c>
      <c r="D964" s="50" t="s">
        <v>118</v>
      </c>
      <c r="E964" s="52">
        <v>18.9</v>
      </c>
    </row>
    <row r="965" s="40" customFormat="1" customHeight="1" spans="1:5">
      <c r="A965" s="41">
        <v>44228</v>
      </c>
      <c r="B965" s="50" t="s">
        <v>212</v>
      </c>
      <c r="C965" s="51" t="s">
        <v>101</v>
      </c>
      <c r="D965" s="50" t="s">
        <v>119</v>
      </c>
      <c r="E965" s="52">
        <v>19.71</v>
      </c>
    </row>
    <row r="966" s="40" customFormat="1" customHeight="1" spans="1:5">
      <c r="A966" s="41">
        <v>44228</v>
      </c>
      <c r="B966" s="50" t="s">
        <v>212</v>
      </c>
      <c r="C966" s="51" t="s">
        <v>101</v>
      </c>
      <c r="D966" s="50" t="s">
        <v>106</v>
      </c>
      <c r="E966" s="52">
        <v>20.49</v>
      </c>
    </row>
    <row r="967" s="40" customFormat="1" customHeight="1" spans="1:5">
      <c r="A967" s="41">
        <v>44228</v>
      </c>
      <c r="B967" s="50" t="s">
        <v>212</v>
      </c>
      <c r="C967" s="51" t="s">
        <v>101</v>
      </c>
      <c r="D967" s="50" t="s">
        <v>127</v>
      </c>
      <c r="E967" s="52">
        <v>21.64</v>
      </c>
    </row>
    <row r="968" s="40" customFormat="1" customHeight="1" spans="1:5">
      <c r="A968" s="41">
        <v>44228</v>
      </c>
      <c r="B968" s="50" t="s">
        <v>212</v>
      </c>
      <c r="C968" s="51" t="s">
        <v>101</v>
      </c>
      <c r="D968" s="50" t="s">
        <v>143</v>
      </c>
      <c r="E968" s="52">
        <v>22.02</v>
      </c>
    </row>
    <row r="969" s="40" customFormat="1" customHeight="1" spans="1:5">
      <c r="A969" s="41">
        <v>44228</v>
      </c>
      <c r="B969" s="50" t="s">
        <v>212</v>
      </c>
      <c r="C969" s="51" t="s">
        <v>101</v>
      </c>
      <c r="D969" s="50" t="s">
        <v>144</v>
      </c>
      <c r="E969" s="52">
        <v>33.01</v>
      </c>
    </row>
    <row r="970" s="40" customFormat="1" customHeight="1" spans="1:5">
      <c r="A970" s="41">
        <v>44228</v>
      </c>
      <c r="B970" s="50" t="s">
        <v>212</v>
      </c>
      <c r="C970" s="51" t="s">
        <v>101</v>
      </c>
      <c r="D970" s="50" t="s">
        <v>113</v>
      </c>
      <c r="E970" s="52">
        <v>69.8</v>
      </c>
    </row>
    <row r="971" s="40" customFormat="1" customHeight="1" spans="1:5">
      <c r="A971" s="41">
        <v>44228</v>
      </c>
      <c r="B971" s="50" t="s">
        <v>212</v>
      </c>
      <c r="C971" s="51" t="s">
        <v>101</v>
      </c>
      <c r="D971" s="50" t="s">
        <v>145</v>
      </c>
      <c r="E971" s="52">
        <v>91.64</v>
      </c>
    </row>
    <row r="972" s="40" customFormat="1" customHeight="1" spans="1:5">
      <c r="A972" s="41">
        <v>44228</v>
      </c>
      <c r="B972" s="50" t="s">
        <v>212</v>
      </c>
      <c r="C972" s="51" t="s">
        <v>101</v>
      </c>
      <c r="D972" s="50" t="s">
        <v>137</v>
      </c>
      <c r="E972" s="52">
        <v>93.73</v>
      </c>
    </row>
    <row r="973" s="40" customFormat="1" customHeight="1" spans="1:5">
      <c r="A973" s="41">
        <v>44228</v>
      </c>
      <c r="B973" s="50" t="s">
        <v>212</v>
      </c>
      <c r="C973" s="51" t="s">
        <v>101</v>
      </c>
      <c r="D973" s="50" t="s">
        <v>132</v>
      </c>
      <c r="E973" s="52">
        <v>112.83</v>
      </c>
    </row>
    <row r="974" s="40" customFormat="1" customHeight="1" spans="1:5">
      <c r="A974" s="41">
        <v>44228</v>
      </c>
      <c r="B974" s="50" t="s">
        <v>212</v>
      </c>
      <c r="C974" s="51" t="s">
        <v>101</v>
      </c>
      <c r="D974" s="50" t="s">
        <v>128</v>
      </c>
      <c r="E974" s="52">
        <v>164.75</v>
      </c>
    </row>
    <row r="975" s="40" customFormat="1" customHeight="1" spans="1:5">
      <c r="A975" s="41">
        <v>44228</v>
      </c>
      <c r="B975" s="50" t="s">
        <v>212</v>
      </c>
      <c r="C975" s="51" t="s">
        <v>101</v>
      </c>
      <c r="D975" s="50" t="s">
        <v>120</v>
      </c>
      <c r="E975" s="52">
        <v>185.66</v>
      </c>
    </row>
    <row r="976" s="40" customFormat="1" customHeight="1" spans="1:5">
      <c r="A976" s="41">
        <v>44228</v>
      </c>
      <c r="B976" s="50" t="s">
        <v>212</v>
      </c>
      <c r="C976" s="51" t="s">
        <v>101</v>
      </c>
      <c r="D976" s="50" t="s">
        <v>133</v>
      </c>
      <c r="E976" s="52">
        <v>203.45</v>
      </c>
    </row>
    <row r="977" s="40" customFormat="1" customHeight="1" spans="1:5">
      <c r="A977" s="41">
        <v>44228</v>
      </c>
      <c r="B977" s="50" t="s">
        <v>212</v>
      </c>
      <c r="C977" s="51" t="s">
        <v>101</v>
      </c>
      <c r="D977" s="50" t="s">
        <v>134</v>
      </c>
      <c r="E977" s="52">
        <v>242.9</v>
      </c>
    </row>
    <row r="978" s="40" customFormat="1" customHeight="1" spans="1:5">
      <c r="A978" s="41">
        <v>44228</v>
      </c>
      <c r="B978" s="50" t="s">
        <v>212</v>
      </c>
      <c r="C978" s="51" t="s">
        <v>101</v>
      </c>
      <c r="D978" s="50" t="s">
        <v>138</v>
      </c>
      <c r="E978" s="52">
        <v>295.33</v>
      </c>
    </row>
    <row r="979" s="40" customFormat="1" customHeight="1" spans="1:5">
      <c r="A979" s="41">
        <v>44228</v>
      </c>
      <c r="B979" s="50" t="s">
        <v>212</v>
      </c>
      <c r="C979" s="51" t="s">
        <v>101</v>
      </c>
      <c r="D979" s="50" t="s">
        <v>139</v>
      </c>
      <c r="E979" s="52">
        <v>694.11</v>
      </c>
    </row>
    <row r="980" s="40" customFormat="1" customHeight="1" spans="1:5">
      <c r="A980" s="41">
        <v>44287</v>
      </c>
      <c r="B980" s="50" t="s">
        <v>212</v>
      </c>
      <c r="C980" s="51" t="s">
        <v>101</v>
      </c>
      <c r="D980" s="50" t="s">
        <v>109</v>
      </c>
      <c r="E980" s="52">
        <v>1.04</v>
      </c>
    </row>
    <row r="981" s="40" customFormat="1" customHeight="1" spans="1:5">
      <c r="A981" s="41">
        <v>44287</v>
      </c>
      <c r="B981" s="50" t="s">
        <v>212</v>
      </c>
      <c r="C981" s="51" t="s">
        <v>101</v>
      </c>
      <c r="D981" s="50" t="s">
        <v>123</v>
      </c>
      <c r="E981" s="52">
        <v>1.12</v>
      </c>
    </row>
    <row r="982" s="40" customFormat="1" customHeight="1" spans="1:5">
      <c r="A982" s="41">
        <v>44287</v>
      </c>
      <c r="B982" s="50" t="s">
        <v>212</v>
      </c>
      <c r="C982" s="51" t="s">
        <v>101</v>
      </c>
      <c r="D982" s="50" t="s">
        <v>116</v>
      </c>
      <c r="E982" s="52">
        <v>1.39</v>
      </c>
    </row>
    <row r="983" s="40" customFormat="1" customHeight="1" spans="1:5">
      <c r="A983" s="41">
        <v>44287</v>
      </c>
      <c r="B983" s="50" t="s">
        <v>212</v>
      </c>
      <c r="C983" s="51" t="s">
        <v>101</v>
      </c>
      <c r="D983" s="50" t="s">
        <v>108</v>
      </c>
      <c r="E983" s="52">
        <v>1.48</v>
      </c>
    </row>
    <row r="984" s="40" customFormat="1" customHeight="1" spans="1:5">
      <c r="A984" s="41">
        <v>44287</v>
      </c>
      <c r="B984" s="50" t="s">
        <v>212</v>
      </c>
      <c r="C984" s="51" t="s">
        <v>101</v>
      </c>
      <c r="D984" s="50" t="s">
        <v>124</v>
      </c>
      <c r="E984" s="52">
        <v>1.74</v>
      </c>
    </row>
    <row r="985" s="40" customFormat="1" customHeight="1" spans="1:5">
      <c r="A985" s="41">
        <v>44287</v>
      </c>
      <c r="B985" s="50" t="s">
        <v>212</v>
      </c>
      <c r="C985" s="51" t="s">
        <v>101</v>
      </c>
      <c r="D985" s="50" t="s">
        <v>141</v>
      </c>
      <c r="E985" s="52">
        <v>3.5</v>
      </c>
    </row>
    <row r="986" s="40" customFormat="1" customHeight="1" spans="1:5">
      <c r="A986" s="41">
        <v>44287</v>
      </c>
      <c r="B986" s="50" t="s">
        <v>212</v>
      </c>
      <c r="C986" s="51" t="s">
        <v>101</v>
      </c>
      <c r="D986" s="50" t="s">
        <v>131</v>
      </c>
      <c r="E986" s="52">
        <v>3.75</v>
      </c>
    </row>
    <row r="987" s="40" customFormat="1" customHeight="1" spans="1:5">
      <c r="A987" s="41">
        <v>44287</v>
      </c>
      <c r="B987" s="50" t="s">
        <v>212</v>
      </c>
      <c r="C987" s="51" t="s">
        <v>101</v>
      </c>
      <c r="D987" s="50" t="s">
        <v>111</v>
      </c>
      <c r="E987" s="52">
        <v>7.18</v>
      </c>
    </row>
    <row r="988" s="40" customFormat="1" customHeight="1" spans="1:5">
      <c r="A988" s="41">
        <v>44287</v>
      </c>
      <c r="B988" s="50" t="s">
        <v>212</v>
      </c>
      <c r="C988" s="51" t="s">
        <v>101</v>
      </c>
      <c r="D988" s="50" t="s">
        <v>125</v>
      </c>
      <c r="E988" s="52">
        <v>7.46</v>
      </c>
    </row>
    <row r="989" s="40" customFormat="1" customHeight="1" spans="1:5">
      <c r="A989" s="41">
        <v>44287</v>
      </c>
      <c r="B989" s="50" t="s">
        <v>212</v>
      </c>
      <c r="C989" s="51" t="s">
        <v>101</v>
      </c>
      <c r="D989" s="50" t="s">
        <v>110</v>
      </c>
      <c r="E989" s="52">
        <v>11.43</v>
      </c>
    </row>
    <row r="990" s="40" customFormat="1" customHeight="1" spans="1:5">
      <c r="A990" s="41">
        <v>44287</v>
      </c>
      <c r="B990" s="50" t="s">
        <v>212</v>
      </c>
      <c r="C990" s="51" t="s">
        <v>101</v>
      </c>
      <c r="D990" s="50" t="s">
        <v>137</v>
      </c>
      <c r="E990" s="52">
        <v>12.37</v>
      </c>
    </row>
    <row r="991" s="40" customFormat="1" customHeight="1" spans="1:5">
      <c r="A991" s="41">
        <v>44287</v>
      </c>
      <c r="B991" s="50" t="s">
        <v>212</v>
      </c>
      <c r="C991" s="51" t="s">
        <v>101</v>
      </c>
      <c r="D991" s="50" t="s">
        <v>106</v>
      </c>
      <c r="E991" s="52">
        <v>22.09</v>
      </c>
    </row>
    <row r="992" s="40" customFormat="1" customHeight="1" spans="1:5">
      <c r="A992" s="41">
        <v>44287</v>
      </c>
      <c r="B992" s="50" t="s">
        <v>212</v>
      </c>
      <c r="C992" s="51" t="s">
        <v>101</v>
      </c>
      <c r="D992" s="50" t="s">
        <v>114</v>
      </c>
      <c r="E992" s="52">
        <v>26.42</v>
      </c>
    </row>
    <row r="993" s="40" customFormat="1" customHeight="1" spans="1:5">
      <c r="A993" s="41">
        <v>44287</v>
      </c>
      <c r="B993" s="50" t="s">
        <v>212</v>
      </c>
      <c r="C993" s="51" t="s">
        <v>101</v>
      </c>
      <c r="D993" s="50" t="s">
        <v>127</v>
      </c>
      <c r="E993" s="52">
        <v>30.08</v>
      </c>
    </row>
    <row r="994" s="40" customFormat="1" customHeight="1" spans="1:5">
      <c r="A994" s="41">
        <v>44287</v>
      </c>
      <c r="B994" s="50" t="s">
        <v>212</v>
      </c>
      <c r="C994" s="51" t="s">
        <v>101</v>
      </c>
      <c r="D994" s="50" t="s">
        <v>145</v>
      </c>
      <c r="E994" s="52">
        <v>32.89</v>
      </c>
    </row>
    <row r="995" s="40" customFormat="1" customHeight="1" spans="1:5">
      <c r="A995" s="41">
        <v>44287</v>
      </c>
      <c r="B995" s="50" t="s">
        <v>212</v>
      </c>
      <c r="C995" s="51" t="s">
        <v>101</v>
      </c>
      <c r="D995" s="50" t="s">
        <v>144</v>
      </c>
      <c r="E995" s="52">
        <v>38.05</v>
      </c>
    </row>
    <row r="996" s="40" customFormat="1" customHeight="1" spans="1:5">
      <c r="A996" s="41">
        <v>44287</v>
      </c>
      <c r="B996" s="50" t="s">
        <v>212</v>
      </c>
      <c r="C996" s="51" t="s">
        <v>101</v>
      </c>
      <c r="D996" s="50" t="s">
        <v>130</v>
      </c>
      <c r="E996" s="52">
        <v>38.99</v>
      </c>
    </row>
    <row r="997" s="40" customFormat="1" customHeight="1" spans="1:5">
      <c r="A997" s="41">
        <v>44287</v>
      </c>
      <c r="B997" s="50" t="s">
        <v>212</v>
      </c>
      <c r="C997" s="51" t="s">
        <v>101</v>
      </c>
      <c r="D997" s="50" t="s">
        <v>118</v>
      </c>
      <c r="E997" s="52">
        <v>50.51</v>
      </c>
    </row>
    <row r="998" s="40" customFormat="1" customHeight="1" spans="1:5">
      <c r="A998" s="41">
        <v>44287</v>
      </c>
      <c r="B998" s="50" t="s">
        <v>212</v>
      </c>
      <c r="C998" s="51" t="s">
        <v>101</v>
      </c>
      <c r="D998" s="50" t="s">
        <v>113</v>
      </c>
      <c r="E998" s="52">
        <v>69.32</v>
      </c>
    </row>
    <row r="999" s="40" customFormat="1" customHeight="1" spans="1:5">
      <c r="A999" s="41">
        <v>44287</v>
      </c>
      <c r="B999" s="50" t="s">
        <v>212</v>
      </c>
      <c r="C999" s="51" t="s">
        <v>101</v>
      </c>
      <c r="D999" s="50" t="s">
        <v>128</v>
      </c>
      <c r="E999" s="52">
        <v>97.58</v>
      </c>
    </row>
    <row r="1000" s="40" customFormat="1" customHeight="1" spans="1:5">
      <c r="A1000" s="41">
        <v>44287</v>
      </c>
      <c r="B1000" s="50" t="s">
        <v>212</v>
      </c>
      <c r="C1000" s="51" t="s">
        <v>101</v>
      </c>
      <c r="D1000" s="50" t="s">
        <v>138</v>
      </c>
      <c r="E1000" s="52">
        <v>144.45</v>
      </c>
    </row>
    <row r="1001" s="40" customFormat="1" customHeight="1" spans="1:5">
      <c r="A1001" s="41">
        <v>44287</v>
      </c>
      <c r="B1001" s="50" t="s">
        <v>212</v>
      </c>
      <c r="C1001" s="51" t="s">
        <v>101</v>
      </c>
      <c r="D1001" s="50" t="s">
        <v>133</v>
      </c>
      <c r="E1001" s="52">
        <v>176.25</v>
      </c>
    </row>
    <row r="1002" s="40" customFormat="1" customHeight="1" spans="1:5">
      <c r="A1002" s="41">
        <v>44287</v>
      </c>
      <c r="B1002" s="50" t="s">
        <v>212</v>
      </c>
      <c r="C1002" s="51" t="s">
        <v>101</v>
      </c>
      <c r="D1002" s="50" t="s">
        <v>134</v>
      </c>
      <c r="E1002" s="52">
        <v>185.12</v>
      </c>
    </row>
    <row r="1003" s="40" customFormat="1" customHeight="1" spans="1:5">
      <c r="A1003" s="41">
        <v>44287</v>
      </c>
      <c r="B1003" s="50" t="s">
        <v>212</v>
      </c>
      <c r="C1003" s="51" t="s">
        <v>101</v>
      </c>
      <c r="D1003" s="50" t="s">
        <v>132</v>
      </c>
      <c r="E1003" s="52">
        <v>253.61</v>
      </c>
    </row>
    <row r="1004" s="40" customFormat="1" customHeight="1" spans="1:5">
      <c r="A1004" s="41">
        <v>44287</v>
      </c>
      <c r="B1004" s="50" t="s">
        <v>212</v>
      </c>
      <c r="C1004" s="51" t="s">
        <v>101</v>
      </c>
      <c r="D1004" s="50" t="s">
        <v>139</v>
      </c>
      <c r="E1004" s="52">
        <v>432.75</v>
      </c>
    </row>
    <row r="1005" s="40" customFormat="1" customHeight="1" spans="1:5">
      <c r="A1005" s="41">
        <v>44317</v>
      </c>
      <c r="B1005" s="50" t="s">
        <v>212</v>
      </c>
      <c r="C1005" s="51" t="s">
        <v>101</v>
      </c>
      <c r="D1005" s="50" t="s">
        <v>108</v>
      </c>
      <c r="E1005" s="52">
        <v>0.95</v>
      </c>
    </row>
    <row r="1006" s="40" customFormat="1" customHeight="1" spans="1:5">
      <c r="A1006" s="41">
        <v>44317</v>
      </c>
      <c r="B1006" s="50" t="s">
        <v>212</v>
      </c>
      <c r="C1006" s="51" t="s">
        <v>101</v>
      </c>
      <c r="D1006" s="50" t="s">
        <v>124</v>
      </c>
      <c r="E1006" s="52">
        <v>1.19</v>
      </c>
    </row>
    <row r="1007" s="40" customFormat="1" customHeight="1" spans="1:5">
      <c r="A1007" s="41">
        <v>44317</v>
      </c>
      <c r="B1007" s="50" t="s">
        <v>212</v>
      </c>
      <c r="C1007" s="51" t="s">
        <v>101</v>
      </c>
      <c r="D1007" s="50" t="s">
        <v>109</v>
      </c>
      <c r="E1007" s="52">
        <v>3.43</v>
      </c>
    </row>
    <row r="1008" s="40" customFormat="1" customHeight="1" spans="1:5">
      <c r="A1008" s="41">
        <v>44317</v>
      </c>
      <c r="B1008" s="50" t="s">
        <v>212</v>
      </c>
      <c r="C1008" s="51" t="s">
        <v>101</v>
      </c>
      <c r="D1008" s="50" t="s">
        <v>131</v>
      </c>
      <c r="E1008" s="52">
        <v>3.61</v>
      </c>
    </row>
    <row r="1009" s="40" customFormat="1" customHeight="1" spans="1:5">
      <c r="A1009" s="41">
        <v>44317</v>
      </c>
      <c r="B1009" s="50" t="s">
        <v>212</v>
      </c>
      <c r="C1009" s="51" t="s">
        <v>101</v>
      </c>
      <c r="D1009" s="50" t="s">
        <v>137</v>
      </c>
      <c r="E1009" s="52">
        <v>6.49</v>
      </c>
    </row>
    <row r="1010" s="40" customFormat="1" customHeight="1" spans="1:5">
      <c r="A1010" s="41">
        <v>44317</v>
      </c>
      <c r="B1010" s="50" t="s">
        <v>212</v>
      </c>
      <c r="C1010" s="51" t="s">
        <v>101</v>
      </c>
      <c r="D1010" s="50" t="s">
        <v>111</v>
      </c>
      <c r="E1010" s="52">
        <v>6.82</v>
      </c>
    </row>
    <row r="1011" s="40" customFormat="1" customHeight="1" spans="1:5">
      <c r="A1011" s="41">
        <v>44317</v>
      </c>
      <c r="B1011" s="50" t="s">
        <v>212</v>
      </c>
      <c r="C1011" s="51" t="s">
        <v>101</v>
      </c>
      <c r="D1011" s="50" t="s">
        <v>123</v>
      </c>
      <c r="E1011" s="52">
        <v>7.43</v>
      </c>
    </row>
    <row r="1012" s="40" customFormat="1" customHeight="1" spans="1:5">
      <c r="A1012" s="41">
        <v>44317</v>
      </c>
      <c r="B1012" s="50" t="s">
        <v>212</v>
      </c>
      <c r="C1012" s="51" t="s">
        <v>101</v>
      </c>
      <c r="D1012" s="50" t="s">
        <v>125</v>
      </c>
      <c r="E1012" s="52">
        <v>7.96</v>
      </c>
    </row>
    <row r="1013" s="40" customFormat="1" customHeight="1" spans="1:5">
      <c r="A1013" s="41">
        <v>44317</v>
      </c>
      <c r="B1013" s="50" t="s">
        <v>212</v>
      </c>
      <c r="C1013" s="51" t="s">
        <v>101</v>
      </c>
      <c r="D1013" s="50" t="s">
        <v>110</v>
      </c>
      <c r="E1013" s="52">
        <v>14.2</v>
      </c>
    </row>
    <row r="1014" s="40" customFormat="1" customHeight="1" spans="1:5">
      <c r="A1014" s="41">
        <v>44317</v>
      </c>
      <c r="B1014" s="50" t="s">
        <v>212</v>
      </c>
      <c r="C1014" s="51" t="s">
        <v>101</v>
      </c>
      <c r="D1014" s="50" t="s">
        <v>114</v>
      </c>
      <c r="E1014" s="52">
        <v>20.14</v>
      </c>
    </row>
    <row r="1015" s="40" customFormat="1" customHeight="1" spans="1:5">
      <c r="A1015" s="41">
        <v>44317</v>
      </c>
      <c r="B1015" s="50" t="s">
        <v>212</v>
      </c>
      <c r="C1015" s="51" t="s">
        <v>101</v>
      </c>
      <c r="D1015" s="50" t="s">
        <v>140</v>
      </c>
      <c r="E1015" s="52">
        <v>20.89</v>
      </c>
    </row>
    <row r="1016" s="40" customFormat="1" customHeight="1" spans="1:5">
      <c r="A1016" s="41">
        <v>44317</v>
      </c>
      <c r="B1016" s="50" t="s">
        <v>212</v>
      </c>
      <c r="C1016" s="51" t="s">
        <v>101</v>
      </c>
      <c r="D1016" s="50" t="s">
        <v>144</v>
      </c>
      <c r="E1016" s="52">
        <v>23.9</v>
      </c>
    </row>
    <row r="1017" s="40" customFormat="1" customHeight="1" spans="1:5">
      <c r="A1017" s="41">
        <v>44317</v>
      </c>
      <c r="B1017" s="50" t="s">
        <v>212</v>
      </c>
      <c r="C1017" s="51" t="s">
        <v>101</v>
      </c>
      <c r="D1017" s="50" t="s">
        <v>127</v>
      </c>
      <c r="E1017" s="52">
        <v>31.29</v>
      </c>
    </row>
    <row r="1018" s="40" customFormat="1" customHeight="1" spans="1:5">
      <c r="A1018" s="41">
        <v>44317</v>
      </c>
      <c r="B1018" s="50" t="s">
        <v>212</v>
      </c>
      <c r="C1018" s="51" t="s">
        <v>101</v>
      </c>
      <c r="D1018" s="50" t="s">
        <v>130</v>
      </c>
      <c r="E1018" s="52">
        <v>33.83</v>
      </c>
    </row>
    <row r="1019" s="40" customFormat="1" customHeight="1" spans="1:5">
      <c r="A1019" s="41">
        <v>44317</v>
      </c>
      <c r="B1019" s="50" t="s">
        <v>212</v>
      </c>
      <c r="C1019" s="51" t="s">
        <v>101</v>
      </c>
      <c r="D1019" s="50" t="s">
        <v>106</v>
      </c>
      <c r="E1019" s="52">
        <v>43.86</v>
      </c>
    </row>
    <row r="1020" s="40" customFormat="1" customHeight="1" spans="1:5">
      <c r="A1020" s="41">
        <v>44317</v>
      </c>
      <c r="B1020" s="50" t="s">
        <v>212</v>
      </c>
      <c r="C1020" s="51" t="s">
        <v>101</v>
      </c>
      <c r="D1020" s="50" t="s">
        <v>118</v>
      </c>
      <c r="E1020" s="52">
        <v>44.13</v>
      </c>
    </row>
    <row r="1021" s="40" customFormat="1" customHeight="1" spans="1:5">
      <c r="A1021" s="41">
        <v>44317</v>
      </c>
      <c r="B1021" s="50" t="s">
        <v>212</v>
      </c>
      <c r="C1021" s="51" t="s">
        <v>101</v>
      </c>
      <c r="D1021" s="50" t="s">
        <v>145</v>
      </c>
      <c r="E1021" s="52">
        <v>47.79</v>
      </c>
    </row>
    <row r="1022" s="40" customFormat="1" customHeight="1" spans="1:5">
      <c r="A1022" s="41">
        <v>44317</v>
      </c>
      <c r="B1022" s="50" t="s">
        <v>212</v>
      </c>
      <c r="C1022" s="51" t="s">
        <v>101</v>
      </c>
      <c r="D1022" s="50" t="s">
        <v>113</v>
      </c>
      <c r="E1022" s="52">
        <v>52.72</v>
      </c>
    </row>
    <row r="1023" s="40" customFormat="1" customHeight="1" spans="1:5">
      <c r="A1023" s="41">
        <v>44317</v>
      </c>
      <c r="B1023" s="50" t="s">
        <v>212</v>
      </c>
      <c r="C1023" s="51" t="s">
        <v>101</v>
      </c>
      <c r="D1023" s="50" t="s">
        <v>128</v>
      </c>
      <c r="E1023" s="52">
        <v>102.28</v>
      </c>
    </row>
    <row r="1024" s="40" customFormat="1" customHeight="1" spans="1:5">
      <c r="A1024" s="41">
        <v>44317</v>
      </c>
      <c r="B1024" s="50" t="s">
        <v>212</v>
      </c>
      <c r="C1024" s="51" t="s">
        <v>101</v>
      </c>
      <c r="D1024" s="50" t="s">
        <v>138</v>
      </c>
      <c r="E1024" s="52">
        <v>165.78</v>
      </c>
    </row>
    <row r="1025" s="40" customFormat="1" customHeight="1" spans="1:5">
      <c r="A1025" s="41">
        <v>44317</v>
      </c>
      <c r="B1025" s="50" t="s">
        <v>212</v>
      </c>
      <c r="C1025" s="51" t="s">
        <v>101</v>
      </c>
      <c r="D1025" s="50" t="s">
        <v>133</v>
      </c>
      <c r="E1025" s="52">
        <v>173.66</v>
      </c>
    </row>
    <row r="1026" s="40" customFormat="1" customHeight="1" spans="1:5">
      <c r="A1026" s="41">
        <v>44317</v>
      </c>
      <c r="B1026" s="50" t="s">
        <v>212</v>
      </c>
      <c r="C1026" s="51" t="s">
        <v>101</v>
      </c>
      <c r="D1026" s="50" t="s">
        <v>134</v>
      </c>
      <c r="E1026" s="52">
        <v>200.07</v>
      </c>
    </row>
    <row r="1027" s="40" customFormat="1" customHeight="1" spans="1:5">
      <c r="A1027" s="41">
        <v>44317</v>
      </c>
      <c r="B1027" s="50" t="s">
        <v>212</v>
      </c>
      <c r="C1027" s="51" t="s">
        <v>101</v>
      </c>
      <c r="D1027" s="50" t="s">
        <v>132</v>
      </c>
      <c r="E1027" s="52">
        <v>249.36</v>
      </c>
    </row>
    <row r="1028" s="40" customFormat="1" customHeight="1" spans="1:5">
      <c r="A1028" s="41">
        <v>44317</v>
      </c>
      <c r="B1028" s="50" t="s">
        <v>212</v>
      </c>
      <c r="C1028" s="51" t="s">
        <v>101</v>
      </c>
      <c r="D1028" s="50" t="s">
        <v>139</v>
      </c>
      <c r="E1028" s="52">
        <v>433.12</v>
      </c>
    </row>
    <row r="1029" s="40" customFormat="1" customHeight="1" spans="1:5">
      <c r="A1029" s="41">
        <v>44348</v>
      </c>
      <c r="B1029" s="50" t="s">
        <v>212</v>
      </c>
      <c r="C1029" s="51" t="s">
        <v>101</v>
      </c>
      <c r="D1029" s="50" t="s">
        <v>108</v>
      </c>
      <c r="E1029" s="52">
        <v>0.99</v>
      </c>
    </row>
    <row r="1030" s="40" customFormat="1" customHeight="1" spans="1:5">
      <c r="A1030" s="41">
        <v>44348</v>
      </c>
      <c r="B1030" s="50" t="s">
        <v>212</v>
      </c>
      <c r="C1030" s="51" t="s">
        <v>101</v>
      </c>
      <c r="D1030" s="50" t="s">
        <v>116</v>
      </c>
      <c r="E1030" s="52">
        <v>1.4</v>
      </c>
    </row>
    <row r="1031" s="40" customFormat="1" customHeight="1" spans="1:5">
      <c r="A1031" s="41">
        <v>44348</v>
      </c>
      <c r="B1031" s="50" t="s">
        <v>212</v>
      </c>
      <c r="C1031" s="51" t="s">
        <v>101</v>
      </c>
      <c r="D1031" s="50" t="s">
        <v>109</v>
      </c>
      <c r="E1031" s="52">
        <v>1.5</v>
      </c>
    </row>
    <row r="1032" s="40" customFormat="1" customHeight="1" spans="1:5">
      <c r="A1032" s="41">
        <v>44348</v>
      </c>
      <c r="B1032" s="50" t="s">
        <v>212</v>
      </c>
      <c r="C1032" s="51" t="s">
        <v>101</v>
      </c>
      <c r="D1032" s="50" t="s">
        <v>131</v>
      </c>
      <c r="E1032" s="52">
        <v>1.64</v>
      </c>
    </row>
    <row r="1033" s="40" customFormat="1" customHeight="1" spans="1:5">
      <c r="A1033" s="41">
        <v>44348</v>
      </c>
      <c r="B1033" s="50" t="s">
        <v>212</v>
      </c>
      <c r="C1033" s="51" t="s">
        <v>101</v>
      </c>
      <c r="D1033" s="50" t="s">
        <v>114</v>
      </c>
      <c r="E1033" s="52">
        <v>2.15</v>
      </c>
    </row>
    <row r="1034" s="40" customFormat="1" customHeight="1" spans="1:5">
      <c r="A1034" s="41">
        <v>44348</v>
      </c>
      <c r="B1034" s="50" t="s">
        <v>212</v>
      </c>
      <c r="C1034" s="51" t="s">
        <v>101</v>
      </c>
      <c r="D1034" s="50" t="s">
        <v>124</v>
      </c>
      <c r="E1034" s="52">
        <v>2.71</v>
      </c>
    </row>
    <row r="1035" s="40" customFormat="1" customHeight="1" spans="1:5">
      <c r="A1035" s="41">
        <v>44348</v>
      </c>
      <c r="B1035" s="50" t="s">
        <v>212</v>
      </c>
      <c r="C1035" s="51" t="s">
        <v>101</v>
      </c>
      <c r="D1035" s="50" t="s">
        <v>125</v>
      </c>
      <c r="E1035" s="52">
        <v>4.26</v>
      </c>
    </row>
    <row r="1036" s="40" customFormat="1" customHeight="1" spans="1:5">
      <c r="A1036" s="41">
        <v>44348</v>
      </c>
      <c r="B1036" s="50" t="s">
        <v>212</v>
      </c>
      <c r="C1036" s="51" t="s">
        <v>101</v>
      </c>
      <c r="D1036" s="50" t="s">
        <v>111</v>
      </c>
      <c r="E1036" s="52">
        <v>4.8</v>
      </c>
    </row>
    <row r="1037" s="40" customFormat="1" customHeight="1" spans="1:5">
      <c r="A1037" s="41">
        <v>44348</v>
      </c>
      <c r="B1037" s="50" t="s">
        <v>212</v>
      </c>
      <c r="C1037" s="51" t="s">
        <v>101</v>
      </c>
      <c r="D1037" s="50" t="s">
        <v>113</v>
      </c>
      <c r="E1037" s="52">
        <v>7.99</v>
      </c>
    </row>
    <row r="1038" s="40" customFormat="1" customHeight="1" spans="1:5">
      <c r="A1038" s="41">
        <v>44348</v>
      </c>
      <c r="B1038" s="50" t="s">
        <v>212</v>
      </c>
      <c r="C1038" s="51" t="s">
        <v>101</v>
      </c>
      <c r="D1038" s="50" t="s">
        <v>110</v>
      </c>
      <c r="E1038" s="52">
        <v>8.17</v>
      </c>
    </row>
    <row r="1039" s="40" customFormat="1" customHeight="1" spans="1:5">
      <c r="A1039" s="41">
        <v>44348</v>
      </c>
      <c r="B1039" s="50" t="s">
        <v>212</v>
      </c>
      <c r="C1039" s="51" t="s">
        <v>101</v>
      </c>
      <c r="D1039" s="50" t="s">
        <v>141</v>
      </c>
      <c r="E1039" s="52">
        <v>13.91</v>
      </c>
    </row>
    <row r="1040" s="40" customFormat="1" customHeight="1" spans="1:5">
      <c r="A1040" s="41">
        <v>44348</v>
      </c>
      <c r="B1040" s="50" t="s">
        <v>212</v>
      </c>
      <c r="C1040" s="51" t="s">
        <v>101</v>
      </c>
      <c r="D1040" s="50" t="s">
        <v>137</v>
      </c>
      <c r="E1040" s="52">
        <v>14.31</v>
      </c>
    </row>
    <row r="1041" s="40" customFormat="1" customHeight="1" spans="1:5">
      <c r="A1041" s="41">
        <v>44348</v>
      </c>
      <c r="B1041" s="50" t="s">
        <v>212</v>
      </c>
      <c r="C1041" s="51" t="s">
        <v>101</v>
      </c>
      <c r="D1041" s="50" t="s">
        <v>144</v>
      </c>
      <c r="E1041" s="52">
        <v>18.89</v>
      </c>
    </row>
    <row r="1042" s="40" customFormat="1" customHeight="1" spans="1:5">
      <c r="A1042" s="41">
        <v>44348</v>
      </c>
      <c r="B1042" s="50" t="s">
        <v>212</v>
      </c>
      <c r="C1042" s="51" t="s">
        <v>101</v>
      </c>
      <c r="D1042" s="50" t="s">
        <v>123</v>
      </c>
      <c r="E1042" s="52">
        <v>32.75</v>
      </c>
    </row>
    <row r="1043" s="40" customFormat="1" customHeight="1" spans="1:5">
      <c r="A1043" s="41">
        <v>44348</v>
      </c>
      <c r="B1043" s="50" t="s">
        <v>212</v>
      </c>
      <c r="C1043" s="51" t="s">
        <v>101</v>
      </c>
      <c r="D1043" s="50" t="s">
        <v>145</v>
      </c>
      <c r="E1043" s="52">
        <v>37.61</v>
      </c>
    </row>
    <row r="1044" s="40" customFormat="1" customHeight="1" spans="1:5">
      <c r="A1044" s="41">
        <v>44348</v>
      </c>
      <c r="B1044" s="50" t="s">
        <v>212</v>
      </c>
      <c r="C1044" s="51" t="s">
        <v>101</v>
      </c>
      <c r="D1044" s="50" t="s">
        <v>106</v>
      </c>
      <c r="E1044" s="52">
        <v>38.65</v>
      </c>
    </row>
    <row r="1045" s="40" customFormat="1" customHeight="1" spans="1:5">
      <c r="A1045" s="41">
        <v>44348</v>
      </c>
      <c r="B1045" s="50" t="s">
        <v>212</v>
      </c>
      <c r="C1045" s="51" t="s">
        <v>101</v>
      </c>
      <c r="D1045" s="50" t="s">
        <v>118</v>
      </c>
      <c r="E1045" s="52">
        <v>42.17</v>
      </c>
    </row>
    <row r="1046" s="40" customFormat="1" customHeight="1" spans="1:5">
      <c r="A1046" s="41">
        <v>44348</v>
      </c>
      <c r="B1046" s="50" t="s">
        <v>212</v>
      </c>
      <c r="C1046" s="51" t="s">
        <v>101</v>
      </c>
      <c r="D1046" s="50" t="s">
        <v>127</v>
      </c>
      <c r="E1046" s="52">
        <v>54.93</v>
      </c>
    </row>
    <row r="1047" s="40" customFormat="1" customHeight="1" spans="1:5">
      <c r="A1047" s="41">
        <v>44348</v>
      </c>
      <c r="B1047" s="50" t="s">
        <v>212</v>
      </c>
      <c r="C1047" s="51" t="s">
        <v>101</v>
      </c>
      <c r="D1047" s="50" t="s">
        <v>138</v>
      </c>
      <c r="E1047" s="52">
        <v>56.42</v>
      </c>
    </row>
    <row r="1048" s="40" customFormat="1" customHeight="1" spans="1:5">
      <c r="A1048" s="41">
        <v>44348</v>
      </c>
      <c r="B1048" s="50" t="s">
        <v>212</v>
      </c>
      <c r="C1048" s="51" t="s">
        <v>101</v>
      </c>
      <c r="D1048" s="50" t="s">
        <v>139</v>
      </c>
      <c r="E1048" s="52">
        <v>81.15</v>
      </c>
    </row>
    <row r="1049" s="40" customFormat="1" customHeight="1" spans="1:5">
      <c r="A1049" s="41">
        <v>44348</v>
      </c>
      <c r="B1049" s="50" t="s">
        <v>212</v>
      </c>
      <c r="C1049" s="51" t="s">
        <v>101</v>
      </c>
      <c r="D1049" s="50" t="s">
        <v>130</v>
      </c>
      <c r="E1049" s="52">
        <v>96.03</v>
      </c>
    </row>
    <row r="1050" s="40" customFormat="1" customHeight="1" spans="1:5">
      <c r="A1050" s="41">
        <v>44348</v>
      </c>
      <c r="B1050" s="50" t="s">
        <v>212</v>
      </c>
      <c r="C1050" s="51" t="s">
        <v>101</v>
      </c>
      <c r="D1050" s="50" t="s">
        <v>128</v>
      </c>
      <c r="E1050" s="52">
        <v>99.96</v>
      </c>
    </row>
    <row r="1051" s="40" customFormat="1" customHeight="1" spans="1:5">
      <c r="A1051" s="41">
        <v>44348</v>
      </c>
      <c r="B1051" s="50" t="s">
        <v>212</v>
      </c>
      <c r="C1051" s="51" t="s">
        <v>101</v>
      </c>
      <c r="D1051" s="50" t="s">
        <v>133</v>
      </c>
      <c r="E1051" s="52">
        <v>171.4</v>
      </c>
    </row>
    <row r="1052" s="40" customFormat="1" customHeight="1" spans="1:5">
      <c r="A1052" s="41">
        <v>44348</v>
      </c>
      <c r="B1052" s="50" t="s">
        <v>212</v>
      </c>
      <c r="C1052" s="51" t="s">
        <v>101</v>
      </c>
      <c r="D1052" s="50" t="s">
        <v>134</v>
      </c>
      <c r="E1052" s="52">
        <v>228.51</v>
      </c>
    </row>
    <row r="1053" s="40" customFormat="1" customHeight="1" spans="1:5">
      <c r="A1053" s="41">
        <v>44348</v>
      </c>
      <c r="B1053" s="50" t="s">
        <v>212</v>
      </c>
      <c r="C1053" s="51" t="s">
        <v>101</v>
      </c>
      <c r="D1053" s="50" t="s">
        <v>132</v>
      </c>
      <c r="E1053" s="52">
        <v>255.37</v>
      </c>
    </row>
    <row r="1054" s="40" customFormat="1" customHeight="1" spans="1:5">
      <c r="A1054" s="41">
        <v>44378</v>
      </c>
      <c r="B1054" s="50" t="s">
        <v>212</v>
      </c>
      <c r="C1054" s="51" t="s">
        <v>101</v>
      </c>
      <c r="D1054" s="50" t="s">
        <v>114</v>
      </c>
      <c r="E1054" s="52">
        <v>0.19</v>
      </c>
    </row>
    <row r="1055" s="40" customFormat="1" customHeight="1" spans="1:5">
      <c r="A1055" s="41">
        <v>44378</v>
      </c>
      <c r="B1055" s="50" t="s">
        <v>212</v>
      </c>
      <c r="C1055" s="51" t="s">
        <v>101</v>
      </c>
      <c r="D1055" s="50" t="s">
        <v>108</v>
      </c>
      <c r="E1055" s="52">
        <v>1.09</v>
      </c>
    </row>
    <row r="1056" s="40" customFormat="1" customHeight="1" spans="1:5">
      <c r="A1056" s="41">
        <v>44378</v>
      </c>
      <c r="B1056" s="50" t="s">
        <v>212</v>
      </c>
      <c r="C1056" s="51" t="s">
        <v>101</v>
      </c>
      <c r="D1056" s="50" t="s">
        <v>124</v>
      </c>
      <c r="E1056" s="52">
        <v>1.17</v>
      </c>
    </row>
    <row r="1057" s="40" customFormat="1" customHeight="1" spans="1:5">
      <c r="A1057" s="41">
        <v>44378</v>
      </c>
      <c r="B1057" s="50" t="s">
        <v>212</v>
      </c>
      <c r="C1057" s="51" t="s">
        <v>101</v>
      </c>
      <c r="D1057" s="50" t="s">
        <v>131</v>
      </c>
      <c r="E1057" s="52">
        <v>2.24</v>
      </c>
    </row>
    <row r="1058" s="40" customFormat="1" customHeight="1" spans="1:5">
      <c r="A1058" s="41">
        <v>44378</v>
      </c>
      <c r="B1058" s="50" t="s">
        <v>212</v>
      </c>
      <c r="C1058" s="51" t="s">
        <v>101</v>
      </c>
      <c r="D1058" s="50" t="s">
        <v>109</v>
      </c>
      <c r="E1058" s="52">
        <v>2.55</v>
      </c>
    </row>
    <row r="1059" s="40" customFormat="1" customHeight="1" spans="1:5">
      <c r="A1059" s="41">
        <v>44378</v>
      </c>
      <c r="B1059" s="50" t="s">
        <v>212</v>
      </c>
      <c r="C1059" s="51" t="s">
        <v>101</v>
      </c>
      <c r="D1059" s="50" t="s">
        <v>145</v>
      </c>
      <c r="E1059" s="52">
        <v>3.02</v>
      </c>
    </row>
    <row r="1060" s="40" customFormat="1" customHeight="1" spans="1:5">
      <c r="A1060" s="41">
        <v>44378</v>
      </c>
      <c r="B1060" s="50" t="s">
        <v>212</v>
      </c>
      <c r="C1060" s="51" t="s">
        <v>101</v>
      </c>
      <c r="D1060" s="50" t="s">
        <v>140</v>
      </c>
      <c r="E1060" s="52">
        <v>4.47</v>
      </c>
    </row>
    <row r="1061" s="40" customFormat="1" customHeight="1" spans="1:5">
      <c r="A1061" s="41">
        <v>44378</v>
      </c>
      <c r="B1061" s="50" t="s">
        <v>212</v>
      </c>
      <c r="C1061" s="51" t="s">
        <v>101</v>
      </c>
      <c r="D1061" s="50" t="s">
        <v>111</v>
      </c>
      <c r="E1061" s="52">
        <v>5.23</v>
      </c>
    </row>
    <row r="1062" s="40" customFormat="1" customHeight="1" spans="1:5">
      <c r="A1062" s="41">
        <v>44378</v>
      </c>
      <c r="B1062" s="50" t="s">
        <v>212</v>
      </c>
      <c r="C1062" s="51" t="s">
        <v>101</v>
      </c>
      <c r="D1062" s="50" t="s">
        <v>123</v>
      </c>
      <c r="E1062" s="52">
        <v>5.31</v>
      </c>
    </row>
    <row r="1063" s="40" customFormat="1" customHeight="1" spans="1:5">
      <c r="A1063" s="41">
        <v>44378</v>
      </c>
      <c r="B1063" s="50" t="s">
        <v>212</v>
      </c>
      <c r="C1063" s="51" t="s">
        <v>101</v>
      </c>
      <c r="D1063" s="50" t="s">
        <v>125</v>
      </c>
      <c r="E1063" s="52">
        <v>5.81</v>
      </c>
    </row>
    <row r="1064" s="40" customFormat="1" customHeight="1" spans="1:5">
      <c r="A1064" s="41">
        <v>44378</v>
      </c>
      <c r="B1064" s="50" t="s">
        <v>212</v>
      </c>
      <c r="C1064" s="51" t="s">
        <v>101</v>
      </c>
      <c r="D1064" s="50" t="s">
        <v>144</v>
      </c>
      <c r="E1064" s="52">
        <v>5.98</v>
      </c>
    </row>
    <row r="1065" s="40" customFormat="1" customHeight="1" spans="1:5">
      <c r="A1065" s="41">
        <v>44378</v>
      </c>
      <c r="B1065" s="50" t="s">
        <v>212</v>
      </c>
      <c r="C1065" s="51" t="s">
        <v>101</v>
      </c>
      <c r="D1065" s="50" t="s">
        <v>141</v>
      </c>
      <c r="E1065" s="52">
        <v>9.85</v>
      </c>
    </row>
    <row r="1066" s="40" customFormat="1" customHeight="1" spans="1:5">
      <c r="A1066" s="41">
        <v>44378</v>
      </c>
      <c r="B1066" s="50" t="s">
        <v>212</v>
      </c>
      <c r="C1066" s="51" t="s">
        <v>101</v>
      </c>
      <c r="D1066" s="50" t="s">
        <v>149</v>
      </c>
      <c r="E1066" s="52">
        <v>10.04</v>
      </c>
    </row>
    <row r="1067" s="40" customFormat="1" customHeight="1" spans="1:5">
      <c r="A1067" s="41">
        <v>44378</v>
      </c>
      <c r="B1067" s="50" t="s">
        <v>212</v>
      </c>
      <c r="C1067" s="51" t="s">
        <v>101</v>
      </c>
      <c r="D1067" s="50" t="s">
        <v>110</v>
      </c>
      <c r="E1067" s="52">
        <v>10.53</v>
      </c>
    </row>
    <row r="1068" s="40" customFormat="1" customHeight="1" spans="1:5">
      <c r="A1068" s="41">
        <v>44378</v>
      </c>
      <c r="B1068" s="50" t="s">
        <v>212</v>
      </c>
      <c r="C1068" s="51" t="s">
        <v>101</v>
      </c>
      <c r="D1068" s="50" t="s">
        <v>113</v>
      </c>
      <c r="E1068" s="52">
        <v>12.05</v>
      </c>
    </row>
    <row r="1069" s="40" customFormat="1" customHeight="1" spans="1:5">
      <c r="A1069" s="41">
        <v>44378</v>
      </c>
      <c r="B1069" s="50" t="s">
        <v>212</v>
      </c>
      <c r="C1069" s="51" t="s">
        <v>101</v>
      </c>
      <c r="D1069" s="50" t="s">
        <v>148</v>
      </c>
      <c r="E1069" s="52">
        <v>14.36</v>
      </c>
    </row>
    <row r="1070" s="40" customFormat="1" customHeight="1" spans="1:5">
      <c r="A1070" s="41">
        <v>44378</v>
      </c>
      <c r="B1070" s="50" t="s">
        <v>212</v>
      </c>
      <c r="C1070" s="51" t="s">
        <v>101</v>
      </c>
      <c r="D1070" s="50" t="s">
        <v>147</v>
      </c>
      <c r="E1070" s="52">
        <v>15.93</v>
      </c>
    </row>
    <row r="1071" s="40" customFormat="1" customHeight="1" spans="1:5">
      <c r="A1071" s="41">
        <v>44378</v>
      </c>
      <c r="B1071" s="50" t="s">
        <v>212</v>
      </c>
      <c r="C1071" s="51" t="s">
        <v>101</v>
      </c>
      <c r="D1071" s="50" t="s">
        <v>137</v>
      </c>
      <c r="E1071" s="52">
        <v>18.66</v>
      </c>
    </row>
    <row r="1072" s="40" customFormat="1" customHeight="1" spans="1:5">
      <c r="A1072" s="41">
        <v>44378</v>
      </c>
      <c r="B1072" s="50" t="s">
        <v>212</v>
      </c>
      <c r="C1072" s="51" t="s">
        <v>101</v>
      </c>
      <c r="D1072" s="50" t="s">
        <v>127</v>
      </c>
      <c r="E1072" s="52">
        <v>24.41</v>
      </c>
    </row>
    <row r="1073" s="40" customFormat="1" customHeight="1" spans="1:5">
      <c r="A1073" s="41">
        <v>44378</v>
      </c>
      <c r="B1073" s="50" t="s">
        <v>212</v>
      </c>
      <c r="C1073" s="51" t="s">
        <v>101</v>
      </c>
      <c r="D1073" s="50" t="s">
        <v>106</v>
      </c>
      <c r="E1073" s="52">
        <v>40.09</v>
      </c>
    </row>
    <row r="1074" s="40" customFormat="1" customHeight="1" spans="1:5">
      <c r="A1074" s="41">
        <v>44378</v>
      </c>
      <c r="B1074" s="50" t="s">
        <v>212</v>
      </c>
      <c r="C1074" s="51" t="s">
        <v>101</v>
      </c>
      <c r="D1074" s="50" t="s">
        <v>146</v>
      </c>
      <c r="E1074" s="52">
        <v>40.78</v>
      </c>
    </row>
    <row r="1075" s="40" customFormat="1" customHeight="1" spans="1:5">
      <c r="A1075" s="41">
        <v>44378</v>
      </c>
      <c r="B1075" s="50" t="s">
        <v>212</v>
      </c>
      <c r="C1075" s="51" t="s">
        <v>101</v>
      </c>
      <c r="D1075" s="50" t="s">
        <v>118</v>
      </c>
      <c r="E1075" s="52">
        <v>77.81</v>
      </c>
    </row>
    <row r="1076" s="40" customFormat="1" customHeight="1" spans="1:5">
      <c r="A1076" s="41">
        <v>44378</v>
      </c>
      <c r="B1076" s="50" t="s">
        <v>212</v>
      </c>
      <c r="C1076" s="51" t="s">
        <v>101</v>
      </c>
      <c r="D1076" s="50" t="s">
        <v>130</v>
      </c>
      <c r="E1076" s="52">
        <v>96.2</v>
      </c>
    </row>
    <row r="1077" s="40" customFormat="1" customHeight="1" spans="1:5">
      <c r="A1077" s="41">
        <v>44378</v>
      </c>
      <c r="B1077" s="50" t="s">
        <v>212</v>
      </c>
      <c r="C1077" s="51" t="s">
        <v>101</v>
      </c>
      <c r="D1077" s="50" t="s">
        <v>128</v>
      </c>
      <c r="E1077" s="52">
        <v>132.61</v>
      </c>
    </row>
    <row r="1078" s="40" customFormat="1" customHeight="1" spans="1:5">
      <c r="A1078" s="41">
        <v>44378</v>
      </c>
      <c r="B1078" s="50" t="s">
        <v>212</v>
      </c>
      <c r="C1078" s="51" t="s">
        <v>101</v>
      </c>
      <c r="D1078" s="50" t="s">
        <v>133</v>
      </c>
      <c r="E1078" s="52">
        <v>175</v>
      </c>
    </row>
    <row r="1079" s="40" customFormat="1" customHeight="1" spans="1:5">
      <c r="A1079" s="41">
        <v>44378</v>
      </c>
      <c r="B1079" s="50" t="s">
        <v>212</v>
      </c>
      <c r="C1079" s="51" t="s">
        <v>101</v>
      </c>
      <c r="D1079" s="50" t="s">
        <v>132</v>
      </c>
      <c r="E1079" s="52">
        <v>178.61</v>
      </c>
    </row>
    <row r="1080" s="40" customFormat="1" customHeight="1" spans="1:5">
      <c r="A1080" s="41">
        <v>44378</v>
      </c>
      <c r="B1080" s="50" t="s">
        <v>212</v>
      </c>
      <c r="C1080" s="51" t="s">
        <v>101</v>
      </c>
      <c r="D1080" s="50" t="s">
        <v>134</v>
      </c>
      <c r="E1080" s="52">
        <v>195.7</v>
      </c>
    </row>
    <row r="1081" s="40" customFormat="1" customHeight="1" spans="1:5">
      <c r="A1081" s="41">
        <v>44378</v>
      </c>
      <c r="B1081" s="50" t="s">
        <v>212</v>
      </c>
      <c r="C1081" s="51" t="s">
        <v>101</v>
      </c>
      <c r="D1081" s="50" t="s">
        <v>139</v>
      </c>
      <c r="E1081" s="52">
        <v>231.17</v>
      </c>
    </row>
    <row r="1082" s="40" customFormat="1" customHeight="1" spans="1:5">
      <c r="A1082" s="41">
        <v>44378</v>
      </c>
      <c r="B1082" s="50" t="s">
        <v>212</v>
      </c>
      <c r="C1082" s="51" t="s">
        <v>101</v>
      </c>
      <c r="D1082" s="50" t="s">
        <v>138</v>
      </c>
      <c r="E1082" s="52">
        <v>352.84</v>
      </c>
    </row>
    <row r="1083" s="40" customFormat="1" customHeight="1" spans="1:5">
      <c r="A1083" s="41">
        <v>44378</v>
      </c>
      <c r="B1083" s="50" t="s">
        <v>212</v>
      </c>
      <c r="C1083" s="51" t="s">
        <v>101</v>
      </c>
      <c r="D1083" s="50" t="s">
        <v>143</v>
      </c>
      <c r="E1083" s="54">
        <v>5103.13</v>
      </c>
    </row>
    <row r="1084" s="40" customFormat="1" customHeight="1" spans="1:5">
      <c r="A1084" s="41">
        <v>44409</v>
      </c>
      <c r="B1084" s="50" t="s">
        <v>212</v>
      </c>
      <c r="C1084" s="51" t="s">
        <v>101</v>
      </c>
      <c r="D1084" s="50" t="s">
        <v>123</v>
      </c>
      <c r="E1084" s="52">
        <v>0.48</v>
      </c>
    </row>
    <row r="1085" s="40" customFormat="1" customHeight="1" spans="1:5">
      <c r="A1085" s="41">
        <v>44409</v>
      </c>
      <c r="B1085" s="50" t="s">
        <v>212</v>
      </c>
      <c r="C1085" s="51" t="s">
        <v>101</v>
      </c>
      <c r="D1085" s="50" t="s">
        <v>108</v>
      </c>
      <c r="E1085" s="52">
        <v>0.8</v>
      </c>
    </row>
    <row r="1086" s="40" customFormat="1" customHeight="1" spans="1:5">
      <c r="A1086" s="41">
        <v>44409</v>
      </c>
      <c r="B1086" s="50" t="s">
        <v>212</v>
      </c>
      <c r="C1086" s="51" t="s">
        <v>101</v>
      </c>
      <c r="D1086" s="50" t="s">
        <v>125</v>
      </c>
      <c r="E1086" s="52">
        <v>1.7</v>
      </c>
    </row>
    <row r="1087" s="40" customFormat="1" customHeight="1" spans="1:5">
      <c r="A1087" s="41">
        <v>44409</v>
      </c>
      <c r="B1087" s="50" t="s">
        <v>212</v>
      </c>
      <c r="C1087" s="51" t="s">
        <v>101</v>
      </c>
      <c r="D1087" s="50" t="s">
        <v>124</v>
      </c>
      <c r="E1087" s="52">
        <v>2.06</v>
      </c>
    </row>
    <row r="1088" s="40" customFormat="1" customHeight="1" spans="1:5">
      <c r="A1088" s="41">
        <v>44409</v>
      </c>
      <c r="B1088" s="50" t="s">
        <v>212</v>
      </c>
      <c r="C1088" s="51" t="s">
        <v>101</v>
      </c>
      <c r="D1088" s="50" t="s">
        <v>109</v>
      </c>
      <c r="E1088" s="52">
        <v>3.44</v>
      </c>
    </row>
    <row r="1089" s="40" customFormat="1" customHeight="1" spans="1:5">
      <c r="A1089" s="41">
        <v>44409</v>
      </c>
      <c r="B1089" s="50" t="s">
        <v>212</v>
      </c>
      <c r="C1089" s="51" t="s">
        <v>101</v>
      </c>
      <c r="D1089" s="50" t="s">
        <v>141</v>
      </c>
      <c r="E1089" s="52">
        <v>4.68</v>
      </c>
    </row>
    <row r="1090" s="40" customFormat="1" customHeight="1" spans="1:5">
      <c r="A1090" s="41">
        <v>44409</v>
      </c>
      <c r="B1090" s="50" t="s">
        <v>212</v>
      </c>
      <c r="C1090" s="51" t="s">
        <v>101</v>
      </c>
      <c r="D1090" s="50" t="s">
        <v>149</v>
      </c>
      <c r="E1090" s="52">
        <v>5.34</v>
      </c>
    </row>
    <row r="1091" s="40" customFormat="1" customHeight="1" spans="1:5">
      <c r="A1091" s="41">
        <v>44409</v>
      </c>
      <c r="B1091" s="50" t="s">
        <v>212</v>
      </c>
      <c r="C1091" s="51" t="s">
        <v>101</v>
      </c>
      <c r="D1091" s="50" t="s">
        <v>145</v>
      </c>
      <c r="E1091" s="52">
        <v>5.84</v>
      </c>
    </row>
    <row r="1092" s="40" customFormat="1" customHeight="1" spans="1:5">
      <c r="A1092" s="41">
        <v>44409</v>
      </c>
      <c r="B1092" s="50" t="s">
        <v>212</v>
      </c>
      <c r="C1092" s="51" t="s">
        <v>101</v>
      </c>
      <c r="D1092" s="50" t="s">
        <v>111</v>
      </c>
      <c r="E1092" s="52">
        <v>5.94</v>
      </c>
    </row>
    <row r="1093" s="40" customFormat="1" customHeight="1" spans="1:5">
      <c r="A1093" s="41">
        <v>44409</v>
      </c>
      <c r="B1093" s="50" t="s">
        <v>212</v>
      </c>
      <c r="C1093" s="51" t="s">
        <v>101</v>
      </c>
      <c r="D1093" s="50" t="s">
        <v>147</v>
      </c>
      <c r="E1093" s="52">
        <v>8.99</v>
      </c>
    </row>
    <row r="1094" s="40" customFormat="1" customHeight="1" spans="1:5">
      <c r="A1094" s="41">
        <v>44409</v>
      </c>
      <c r="B1094" s="50" t="s">
        <v>212</v>
      </c>
      <c r="C1094" s="51" t="s">
        <v>101</v>
      </c>
      <c r="D1094" s="50" t="s">
        <v>148</v>
      </c>
      <c r="E1094" s="52">
        <v>9.14</v>
      </c>
    </row>
    <row r="1095" s="40" customFormat="1" customHeight="1" spans="1:5">
      <c r="A1095" s="41">
        <v>44409</v>
      </c>
      <c r="B1095" s="50" t="s">
        <v>212</v>
      </c>
      <c r="C1095" s="51" t="s">
        <v>101</v>
      </c>
      <c r="D1095" s="50" t="s">
        <v>110</v>
      </c>
      <c r="E1095" s="52">
        <v>9.89</v>
      </c>
    </row>
    <row r="1096" s="40" customFormat="1" customHeight="1" spans="1:5">
      <c r="A1096" s="41">
        <v>44409</v>
      </c>
      <c r="B1096" s="50" t="s">
        <v>212</v>
      </c>
      <c r="C1096" s="51" t="s">
        <v>101</v>
      </c>
      <c r="D1096" s="50" t="s">
        <v>137</v>
      </c>
      <c r="E1096" s="52">
        <v>13.72</v>
      </c>
    </row>
    <row r="1097" s="40" customFormat="1" customHeight="1" spans="1:5">
      <c r="A1097" s="41">
        <v>44409</v>
      </c>
      <c r="B1097" s="50" t="s">
        <v>212</v>
      </c>
      <c r="C1097" s="51" t="s">
        <v>101</v>
      </c>
      <c r="D1097" s="50" t="s">
        <v>144</v>
      </c>
      <c r="E1097" s="52">
        <v>15.91</v>
      </c>
    </row>
    <row r="1098" s="40" customFormat="1" customHeight="1" spans="1:5">
      <c r="A1098" s="41">
        <v>44409</v>
      </c>
      <c r="B1098" s="50" t="s">
        <v>212</v>
      </c>
      <c r="C1098" s="51" t="s">
        <v>101</v>
      </c>
      <c r="D1098" s="50" t="s">
        <v>140</v>
      </c>
      <c r="E1098" s="52">
        <v>19.62</v>
      </c>
    </row>
    <row r="1099" s="40" customFormat="1" customHeight="1" spans="1:5">
      <c r="A1099" s="41">
        <v>44409</v>
      </c>
      <c r="B1099" s="50" t="s">
        <v>212</v>
      </c>
      <c r="C1099" s="51" t="s">
        <v>101</v>
      </c>
      <c r="D1099" s="50" t="s">
        <v>130</v>
      </c>
      <c r="E1099" s="52">
        <v>44.94</v>
      </c>
    </row>
    <row r="1100" s="40" customFormat="1" customHeight="1" spans="1:5">
      <c r="A1100" s="41">
        <v>44409</v>
      </c>
      <c r="B1100" s="50" t="s">
        <v>212</v>
      </c>
      <c r="C1100" s="51" t="s">
        <v>101</v>
      </c>
      <c r="D1100" s="50" t="s">
        <v>146</v>
      </c>
      <c r="E1100" s="52">
        <v>77.1</v>
      </c>
    </row>
    <row r="1101" s="40" customFormat="1" customHeight="1" spans="1:5">
      <c r="A1101" s="41">
        <v>44409</v>
      </c>
      <c r="B1101" s="50" t="s">
        <v>212</v>
      </c>
      <c r="C1101" s="51" t="s">
        <v>101</v>
      </c>
      <c r="D1101" s="50" t="s">
        <v>132</v>
      </c>
      <c r="E1101" s="52">
        <v>84.85</v>
      </c>
    </row>
    <row r="1102" s="40" customFormat="1" customHeight="1" spans="1:5">
      <c r="A1102" s="41">
        <v>44409</v>
      </c>
      <c r="B1102" s="50" t="s">
        <v>212</v>
      </c>
      <c r="C1102" s="51" t="s">
        <v>101</v>
      </c>
      <c r="D1102" s="50" t="s">
        <v>106</v>
      </c>
      <c r="E1102" s="52">
        <v>95.5</v>
      </c>
    </row>
    <row r="1103" s="40" customFormat="1" customHeight="1" spans="1:5">
      <c r="A1103" s="41">
        <v>44409</v>
      </c>
      <c r="B1103" s="50" t="s">
        <v>212</v>
      </c>
      <c r="C1103" s="51" t="s">
        <v>101</v>
      </c>
      <c r="D1103" s="50" t="s">
        <v>128</v>
      </c>
      <c r="E1103" s="52">
        <v>156.47</v>
      </c>
    </row>
    <row r="1104" s="40" customFormat="1" customHeight="1" spans="1:5">
      <c r="A1104" s="41">
        <v>44409</v>
      </c>
      <c r="B1104" s="50" t="s">
        <v>212</v>
      </c>
      <c r="C1104" s="51" t="s">
        <v>101</v>
      </c>
      <c r="D1104" s="50" t="s">
        <v>134</v>
      </c>
      <c r="E1104" s="52">
        <v>168.3</v>
      </c>
    </row>
    <row r="1105" s="40" customFormat="1" customHeight="1" spans="1:5">
      <c r="A1105" s="41">
        <v>44409</v>
      </c>
      <c r="B1105" s="50" t="s">
        <v>212</v>
      </c>
      <c r="C1105" s="51" t="s">
        <v>101</v>
      </c>
      <c r="D1105" s="50" t="s">
        <v>133</v>
      </c>
      <c r="E1105" s="52">
        <v>171.98</v>
      </c>
    </row>
    <row r="1106" s="40" customFormat="1" customHeight="1" spans="1:5">
      <c r="A1106" s="41">
        <v>44409</v>
      </c>
      <c r="B1106" s="50" t="s">
        <v>212</v>
      </c>
      <c r="C1106" s="51" t="s">
        <v>101</v>
      </c>
      <c r="D1106" s="50" t="s">
        <v>139</v>
      </c>
      <c r="E1106" s="52">
        <v>308.68</v>
      </c>
    </row>
    <row r="1107" s="40" customFormat="1" customHeight="1" spans="1:5">
      <c r="A1107" s="41">
        <v>44409</v>
      </c>
      <c r="B1107" s="50" t="s">
        <v>212</v>
      </c>
      <c r="C1107" s="51" t="s">
        <v>101</v>
      </c>
      <c r="D1107" s="50" t="s">
        <v>138</v>
      </c>
      <c r="E1107" s="52">
        <v>372.39</v>
      </c>
    </row>
    <row r="1108" s="40" customFormat="1" customHeight="1" spans="1:5">
      <c r="A1108" s="41">
        <v>44409</v>
      </c>
      <c r="B1108" s="50" t="s">
        <v>212</v>
      </c>
      <c r="C1108" s="51" t="s">
        <v>101</v>
      </c>
      <c r="D1108" s="50" t="s">
        <v>143</v>
      </c>
      <c r="E1108" s="54">
        <v>5444.25</v>
      </c>
    </row>
    <row r="1109" s="40" customFormat="1" customHeight="1" spans="1:5">
      <c r="A1109" s="41">
        <v>44256</v>
      </c>
      <c r="B1109" s="53" t="s">
        <v>213</v>
      </c>
      <c r="C1109" s="51" t="s">
        <v>101</v>
      </c>
      <c r="D1109" s="53" t="s">
        <v>156</v>
      </c>
      <c r="E1109" s="56">
        <v>1.9</v>
      </c>
    </row>
    <row r="1110" s="40" customFormat="1" customHeight="1" spans="1:5">
      <c r="A1110" s="41">
        <v>44256</v>
      </c>
      <c r="B1110" s="53" t="s">
        <v>213</v>
      </c>
      <c r="C1110" s="51" t="s">
        <v>101</v>
      </c>
      <c r="D1110" s="53" t="s">
        <v>158</v>
      </c>
      <c r="E1110" s="56">
        <v>1.78</v>
      </c>
    </row>
    <row r="1111" s="40" customFormat="1" customHeight="1" spans="1:5">
      <c r="A1111" s="41">
        <v>44256</v>
      </c>
      <c r="B1111" s="53" t="s">
        <v>213</v>
      </c>
      <c r="C1111" s="51" t="s">
        <v>101</v>
      </c>
      <c r="D1111" s="53" t="s">
        <v>159</v>
      </c>
      <c r="E1111" s="56">
        <v>30.7</v>
      </c>
    </row>
    <row r="1112" s="40" customFormat="1" customHeight="1" spans="1:5">
      <c r="A1112" s="41">
        <v>44256</v>
      </c>
      <c r="B1112" s="53" t="s">
        <v>213</v>
      </c>
      <c r="C1112" s="51" t="s">
        <v>101</v>
      </c>
      <c r="D1112" s="53" t="s">
        <v>160</v>
      </c>
      <c r="E1112" s="56">
        <v>2.84</v>
      </c>
    </row>
    <row r="1113" s="40" customFormat="1" customHeight="1" spans="1:5">
      <c r="A1113" s="41">
        <v>44256</v>
      </c>
      <c r="B1113" s="53" t="s">
        <v>213</v>
      </c>
      <c r="C1113" s="51" t="s">
        <v>101</v>
      </c>
      <c r="D1113" s="53" t="s">
        <v>199</v>
      </c>
      <c r="E1113" s="56">
        <v>20.12</v>
      </c>
    </row>
    <row r="1114" s="40" customFormat="1" customHeight="1" spans="1:5">
      <c r="A1114" s="41">
        <v>44256</v>
      </c>
      <c r="B1114" s="53" t="s">
        <v>213</v>
      </c>
      <c r="C1114" s="51" t="s">
        <v>101</v>
      </c>
      <c r="D1114" s="53" t="s">
        <v>162</v>
      </c>
      <c r="E1114" s="56">
        <v>172.98</v>
      </c>
    </row>
    <row r="1115" s="40" customFormat="1" customHeight="1" spans="1:5">
      <c r="A1115" s="41">
        <v>44256</v>
      </c>
      <c r="B1115" s="53" t="s">
        <v>213</v>
      </c>
      <c r="C1115" s="51" t="s">
        <v>101</v>
      </c>
      <c r="D1115" s="53" t="s">
        <v>163</v>
      </c>
      <c r="E1115" s="56">
        <v>150.92</v>
      </c>
    </row>
    <row r="1116" s="40" customFormat="1" customHeight="1" spans="1:5">
      <c r="A1116" s="41">
        <v>44256</v>
      </c>
      <c r="B1116" s="53" t="s">
        <v>213</v>
      </c>
      <c r="C1116" s="51" t="s">
        <v>101</v>
      </c>
      <c r="D1116" s="53" t="s">
        <v>164</v>
      </c>
      <c r="E1116" s="56">
        <v>173.21</v>
      </c>
    </row>
    <row r="1117" s="40" customFormat="1" customHeight="1" spans="1:5">
      <c r="A1117" s="41">
        <v>44256</v>
      </c>
      <c r="B1117" s="53" t="s">
        <v>213</v>
      </c>
      <c r="C1117" s="51" t="s">
        <v>101</v>
      </c>
      <c r="D1117" s="53" t="s">
        <v>165</v>
      </c>
      <c r="E1117" s="56">
        <v>93.32</v>
      </c>
    </row>
    <row r="1118" s="40" customFormat="1" customHeight="1" spans="1:5">
      <c r="A1118" s="41">
        <v>44256</v>
      </c>
      <c r="B1118" s="53" t="s">
        <v>213</v>
      </c>
      <c r="C1118" s="51" t="s">
        <v>101</v>
      </c>
      <c r="D1118" s="53" t="s">
        <v>166</v>
      </c>
      <c r="E1118" s="56">
        <v>29.35</v>
      </c>
    </row>
    <row r="1119" s="40" customFormat="1" customHeight="1" spans="1:5">
      <c r="A1119" s="41">
        <v>44256</v>
      </c>
      <c r="B1119" s="53" t="s">
        <v>213</v>
      </c>
      <c r="C1119" s="51" t="s">
        <v>101</v>
      </c>
      <c r="D1119" s="53" t="s">
        <v>167</v>
      </c>
      <c r="E1119" s="56">
        <v>4.74</v>
      </c>
    </row>
    <row r="1120" s="40" customFormat="1" customHeight="1" spans="1:5">
      <c r="A1120" s="41">
        <v>44256</v>
      </c>
      <c r="B1120" s="53" t="s">
        <v>213</v>
      </c>
      <c r="C1120" s="51" t="s">
        <v>101</v>
      </c>
      <c r="D1120" s="53" t="s">
        <v>168</v>
      </c>
      <c r="E1120" s="56">
        <v>169.13</v>
      </c>
    </row>
    <row r="1121" s="40" customFormat="1" customHeight="1" spans="1:5">
      <c r="A1121" s="41">
        <v>44256</v>
      </c>
      <c r="B1121" s="53" t="s">
        <v>213</v>
      </c>
      <c r="C1121" s="51" t="s">
        <v>101</v>
      </c>
      <c r="D1121" s="53" t="s">
        <v>169</v>
      </c>
      <c r="E1121" s="56">
        <v>36.39</v>
      </c>
    </row>
    <row r="1122" s="40" customFormat="1" customHeight="1" spans="1:5">
      <c r="A1122" s="41">
        <v>44256</v>
      </c>
      <c r="B1122" s="53" t="s">
        <v>213</v>
      </c>
      <c r="C1122" s="51" t="s">
        <v>101</v>
      </c>
      <c r="D1122" s="53" t="s">
        <v>171</v>
      </c>
      <c r="E1122" s="56">
        <v>29.45</v>
      </c>
    </row>
    <row r="1123" s="40" customFormat="1" customHeight="1" spans="1:5">
      <c r="A1123" s="41">
        <v>44256</v>
      </c>
      <c r="B1123" s="53" t="s">
        <v>213</v>
      </c>
      <c r="C1123" s="51" t="s">
        <v>101</v>
      </c>
      <c r="D1123" s="53" t="s">
        <v>172</v>
      </c>
      <c r="E1123" s="56">
        <v>587.36</v>
      </c>
    </row>
    <row r="1124" s="40" customFormat="1" customHeight="1" spans="1:5">
      <c r="A1124" s="41">
        <v>44256</v>
      </c>
      <c r="B1124" s="53" t="s">
        <v>213</v>
      </c>
      <c r="C1124" s="51" t="s">
        <v>101</v>
      </c>
      <c r="D1124" s="53" t="s">
        <v>173</v>
      </c>
      <c r="E1124" s="56">
        <v>5.03</v>
      </c>
    </row>
    <row r="1125" s="40" customFormat="1" customHeight="1" spans="1:5">
      <c r="A1125" s="41">
        <v>44256</v>
      </c>
      <c r="B1125" s="53" t="s">
        <v>213</v>
      </c>
      <c r="C1125" s="51" t="s">
        <v>101</v>
      </c>
      <c r="D1125" s="53" t="s">
        <v>178</v>
      </c>
      <c r="E1125" s="56">
        <v>77.42</v>
      </c>
    </row>
    <row r="1126" s="40" customFormat="1" customHeight="1" spans="1:5">
      <c r="A1126" s="41">
        <v>44256</v>
      </c>
      <c r="B1126" s="53" t="s">
        <v>213</v>
      </c>
      <c r="C1126" s="51" t="s">
        <v>101</v>
      </c>
      <c r="D1126" s="53" t="s">
        <v>179</v>
      </c>
      <c r="E1126" s="56">
        <v>16.81</v>
      </c>
    </row>
    <row r="1127" s="40" customFormat="1" customHeight="1" spans="1:5">
      <c r="A1127" s="41">
        <v>44256</v>
      </c>
      <c r="B1127" s="53" t="s">
        <v>213</v>
      </c>
      <c r="C1127" s="51" t="s">
        <v>101</v>
      </c>
      <c r="D1127" s="53" t="s">
        <v>180</v>
      </c>
      <c r="E1127" s="56">
        <v>0.52</v>
      </c>
    </row>
    <row r="1128" s="40" customFormat="1" customHeight="1" spans="1:5">
      <c r="A1128" s="41">
        <v>44256</v>
      </c>
      <c r="B1128" s="53" t="s">
        <v>213</v>
      </c>
      <c r="C1128" s="51" t="s">
        <v>101</v>
      </c>
      <c r="D1128" s="53" t="s">
        <v>181</v>
      </c>
      <c r="E1128" s="56">
        <v>2.18</v>
      </c>
    </row>
    <row r="1129" s="40" customFormat="1" customHeight="1" spans="1:5">
      <c r="A1129" s="41">
        <v>44256</v>
      </c>
      <c r="B1129" s="53" t="s">
        <v>213</v>
      </c>
      <c r="C1129" s="51" t="s">
        <v>101</v>
      </c>
      <c r="D1129" s="53" t="s">
        <v>182</v>
      </c>
      <c r="E1129" s="56">
        <v>2.99</v>
      </c>
    </row>
    <row r="1130" s="40" customFormat="1" customHeight="1" spans="1:5">
      <c r="A1130" s="41">
        <v>44256</v>
      </c>
      <c r="B1130" s="53" t="s">
        <v>213</v>
      </c>
      <c r="C1130" s="51" t="s">
        <v>101</v>
      </c>
      <c r="D1130" s="53" t="s">
        <v>183</v>
      </c>
      <c r="E1130" s="56">
        <v>5.83</v>
      </c>
    </row>
    <row r="1131" s="40" customFormat="1" customHeight="1" spans="1:5">
      <c r="A1131" s="41">
        <v>44256</v>
      </c>
      <c r="B1131" s="53" t="s">
        <v>213</v>
      </c>
      <c r="C1131" s="51" t="s">
        <v>101</v>
      </c>
      <c r="D1131" s="53" t="s">
        <v>184</v>
      </c>
      <c r="E1131" s="56">
        <v>8.56</v>
      </c>
    </row>
    <row r="1132" s="40" customFormat="1" customHeight="1" spans="1:5">
      <c r="A1132" s="41">
        <v>44256</v>
      </c>
      <c r="B1132" s="53" t="s">
        <v>213</v>
      </c>
      <c r="C1132" s="51" t="s">
        <v>101</v>
      </c>
      <c r="D1132" s="53" t="s">
        <v>185</v>
      </c>
      <c r="E1132" s="56">
        <v>1.19</v>
      </c>
    </row>
    <row r="1133" s="40" customFormat="1" customHeight="1" spans="1:5">
      <c r="A1133" s="41">
        <v>44256</v>
      </c>
      <c r="B1133" s="53" t="s">
        <v>213</v>
      </c>
      <c r="C1133" s="51" t="s">
        <v>101</v>
      </c>
      <c r="D1133" s="53" t="s">
        <v>187</v>
      </c>
      <c r="E1133" s="56">
        <v>7.8</v>
      </c>
    </row>
    <row r="1134" s="40" customFormat="1" customHeight="1" spans="1:5">
      <c r="A1134" s="41">
        <v>44440</v>
      </c>
      <c r="B1134" s="53" t="s">
        <v>213</v>
      </c>
      <c r="C1134" s="51" t="s">
        <v>101</v>
      </c>
      <c r="D1134" s="53" t="s">
        <v>152</v>
      </c>
      <c r="E1134" s="56">
        <v>37.32</v>
      </c>
    </row>
    <row r="1135" s="40" customFormat="1" customHeight="1" spans="1:5">
      <c r="A1135" s="41">
        <v>44440</v>
      </c>
      <c r="B1135" s="53" t="s">
        <v>213</v>
      </c>
      <c r="C1135" s="51" t="s">
        <v>101</v>
      </c>
      <c r="D1135" s="53" t="s">
        <v>153</v>
      </c>
      <c r="E1135" s="56">
        <v>13.99</v>
      </c>
    </row>
    <row r="1136" s="40" customFormat="1" customHeight="1" spans="1:5">
      <c r="A1136" s="41">
        <v>44440</v>
      </c>
      <c r="B1136" s="53" t="s">
        <v>213</v>
      </c>
      <c r="C1136" s="51" t="s">
        <v>101</v>
      </c>
      <c r="D1136" s="53" t="s">
        <v>162</v>
      </c>
      <c r="E1136" s="56">
        <v>480.62</v>
      </c>
    </row>
    <row r="1137" s="40" customFormat="1" customHeight="1" spans="1:5">
      <c r="A1137" s="41">
        <v>44440</v>
      </c>
      <c r="B1137" s="53" t="s">
        <v>213</v>
      </c>
      <c r="C1137" s="51" t="s">
        <v>101</v>
      </c>
      <c r="D1137" s="53" t="s">
        <v>163</v>
      </c>
      <c r="E1137" s="56">
        <v>230.92</v>
      </c>
    </row>
    <row r="1138" s="40" customFormat="1" customHeight="1" spans="1:5">
      <c r="A1138" s="41">
        <v>44440</v>
      </c>
      <c r="B1138" s="53" t="s">
        <v>213</v>
      </c>
      <c r="C1138" s="51" t="s">
        <v>101</v>
      </c>
      <c r="D1138" s="53" t="s">
        <v>164</v>
      </c>
      <c r="E1138" s="56">
        <v>250.97</v>
      </c>
    </row>
    <row r="1139" s="40" customFormat="1" customHeight="1" spans="1:5">
      <c r="A1139" s="41">
        <v>44440</v>
      </c>
      <c r="B1139" s="53" t="s">
        <v>213</v>
      </c>
      <c r="C1139" s="51" t="s">
        <v>101</v>
      </c>
      <c r="D1139" s="53" t="s">
        <v>165</v>
      </c>
      <c r="E1139" s="56">
        <v>155.84</v>
      </c>
    </row>
    <row r="1140" s="40" customFormat="1" customHeight="1" spans="1:5">
      <c r="A1140" s="41">
        <v>44440</v>
      </c>
      <c r="B1140" s="53" t="s">
        <v>213</v>
      </c>
      <c r="C1140" s="51" t="s">
        <v>101</v>
      </c>
      <c r="D1140" s="53" t="s">
        <v>166</v>
      </c>
      <c r="E1140" s="56">
        <v>21.66</v>
      </c>
    </row>
    <row r="1141" s="40" customFormat="1" customHeight="1" spans="1:5">
      <c r="A1141" s="41">
        <v>44440</v>
      </c>
      <c r="B1141" s="53" t="s">
        <v>213</v>
      </c>
      <c r="C1141" s="51" t="s">
        <v>101</v>
      </c>
      <c r="D1141" s="53" t="s">
        <v>167</v>
      </c>
      <c r="E1141" s="56">
        <v>25.42</v>
      </c>
    </row>
    <row r="1142" s="40" customFormat="1" customHeight="1" spans="1:5">
      <c r="A1142" s="41">
        <v>44440</v>
      </c>
      <c r="B1142" s="53" t="s">
        <v>213</v>
      </c>
      <c r="C1142" s="51" t="s">
        <v>101</v>
      </c>
      <c r="D1142" s="53" t="s">
        <v>189</v>
      </c>
      <c r="E1142" s="55">
        <v>7501.19</v>
      </c>
    </row>
    <row r="1143" s="40" customFormat="1" customHeight="1" spans="1:5">
      <c r="A1143" s="41">
        <v>44440</v>
      </c>
      <c r="B1143" s="53" t="s">
        <v>213</v>
      </c>
      <c r="C1143" s="51" t="s">
        <v>101</v>
      </c>
      <c r="D1143" s="53" t="s">
        <v>168</v>
      </c>
      <c r="E1143" s="56">
        <v>107.82</v>
      </c>
    </row>
    <row r="1144" s="40" customFormat="1" customHeight="1" spans="1:5">
      <c r="A1144" s="41">
        <v>44440</v>
      </c>
      <c r="B1144" s="53" t="s">
        <v>213</v>
      </c>
      <c r="C1144" s="51" t="s">
        <v>101</v>
      </c>
      <c r="D1144" s="53" t="s">
        <v>169</v>
      </c>
      <c r="E1144" s="56">
        <v>64.17</v>
      </c>
    </row>
    <row r="1145" s="40" customFormat="1" customHeight="1" spans="1:5">
      <c r="A1145" s="41">
        <v>44440</v>
      </c>
      <c r="B1145" s="53" t="s">
        <v>213</v>
      </c>
      <c r="C1145" s="51" t="s">
        <v>101</v>
      </c>
      <c r="D1145" s="53" t="s">
        <v>171</v>
      </c>
      <c r="E1145" s="56">
        <v>19.53</v>
      </c>
    </row>
    <row r="1146" s="40" customFormat="1" customHeight="1" spans="1:5">
      <c r="A1146" s="41">
        <v>44440</v>
      </c>
      <c r="B1146" s="53" t="s">
        <v>213</v>
      </c>
      <c r="C1146" s="51" t="s">
        <v>101</v>
      </c>
      <c r="D1146" s="53" t="s">
        <v>172</v>
      </c>
      <c r="E1146" s="56">
        <v>408.9</v>
      </c>
    </row>
    <row r="1147" s="40" customFormat="1" customHeight="1" spans="1:5">
      <c r="A1147" s="41">
        <v>44440</v>
      </c>
      <c r="B1147" s="53" t="s">
        <v>213</v>
      </c>
      <c r="C1147" s="51" t="s">
        <v>101</v>
      </c>
      <c r="D1147" s="53" t="s">
        <v>180</v>
      </c>
      <c r="E1147" s="56">
        <v>1.37</v>
      </c>
    </row>
    <row r="1148" s="40" customFormat="1" customHeight="1" spans="1:5">
      <c r="A1148" s="41">
        <v>44440</v>
      </c>
      <c r="B1148" s="53" t="s">
        <v>213</v>
      </c>
      <c r="C1148" s="51" t="s">
        <v>101</v>
      </c>
      <c r="D1148" s="53" t="s">
        <v>181</v>
      </c>
      <c r="E1148" s="56">
        <v>0.8</v>
      </c>
    </row>
    <row r="1149" s="40" customFormat="1" customHeight="1" spans="1:5">
      <c r="A1149" s="41">
        <v>44440</v>
      </c>
      <c r="B1149" s="53" t="s">
        <v>213</v>
      </c>
      <c r="C1149" s="51" t="s">
        <v>101</v>
      </c>
      <c r="D1149" s="53" t="s">
        <v>182</v>
      </c>
      <c r="E1149" s="56">
        <v>9.53</v>
      </c>
    </row>
    <row r="1150" s="40" customFormat="1" customHeight="1" spans="1:5">
      <c r="A1150" s="41">
        <v>44440</v>
      </c>
      <c r="B1150" s="53" t="s">
        <v>213</v>
      </c>
      <c r="C1150" s="51" t="s">
        <v>101</v>
      </c>
      <c r="D1150" s="53" t="s">
        <v>184</v>
      </c>
      <c r="E1150" s="56">
        <v>9.9</v>
      </c>
    </row>
    <row r="1151" s="40" customFormat="1" customHeight="1" spans="1:5">
      <c r="A1151" s="41">
        <v>44440</v>
      </c>
      <c r="B1151" s="53" t="s">
        <v>213</v>
      </c>
      <c r="C1151" s="51" t="s">
        <v>101</v>
      </c>
      <c r="D1151" s="53" t="s">
        <v>185</v>
      </c>
      <c r="E1151" s="56">
        <v>0.7</v>
      </c>
    </row>
    <row r="1152" s="40" customFormat="1" customHeight="1" spans="1:5">
      <c r="A1152" s="41">
        <v>44440</v>
      </c>
      <c r="B1152" s="53" t="s">
        <v>213</v>
      </c>
      <c r="C1152" s="51" t="s">
        <v>101</v>
      </c>
      <c r="D1152" s="53" t="s">
        <v>187</v>
      </c>
      <c r="E1152" s="56">
        <v>5.87</v>
      </c>
    </row>
    <row r="1153" s="40" customFormat="1" customHeight="1" spans="1:5">
      <c r="A1153" s="41">
        <v>44440</v>
      </c>
      <c r="B1153" s="53" t="s">
        <v>213</v>
      </c>
      <c r="C1153" s="51" t="s">
        <v>101</v>
      </c>
      <c r="D1153" s="53" t="s">
        <v>191</v>
      </c>
      <c r="E1153" s="56">
        <v>27.05</v>
      </c>
    </row>
    <row r="1154" s="40" customFormat="1" customHeight="1" spans="1:5">
      <c r="A1154" s="41">
        <v>44440</v>
      </c>
      <c r="B1154" s="53" t="s">
        <v>213</v>
      </c>
      <c r="C1154" s="51" t="s">
        <v>101</v>
      </c>
      <c r="D1154" s="53" t="s">
        <v>192</v>
      </c>
      <c r="E1154" s="56">
        <v>4.1</v>
      </c>
    </row>
    <row r="1155" s="40" customFormat="1" customHeight="1" spans="1:5">
      <c r="A1155" s="41">
        <v>44440</v>
      </c>
      <c r="B1155" s="53" t="s">
        <v>213</v>
      </c>
      <c r="C1155" s="51" t="s">
        <v>101</v>
      </c>
      <c r="D1155" s="53" t="s">
        <v>193</v>
      </c>
      <c r="E1155" s="56">
        <v>1.17</v>
      </c>
    </row>
    <row r="1156" s="40" customFormat="1" customHeight="1" spans="1:5">
      <c r="A1156" s="41">
        <v>44440</v>
      </c>
      <c r="B1156" s="53" t="s">
        <v>213</v>
      </c>
      <c r="C1156" s="51" t="s">
        <v>101</v>
      </c>
      <c r="D1156" s="53" t="s">
        <v>194</v>
      </c>
      <c r="E1156" s="56">
        <v>121.65</v>
      </c>
    </row>
    <row r="1157" s="40" customFormat="1" customHeight="1" spans="1:5">
      <c r="A1157" s="41">
        <v>44440</v>
      </c>
      <c r="B1157" s="53" t="s">
        <v>213</v>
      </c>
      <c r="C1157" s="51" t="s">
        <v>101</v>
      </c>
      <c r="D1157" s="53" t="s">
        <v>188</v>
      </c>
      <c r="E1157" s="56">
        <v>117.08</v>
      </c>
    </row>
    <row r="1158" s="40" customFormat="1" customHeight="1" spans="1:5">
      <c r="A1158" s="41">
        <v>44197</v>
      </c>
      <c r="B1158" s="50" t="s">
        <v>214</v>
      </c>
      <c r="C1158" s="50" t="s">
        <v>214</v>
      </c>
      <c r="D1158" s="50" t="s">
        <v>123</v>
      </c>
      <c r="E1158" s="52">
        <v>3.45</v>
      </c>
    </row>
    <row r="1159" s="40" customFormat="1" customHeight="1" spans="1:5">
      <c r="A1159" s="41">
        <v>44197</v>
      </c>
      <c r="B1159" s="50" t="s">
        <v>214</v>
      </c>
      <c r="C1159" s="50" t="s">
        <v>214</v>
      </c>
      <c r="D1159" s="50" t="s">
        <v>138</v>
      </c>
      <c r="E1159" s="52">
        <v>108.01</v>
      </c>
    </row>
    <row r="1160" s="40" customFormat="1" customHeight="1" spans="1:5">
      <c r="A1160" s="41">
        <v>44197</v>
      </c>
      <c r="B1160" s="50" t="s">
        <v>214</v>
      </c>
      <c r="C1160" s="50" t="s">
        <v>214</v>
      </c>
      <c r="D1160" s="50" t="s">
        <v>133</v>
      </c>
      <c r="E1160" s="54">
        <v>2300</v>
      </c>
    </row>
    <row r="1161" s="40" customFormat="1" customHeight="1" spans="1:5">
      <c r="A1161" s="41">
        <v>44197</v>
      </c>
      <c r="B1161" s="50" t="s">
        <v>214</v>
      </c>
      <c r="C1161" s="50" t="s">
        <v>214</v>
      </c>
      <c r="D1161" s="50" t="s">
        <v>115</v>
      </c>
      <c r="E1161" s="54">
        <v>2360.01</v>
      </c>
    </row>
    <row r="1162" s="40" customFormat="1" customHeight="1" spans="1:5">
      <c r="A1162" s="41">
        <v>44197</v>
      </c>
      <c r="B1162" s="50" t="s">
        <v>214</v>
      </c>
      <c r="C1162" s="50" t="s">
        <v>214</v>
      </c>
      <c r="D1162" s="50" t="s">
        <v>116</v>
      </c>
      <c r="E1162" s="54">
        <v>2360.01</v>
      </c>
    </row>
    <row r="1163" s="40" customFormat="1" customHeight="1" spans="1:5">
      <c r="A1163" s="41">
        <v>44197</v>
      </c>
      <c r="B1163" s="50" t="s">
        <v>214</v>
      </c>
      <c r="C1163" s="50" t="s">
        <v>214</v>
      </c>
      <c r="D1163" s="50" t="s">
        <v>139</v>
      </c>
      <c r="E1163" s="54">
        <v>2360.01</v>
      </c>
    </row>
    <row r="1164" s="40" customFormat="1" customHeight="1" spans="1:5">
      <c r="A1164" s="41">
        <v>44197</v>
      </c>
      <c r="B1164" s="50" t="s">
        <v>214</v>
      </c>
      <c r="C1164" s="50" t="s">
        <v>214</v>
      </c>
      <c r="D1164" s="50" t="s">
        <v>121</v>
      </c>
      <c r="E1164" s="54">
        <v>2880.01</v>
      </c>
    </row>
    <row r="1165" s="40" customFormat="1" customHeight="1" spans="1:5">
      <c r="A1165" s="41">
        <v>44197</v>
      </c>
      <c r="B1165" s="50" t="s">
        <v>214</v>
      </c>
      <c r="C1165" s="50" t="s">
        <v>214</v>
      </c>
      <c r="D1165" s="50" t="s">
        <v>142</v>
      </c>
      <c r="E1165" s="54">
        <v>3600</v>
      </c>
    </row>
    <row r="1166" s="40" customFormat="1" customHeight="1" spans="1:5">
      <c r="A1166" s="41">
        <v>44197</v>
      </c>
      <c r="B1166" s="50" t="s">
        <v>214</v>
      </c>
      <c r="C1166" s="50" t="s">
        <v>214</v>
      </c>
      <c r="D1166" s="50" t="s">
        <v>112</v>
      </c>
      <c r="E1166" s="54">
        <v>3600</v>
      </c>
    </row>
    <row r="1167" s="40" customFormat="1" customHeight="1" spans="1:5">
      <c r="A1167" s="41">
        <v>44197</v>
      </c>
      <c r="B1167" s="50" t="s">
        <v>214</v>
      </c>
      <c r="C1167" s="50" t="s">
        <v>214</v>
      </c>
      <c r="D1167" s="50" t="s">
        <v>118</v>
      </c>
      <c r="E1167" s="54">
        <v>3959.99</v>
      </c>
    </row>
    <row r="1168" s="40" customFormat="1" customHeight="1" spans="1:5">
      <c r="A1168" s="41">
        <v>44197</v>
      </c>
      <c r="B1168" s="50" t="s">
        <v>214</v>
      </c>
      <c r="C1168" s="50" t="s">
        <v>214</v>
      </c>
      <c r="D1168" s="50" t="s">
        <v>117</v>
      </c>
      <c r="E1168" s="54">
        <v>3959.99</v>
      </c>
    </row>
    <row r="1169" s="40" customFormat="1" customHeight="1" spans="1:5">
      <c r="A1169" s="41">
        <v>44197</v>
      </c>
      <c r="B1169" s="50" t="s">
        <v>214</v>
      </c>
      <c r="C1169" s="50" t="s">
        <v>214</v>
      </c>
      <c r="D1169" s="50" t="s">
        <v>132</v>
      </c>
      <c r="E1169" s="54">
        <v>3959.99</v>
      </c>
    </row>
    <row r="1170" s="40" customFormat="1" customHeight="1" spans="1:5">
      <c r="A1170" s="41">
        <v>44197</v>
      </c>
      <c r="B1170" s="50" t="s">
        <v>214</v>
      </c>
      <c r="C1170" s="50" t="s">
        <v>214</v>
      </c>
      <c r="D1170" s="50" t="s">
        <v>140</v>
      </c>
      <c r="E1170" s="54">
        <v>4720.01</v>
      </c>
    </row>
    <row r="1171" s="40" customFormat="1" customHeight="1" spans="1:5">
      <c r="A1171" s="41">
        <v>44197</v>
      </c>
      <c r="B1171" s="50" t="s">
        <v>214</v>
      </c>
      <c r="C1171" s="50" t="s">
        <v>214</v>
      </c>
      <c r="D1171" s="50" t="s">
        <v>129</v>
      </c>
      <c r="E1171" s="54">
        <v>4720.01</v>
      </c>
    </row>
    <row r="1172" s="40" customFormat="1" customHeight="1" spans="1:5">
      <c r="A1172" s="41">
        <v>44197</v>
      </c>
      <c r="B1172" s="50" t="s">
        <v>214</v>
      </c>
      <c r="C1172" s="50" t="s">
        <v>214</v>
      </c>
      <c r="D1172" s="50" t="s">
        <v>128</v>
      </c>
      <c r="E1172" s="54">
        <v>4720.01</v>
      </c>
    </row>
    <row r="1173" s="40" customFormat="1" customHeight="1" spans="1:5">
      <c r="A1173" s="41">
        <v>44228</v>
      </c>
      <c r="B1173" s="50" t="s">
        <v>214</v>
      </c>
      <c r="C1173" s="50" t="s">
        <v>214</v>
      </c>
      <c r="D1173" s="50" t="s">
        <v>141</v>
      </c>
      <c r="E1173" s="52">
        <v>911.15</v>
      </c>
    </row>
    <row r="1174" s="40" customFormat="1" customHeight="1" spans="1:5">
      <c r="A1174" s="41">
        <v>44228</v>
      </c>
      <c r="B1174" s="50" t="s">
        <v>214</v>
      </c>
      <c r="C1174" s="50" t="s">
        <v>214</v>
      </c>
      <c r="D1174" s="50" t="s">
        <v>138</v>
      </c>
      <c r="E1174" s="52">
        <v>1440</v>
      </c>
    </row>
    <row r="1175" s="40" customFormat="1" customHeight="1" spans="1:5">
      <c r="A1175" s="41">
        <v>44228</v>
      </c>
      <c r="B1175" s="50" t="s">
        <v>214</v>
      </c>
      <c r="C1175" s="50" t="s">
        <v>214</v>
      </c>
      <c r="D1175" s="50" t="s">
        <v>127</v>
      </c>
      <c r="E1175" s="52">
        <v>1440</v>
      </c>
    </row>
    <row r="1176" s="40" customFormat="1" customHeight="1" spans="1:5">
      <c r="A1176" s="41">
        <v>44228</v>
      </c>
      <c r="B1176" s="50" t="s">
        <v>214</v>
      </c>
      <c r="C1176" s="50" t="s">
        <v>214</v>
      </c>
      <c r="D1176" s="50" t="s">
        <v>114</v>
      </c>
      <c r="E1176" s="52">
        <v>1440</v>
      </c>
    </row>
    <row r="1177" s="40" customFormat="1" customHeight="1" spans="1:5">
      <c r="A1177" s="41">
        <v>44228</v>
      </c>
      <c r="B1177" s="50" t="s">
        <v>214</v>
      </c>
      <c r="C1177" s="50" t="s">
        <v>214</v>
      </c>
      <c r="D1177" s="50" t="s">
        <v>110</v>
      </c>
      <c r="E1177" s="52">
        <v>1440</v>
      </c>
    </row>
    <row r="1178" s="40" customFormat="1" customHeight="1" spans="1:5">
      <c r="A1178" s="41">
        <v>44228</v>
      </c>
      <c r="B1178" s="50" t="s">
        <v>214</v>
      </c>
      <c r="C1178" s="50" t="s">
        <v>214</v>
      </c>
      <c r="D1178" s="50" t="s">
        <v>140</v>
      </c>
      <c r="E1178" s="52">
        <v>2360.01</v>
      </c>
    </row>
    <row r="1179" s="40" customFormat="1" customHeight="1" spans="1:5">
      <c r="A1179" s="41">
        <v>44228</v>
      </c>
      <c r="B1179" s="50" t="s">
        <v>214</v>
      </c>
      <c r="C1179" s="50" t="s">
        <v>214</v>
      </c>
      <c r="D1179" s="50" t="s">
        <v>119</v>
      </c>
      <c r="E1179" s="52">
        <v>2360.01</v>
      </c>
    </row>
    <row r="1180" s="40" customFormat="1" customHeight="1" spans="1:5">
      <c r="A1180" s="41">
        <v>44228</v>
      </c>
      <c r="B1180" s="50" t="s">
        <v>214</v>
      </c>
      <c r="C1180" s="50" t="s">
        <v>214</v>
      </c>
      <c r="D1180" s="50" t="s">
        <v>131</v>
      </c>
      <c r="E1180" s="52">
        <v>2360.01</v>
      </c>
    </row>
    <row r="1181" s="40" customFormat="1" customHeight="1" spans="1:5">
      <c r="A1181" s="41">
        <v>44228</v>
      </c>
      <c r="B1181" s="50" t="s">
        <v>214</v>
      </c>
      <c r="C1181" s="50" t="s">
        <v>214</v>
      </c>
      <c r="D1181" s="50" t="s">
        <v>142</v>
      </c>
      <c r="E1181" s="52">
        <v>3600</v>
      </c>
    </row>
    <row r="1182" s="40" customFormat="1" customHeight="1" spans="1:5">
      <c r="A1182" s="41">
        <v>44228</v>
      </c>
      <c r="B1182" s="50" t="s">
        <v>214</v>
      </c>
      <c r="C1182" s="50" t="s">
        <v>214</v>
      </c>
      <c r="D1182" s="50" t="s">
        <v>132</v>
      </c>
      <c r="E1182" s="52">
        <v>3600</v>
      </c>
    </row>
    <row r="1183" s="40" customFormat="1" customHeight="1" spans="1:5">
      <c r="A1183" s="41">
        <v>44228</v>
      </c>
      <c r="B1183" s="50" t="s">
        <v>214</v>
      </c>
      <c r="C1183" s="50" t="s">
        <v>214</v>
      </c>
      <c r="D1183" s="50" t="s">
        <v>133</v>
      </c>
      <c r="E1183" s="52">
        <v>4320.01</v>
      </c>
    </row>
    <row r="1184" s="40" customFormat="1" customHeight="1" spans="1:5">
      <c r="A1184" s="41">
        <v>44228</v>
      </c>
      <c r="B1184" s="50" t="s">
        <v>214</v>
      </c>
      <c r="C1184" s="50" t="s">
        <v>214</v>
      </c>
      <c r="D1184" s="50" t="s">
        <v>128</v>
      </c>
      <c r="E1184" s="52">
        <v>4720.01</v>
      </c>
    </row>
    <row r="1185" s="40" customFormat="1" customHeight="1" spans="1:5">
      <c r="A1185" s="41">
        <v>44228</v>
      </c>
      <c r="B1185" s="50" t="s">
        <v>214</v>
      </c>
      <c r="C1185" s="50" t="s">
        <v>214</v>
      </c>
      <c r="D1185" s="50" t="s">
        <v>139</v>
      </c>
      <c r="E1185" s="52">
        <v>4720.01</v>
      </c>
    </row>
    <row r="1186" s="40" customFormat="1" customHeight="1" spans="1:5">
      <c r="A1186" s="41">
        <v>44228</v>
      </c>
      <c r="B1186" s="50" t="s">
        <v>214</v>
      </c>
      <c r="C1186" s="50" t="s">
        <v>214</v>
      </c>
      <c r="D1186" s="50" t="s">
        <v>134</v>
      </c>
      <c r="E1186" s="52">
        <v>5760.02</v>
      </c>
    </row>
    <row r="1187" s="40" customFormat="1" customHeight="1" spans="1:5">
      <c r="A1187" s="41">
        <v>44228</v>
      </c>
      <c r="B1187" s="50" t="s">
        <v>214</v>
      </c>
      <c r="C1187" s="50" t="s">
        <v>214</v>
      </c>
      <c r="D1187" s="50" t="s">
        <v>141</v>
      </c>
      <c r="E1187" s="52">
        <v>7008.84</v>
      </c>
    </row>
    <row r="1188" s="40" customFormat="1" customHeight="1" spans="1:5">
      <c r="A1188" s="41">
        <v>44287</v>
      </c>
      <c r="B1188" s="50" t="s">
        <v>214</v>
      </c>
      <c r="C1188" s="50" t="s">
        <v>214</v>
      </c>
      <c r="D1188" s="50" t="s">
        <v>138</v>
      </c>
      <c r="E1188" s="52">
        <v>432.02</v>
      </c>
    </row>
    <row r="1189" s="40" customFormat="1" customHeight="1" spans="1:5">
      <c r="A1189" s="41">
        <v>44287</v>
      </c>
      <c r="B1189" s="50" t="s">
        <v>214</v>
      </c>
      <c r="C1189" s="50" t="s">
        <v>214</v>
      </c>
      <c r="D1189" s="50" t="s">
        <v>133</v>
      </c>
      <c r="E1189" s="54">
        <v>1440</v>
      </c>
    </row>
    <row r="1190" s="40" customFormat="1" customHeight="1" spans="1:5">
      <c r="A1190" s="41">
        <v>44287</v>
      </c>
      <c r="B1190" s="50" t="s">
        <v>214</v>
      </c>
      <c r="C1190" s="50" t="s">
        <v>214</v>
      </c>
      <c r="D1190" s="50" t="s">
        <v>109</v>
      </c>
      <c r="E1190" s="54">
        <v>1440</v>
      </c>
    </row>
    <row r="1191" s="40" customFormat="1" customHeight="1" spans="1:5">
      <c r="A1191" s="41">
        <v>44287</v>
      </c>
      <c r="B1191" s="50" t="s">
        <v>214</v>
      </c>
      <c r="C1191" s="50" t="s">
        <v>214</v>
      </c>
      <c r="D1191" s="50" t="s">
        <v>125</v>
      </c>
      <c r="E1191" s="54">
        <v>1440</v>
      </c>
    </row>
    <row r="1192" s="40" customFormat="1" customHeight="1" spans="1:5">
      <c r="A1192" s="41">
        <v>44287</v>
      </c>
      <c r="B1192" s="50" t="s">
        <v>214</v>
      </c>
      <c r="C1192" s="50" t="s">
        <v>214</v>
      </c>
      <c r="D1192" s="50" t="s">
        <v>124</v>
      </c>
      <c r="E1192" s="54">
        <v>1440</v>
      </c>
    </row>
    <row r="1193" s="40" customFormat="1" customHeight="1" spans="1:5">
      <c r="A1193" s="41">
        <v>44287</v>
      </c>
      <c r="B1193" s="50" t="s">
        <v>214</v>
      </c>
      <c r="C1193" s="50" t="s">
        <v>214</v>
      </c>
      <c r="D1193" s="50" t="s">
        <v>145</v>
      </c>
      <c r="E1193" s="54">
        <v>2360.01</v>
      </c>
    </row>
    <row r="1194" s="40" customFormat="1" customHeight="1" spans="1:5">
      <c r="A1194" s="41">
        <v>44287</v>
      </c>
      <c r="B1194" s="50" t="s">
        <v>214</v>
      </c>
      <c r="C1194" s="50" t="s">
        <v>214</v>
      </c>
      <c r="D1194" s="50" t="s">
        <v>130</v>
      </c>
      <c r="E1194" s="54">
        <v>2360.01</v>
      </c>
    </row>
    <row r="1195" s="40" customFormat="1" customHeight="1" spans="1:5">
      <c r="A1195" s="41">
        <v>44287</v>
      </c>
      <c r="B1195" s="50" t="s">
        <v>214</v>
      </c>
      <c r="C1195" s="50" t="s">
        <v>214</v>
      </c>
      <c r="D1195" s="50" t="s">
        <v>134</v>
      </c>
      <c r="E1195" s="54">
        <v>2880.01</v>
      </c>
    </row>
    <row r="1196" s="40" customFormat="1" customHeight="1" spans="1:5">
      <c r="A1196" s="41">
        <v>44287</v>
      </c>
      <c r="B1196" s="50" t="s">
        <v>214</v>
      </c>
      <c r="C1196" s="50" t="s">
        <v>214</v>
      </c>
      <c r="D1196" s="50" t="s">
        <v>123</v>
      </c>
      <c r="E1196" s="54">
        <v>2880.01</v>
      </c>
    </row>
    <row r="1197" s="40" customFormat="1" customHeight="1" spans="1:5">
      <c r="A1197" s="41">
        <v>44287</v>
      </c>
      <c r="B1197" s="50" t="s">
        <v>214</v>
      </c>
      <c r="C1197" s="50" t="s">
        <v>214</v>
      </c>
      <c r="D1197" s="50" t="s">
        <v>142</v>
      </c>
      <c r="E1197" s="54">
        <v>3600</v>
      </c>
    </row>
    <row r="1198" s="40" customFormat="1" customHeight="1" spans="1:5">
      <c r="A1198" s="41">
        <v>44287</v>
      </c>
      <c r="B1198" s="50" t="s">
        <v>214</v>
      </c>
      <c r="C1198" s="50" t="s">
        <v>214</v>
      </c>
      <c r="D1198" s="50" t="s">
        <v>110</v>
      </c>
      <c r="E1198" s="54">
        <v>5760.02</v>
      </c>
    </row>
    <row r="1199" s="40" customFormat="1" customHeight="1" spans="1:5">
      <c r="A1199" s="41">
        <v>44317</v>
      </c>
      <c r="B1199" s="50" t="s">
        <v>214</v>
      </c>
      <c r="C1199" s="50" t="s">
        <v>214</v>
      </c>
      <c r="D1199" s="50" t="s">
        <v>108</v>
      </c>
      <c r="E1199" s="54">
        <v>1440</v>
      </c>
    </row>
    <row r="1200" s="40" customFormat="1" customHeight="1" spans="1:5">
      <c r="A1200" s="41">
        <v>44317</v>
      </c>
      <c r="B1200" s="50" t="s">
        <v>214</v>
      </c>
      <c r="C1200" s="50" t="s">
        <v>214</v>
      </c>
      <c r="D1200" s="50" t="s">
        <v>109</v>
      </c>
      <c r="E1200" s="54">
        <v>1440</v>
      </c>
    </row>
    <row r="1201" s="40" customFormat="1" customHeight="1" spans="1:5">
      <c r="A1201" s="41">
        <v>44317</v>
      </c>
      <c r="B1201" s="50" t="s">
        <v>214</v>
      </c>
      <c r="C1201" s="50" t="s">
        <v>214</v>
      </c>
      <c r="D1201" s="50" t="s">
        <v>125</v>
      </c>
      <c r="E1201" s="54">
        <v>1440</v>
      </c>
    </row>
    <row r="1202" s="40" customFormat="1" customHeight="1" spans="1:5">
      <c r="A1202" s="41">
        <v>44317</v>
      </c>
      <c r="B1202" s="50" t="s">
        <v>214</v>
      </c>
      <c r="C1202" s="50" t="s">
        <v>214</v>
      </c>
      <c r="D1202" s="50" t="s">
        <v>145</v>
      </c>
      <c r="E1202" s="54">
        <v>1500.01</v>
      </c>
    </row>
    <row r="1203" s="40" customFormat="1" customHeight="1" spans="1:5">
      <c r="A1203" s="41">
        <v>44317</v>
      </c>
      <c r="B1203" s="50" t="s">
        <v>214</v>
      </c>
      <c r="C1203" s="50" t="s">
        <v>214</v>
      </c>
      <c r="D1203" s="50" t="s">
        <v>130</v>
      </c>
      <c r="E1203" s="54">
        <v>2360.01</v>
      </c>
    </row>
    <row r="1204" s="40" customFormat="1" customHeight="1" spans="1:5">
      <c r="A1204" s="41">
        <v>44317</v>
      </c>
      <c r="B1204" s="50" t="s">
        <v>214</v>
      </c>
      <c r="C1204" s="50" t="s">
        <v>214</v>
      </c>
      <c r="D1204" s="50" t="s">
        <v>133</v>
      </c>
      <c r="E1204" s="54">
        <v>2880.01</v>
      </c>
    </row>
    <row r="1205" s="40" customFormat="1" customHeight="1" spans="1:5">
      <c r="A1205" s="41">
        <v>44317</v>
      </c>
      <c r="B1205" s="50" t="s">
        <v>214</v>
      </c>
      <c r="C1205" s="50" t="s">
        <v>214</v>
      </c>
      <c r="D1205" s="50" t="s">
        <v>142</v>
      </c>
      <c r="E1205" s="54">
        <v>3600</v>
      </c>
    </row>
    <row r="1206" s="40" customFormat="1" customHeight="1" spans="1:5">
      <c r="A1206" s="41">
        <v>44317</v>
      </c>
      <c r="B1206" s="50" t="s">
        <v>214</v>
      </c>
      <c r="C1206" s="50" t="s">
        <v>214</v>
      </c>
      <c r="D1206" s="50" t="s">
        <v>128</v>
      </c>
      <c r="E1206" s="54">
        <v>4720.01</v>
      </c>
    </row>
    <row r="1207" s="40" customFormat="1" customHeight="1" spans="1:5">
      <c r="A1207" s="41">
        <v>44348</v>
      </c>
      <c r="B1207" s="50" t="s">
        <v>214</v>
      </c>
      <c r="C1207" s="50" t="s">
        <v>214</v>
      </c>
      <c r="D1207" s="50" t="s">
        <v>215</v>
      </c>
      <c r="E1207" s="52">
        <v>165.66</v>
      </c>
    </row>
    <row r="1208" s="40" customFormat="1" customHeight="1" spans="1:5">
      <c r="A1208" s="41">
        <v>44348</v>
      </c>
      <c r="B1208" s="50" t="s">
        <v>214</v>
      </c>
      <c r="C1208" s="50" t="s">
        <v>214</v>
      </c>
      <c r="D1208" s="50" t="s">
        <v>198</v>
      </c>
      <c r="E1208" s="52">
        <v>165.68</v>
      </c>
    </row>
    <row r="1209" s="40" customFormat="1" customHeight="1" spans="1:5">
      <c r="A1209" s="41">
        <v>44348</v>
      </c>
      <c r="B1209" s="50" t="s">
        <v>214</v>
      </c>
      <c r="C1209" s="50" t="s">
        <v>214</v>
      </c>
      <c r="D1209" s="50" t="s">
        <v>124</v>
      </c>
      <c r="E1209" s="54">
        <v>1274.34</v>
      </c>
    </row>
    <row r="1210" s="40" customFormat="1" customHeight="1" spans="1:5">
      <c r="A1210" s="41">
        <v>44348</v>
      </c>
      <c r="B1210" s="50" t="s">
        <v>214</v>
      </c>
      <c r="C1210" s="50" t="s">
        <v>214</v>
      </c>
      <c r="D1210" s="50" t="s">
        <v>111</v>
      </c>
      <c r="E1210" s="54">
        <v>1274.34</v>
      </c>
    </row>
    <row r="1211" s="40" customFormat="1" customHeight="1" spans="1:5">
      <c r="A1211" s="41">
        <v>44348</v>
      </c>
      <c r="B1211" s="50" t="s">
        <v>214</v>
      </c>
      <c r="C1211" s="50" t="s">
        <v>214</v>
      </c>
      <c r="D1211" s="50" t="s">
        <v>114</v>
      </c>
      <c r="E1211" s="54">
        <v>1440</v>
      </c>
    </row>
    <row r="1212" s="40" customFormat="1" customHeight="1" spans="1:5">
      <c r="A1212" s="41">
        <v>44348</v>
      </c>
      <c r="B1212" s="50" t="s">
        <v>214</v>
      </c>
      <c r="C1212" s="50" t="s">
        <v>214</v>
      </c>
      <c r="D1212" s="50" t="s">
        <v>118</v>
      </c>
      <c r="E1212" s="54">
        <v>2360.01</v>
      </c>
    </row>
    <row r="1213" s="40" customFormat="1" customHeight="1" spans="1:5">
      <c r="A1213" s="41">
        <v>44348</v>
      </c>
      <c r="B1213" s="50" t="s">
        <v>214</v>
      </c>
      <c r="C1213" s="50" t="s">
        <v>214</v>
      </c>
      <c r="D1213" s="50" t="s">
        <v>133</v>
      </c>
      <c r="E1213" s="54">
        <v>2880.01</v>
      </c>
    </row>
    <row r="1214" s="40" customFormat="1" customHeight="1" spans="1:5">
      <c r="A1214" s="41">
        <v>44348</v>
      </c>
      <c r="B1214" s="50" t="s">
        <v>214</v>
      </c>
      <c r="C1214" s="50" t="s">
        <v>214</v>
      </c>
      <c r="D1214" s="50" t="s">
        <v>134</v>
      </c>
      <c r="E1214" s="54">
        <v>4320.01</v>
      </c>
    </row>
    <row r="1215" s="40" customFormat="1" customHeight="1" spans="1:5">
      <c r="A1215" s="41">
        <v>44348</v>
      </c>
      <c r="B1215" s="50" t="s">
        <v>214</v>
      </c>
      <c r="C1215" s="50" t="s">
        <v>214</v>
      </c>
      <c r="D1215" s="50" t="s">
        <v>128</v>
      </c>
      <c r="E1215" s="54">
        <v>4720.01</v>
      </c>
    </row>
    <row r="1216" s="40" customFormat="1" customHeight="1" spans="1:5">
      <c r="A1216" s="41">
        <v>44378</v>
      </c>
      <c r="B1216" s="50" t="s">
        <v>214</v>
      </c>
      <c r="C1216" s="50" t="s">
        <v>214</v>
      </c>
      <c r="D1216" s="50" t="s">
        <v>215</v>
      </c>
      <c r="E1216" s="52">
        <v>4.76</v>
      </c>
    </row>
    <row r="1217" s="40" customFormat="1" customHeight="1" spans="1:5">
      <c r="A1217" s="41">
        <v>44378</v>
      </c>
      <c r="B1217" s="50" t="s">
        <v>214</v>
      </c>
      <c r="C1217" s="50" t="s">
        <v>214</v>
      </c>
      <c r="D1217" s="50" t="s">
        <v>133</v>
      </c>
      <c r="E1217" s="54">
        <v>1440</v>
      </c>
    </row>
    <row r="1218" s="40" customFormat="1" customHeight="1" spans="1:5">
      <c r="A1218" s="41">
        <v>44378</v>
      </c>
      <c r="B1218" s="50" t="s">
        <v>214</v>
      </c>
      <c r="C1218" s="50" t="s">
        <v>214</v>
      </c>
      <c r="D1218" s="50" t="s">
        <v>149</v>
      </c>
      <c r="E1218" s="54">
        <v>1780.01</v>
      </c>
    </row>
    <row r="1219" s="40" customFormat="1" customHeight="1" spans="1:5">
      <c r="A1219" s="41">
        <v>44378</v>
      </c>
      <c r="B1219" s="50" t="s">
        <v>214</v>
      </c>
      <c r="C1219" s="50" t="s">
        <v>214</v>
      </c>
      <c r="D1219" s="50" t="s">
        <v>130</v>
      </c>
      <c r="E1219" s="54">
        <v>2360.01</v>
      </c>
    </row>
    <row r="1220" s="40" customFormat="1" customHeight="1" spans="1:5">
      <c r="A1220" s="41">
        <v>44378</v>
      </c>
      <c r="B1220" s="50" t="s">
        <v>214</v>
      </c>
      <c r="C1220" s="50" t="s">
        <v>214</v>
      </c>
      <c r="D1220" s="50" t="s">
        <v>143</v>
      </c>
      <c r="E1220" s="54">
        <v>3560</v>
      </c>
    </row>
    <row r="1221" s="40" customFormat="1" customHeight="1" spans="1:5">
      <c r="A1221" s="41">
        <v>44378</v>
      </c>
      <c r="B1221" s="50" t="s">
        <v>214</v>
      </c>
      <c r="C1221" s="50" t="s">
        <v>214</v>
      </c>
      <c r="D1221" s="50" t="s">
        <v>142</v>
      </c>
      <c r="E1221" s="54">
        <v>7200</v>
      </c>
    </row>
    <row r="1222" s="40" customFormat="1" customHeight="1" spans="1:5">
      <c r="A1222" s="41">
        <v>44409</v>
      </c>
      <c r="B1222" s="50" t="s">
        <v>214</v>
      </c>
      <c r="C1222" s="50" t="s">
        <v>214</v>
      </c>
      <c r="D1222" s="50" t="s">
        <v>134</v>
      </c>
      <c r="E1222" s="54">
        <v>1274.34</v>
      </c>
    </row>
    <row r="1223" s="40" customFormat="1" customHeight="1" spans="1:5">
      <c r="A1223" s="41">
        <v>44409</v>
      </c>
      <c r="B1223" s="50" t="s">
        <v>214</v>
      </c>
      <c r="C1223" s="50" t="s">
        <v>214</v>
      </c>
      <c r="D1223" s="50" t="s">
        <v>124</v>
      </c>
      <c r="E1223" s="54">
        <v>1274.34</v>
      </c>
    </row>
    <row r="1224" s="40" customFormat="1" customHeight="1" spans="1:5">
      <c r="A1224" s="41">
        <v>44409</v>
      </c>
      <c r="B1224" s="50" t="s">
        <v>214</v>
      </c>
      <c r="C1224" s="50" t="s">
        <v>214</v>
      </c>
      <c r="D1224" s="50" t="s">
        <v>123</v>
      </c>
      <c r="E1224" s="54">
        <v>2035.4</v>
      </c>
    </row>
    <row r="1225" s="40" customFormat="1" customHeight="1" spans="1:5">
      <c r="A1225" s="41">
        <v>44409</v>
      </c>
      <c r="B1225" s="50" t="s">
        <v>214</v>
      </c>
      <c r="C1225" s="50" t="s">
        <v>214</v>
      </c>
      <c r="D1225" s="50" t="s">
        <v>125</v>
      </c>
      <c r="E1225" s="54">
        <v>2035.4</v>
      </c>
    </row>
    <row r="1226" s="40" customFormat="1" customHeight="1" spans="1:5">
      <c r="A1226" s="41">
        <v>44409</v>
      </c>
      <c r="B1226" s="50" t="s">
        <v>214</v>
      </c>
      <c r="C1226" s="50" t="s">
        <v>214</v>
      </c>
      <c r="D1226" s="50" t="s">
        <v>112</v>
      </c>
      <c r="E1226" s="54">
        <v>2088.5</v>
      </c>
    </row>
    <row r="1227" s="40" customFormat="1" customHeight="1" spans="1:5">
      <c r="A1227" s="41">
        <v>44409</v>
      </c>
      <c r="B1227" s="50" t="s">
        <v>214</v>
      </c>
      <c r="C1227" s="50" t="s">
        <v>214</v>
      </c>
      <c r="D1227" s="50" t="s">
        <v>130</v>
      </c>
      <c r="E1227" s="54">
        <v>5274.34</v>
      </c>
    </row>
    <row r="1228" s="40" customFormat="1" customHeight="1" spans="1:5">
      <c r="A1228" s="41">
        <v>44256</v>
      </c>
      <c r="B1228" s="53" t="s">
        <v>216</v>
      </c>
      <c r="C1228" s="50" t="s">
        <v>214</v>
      </c>
      <c r="D1228" s="53" t="s">
        <v>152</v>
      </c>
      <c r="E1228" s="55">
        <v>4720.01</v>
      </c>
    </row>
    <row r="1229" s="40" customFormat="1" customHeight="1" spans="1:5">
      <c r="A1229" s="41">
        <v>44256</v>
      </c>
      <c r="B1229" s="53" t="s">
        <v>216</v>
      </c>
      <c r="C1229" s="50" t="s">
        <v>214</v>
      </c>
      <c r="D1229" s="53" t="s">
        <v>156</v>
      </c>
      <c r="E1229" s="55">
        <v>2360.01</v>
      </c>
    </row>
    <row r="1230" s="40" customFormat="1" customHeight="1" spans="1:5">
      <c r="A1230" s="41">
        <v>44256</v>
      </c>
      <c r="B1230" s="53" t="s">
        <v>216</v>
      </c>
      <c r="C1230" s="50" t="s">
        <v>214</v>
      </c>
      <c r="D1230" s="53" t="s">
        <v>162</v>
      </c>
      <c r="E1230" s="55">
        <v>2880.01</v>
      </c>
    </row>
    <row r="1231" s="40" customFormat="1" customHeight="1" spans="1:5">
      <c r="A1231" s="41">
        <v>44256</v>
      </c>
      <c r="B1231" s="53" t="s">
        <v>216</v>
      </c>
      <c r="C1231" s="50" t="s">
        <v>214</v>
      </c>
      <c r="D1231" s="53" t="s">
        <v>165</v>
      </c>
      <c r="E1231" s="55">
        <v>4720.01</v>
      </c>
    </row>
    <row r="1232" s="40" customFormat="1" customHeight="1" spans="1:5">
      <c r="A1232" s="41">
        <v>44256</v>
      </c>
      <c r="B1232" s="53" t="s">
        <v>216</v>
      </c>
      <c r="C1232" s="50" t="s">
        <v>214</v>
      </c>
      <c r="D1232" s="53" t="s">
        <v>169</v>
      </c>
      <c r="E1232" s="55">
        <v>2360.01</v>
      </c>
    </row>
    <row r="1233" s="40" customFormat="1" customHeight="1" spans="1:5">
      <c r="A1233" s="41">
        <v>44256</v>
      </c>
      <c r="B1233" s="53" t="s">
        <v>216</v>
      </c>
      <c r="C1233" s="50" t="s">
        <v>214</v>
      </c>
      <c r="D1233" s="53" t="s">
        <v>172</v>
      </c>
      <c r="E1233" s="55">
        <v>2360.01</v>
      </c>
    </row>
    <row r="1234" s="40" customFormat="1" customHeight="1" spans="1:5">
      <c r="A1234" s="41">
        <v>44440</v>
      </c>
      <c r="B1234" s="53" t="s">
        <v>216</v>
      </c>
      <c r="C1234" s="50" t="s">
        <v>214</v>
      </c>
      <c r="D1234" s="53" t="s">
        <v>151</v>
      </c>
      <c r="E1234" s="55">
        <v>3600</v>
      </c>
    </row>
    <row r="1235" s="40" customFormat="1" customHeight="1" spans="1:5">
      <c r="A1235" s="41">
        <v>44440</v>
      </c>
      <c r="B1235" s="53" t="s">
        <v>216</v>
      </c>
      <c r="C1235" s="50" t="s">
        <v>214</v>
      </c>
      <c r="D1235" s="53" t="s">
        <v>157</v>
      </c>
      <c r="E1235" s="56">
        <v>271.51</v>
      </c>
    </row>
    <row r="1236" s="40" customFormat="1" customHeight="1" spans="1:5">
      <c r="A1236" s="41">
        <v>44440</v>
      </c>
      <c r="B1236" s="53" t="s">
        <v>216</v>
      </c>
      <c r="C1236" s="50" t="s">
        <v>214</v>
      </c>
      <c r="D1236" s="53" t="s">
        <v>163</v>
      </c>
      <c r="E1236" s="55">
        <v>1440</v>
      </c>
    </row>
    <row r="1237" s="40" customFormat="1" customHeight="1" spans="1:5">
      <c r="A1237" s="41">
        <v>44440</v>
      </c>
      <c r="B1237" s="53" t="s">
        <v>216</v>
      </c>
      <c r="C1237" s="50" t="s">
        <v>214</v>
      </c>
      <c r="D1237" s="53" t="s">
        <v>164</v>
      </c>
      <c r="E1237" s="56">
        <v>165.66</v>
      </c>
    </row>
    <row r="1238" s="40" customFormat="1" customHeight="1" spans="1:5">
      <c r="A1238" s="41">
        <v>44440</v>
      </c>
      <c r="B1238" s="53" t="s">
        <v>216</v>
      </c>
      <c r="C1238" s="50" t="s">
        <v>214</v>
      </c>
      <c r="D1238" s="53" t="s">
        <v>180</v>
      </c>
      <c r="E1238" s="56">
        <v>264.6</v>
      </c>
    </row>
    <row r="1239" s="40" customFormat="1" customHeight="1" spans="1:5">
      <c r="A1239" s="41">
        <v>44440</v>
      </c>
      <c r="B1239" s="53" t="s">
        <v>216</v>
      </c>
      <c r="C1239" s="50" t="s">
        <v>214</v>
      </c>
      <c r="D1239" s="53" t="s">
        <v>183</v>
      </c>
      <c r="E1239" s="56">
        <v>264.6</v>
      </c>
    </row>
    <row r="1240" s="40" customFormat="1" customHeight="1" spans="1:5">
      <c r="A1240" s="41">
        <v>44440</v>
      </c>
      <c r="B1240" s="53" t="s">
        <v>216</v>
      </c>
      <c r="C1240" s="50" t="s">
        <v>214</v>
      </c>
      <c r="D1240" s="53" t="s">
        <v>188</v>
      </c>
      <c r="E1240" s="56">
        <v>685.66</v>
      </c>
    </row>
    <row r="1241" s="40" customFormat="1" customHeight="1" spans="1:5">
      <c r="A1241" s="41">
        <v>44440</v>
      </c>
      <c r="B1241" s="53" t="s">
        <v>216</v>
      </c>
      <c r="C1241" s="50" t="s">
        <v>214</v>
      </c>
      <c r="D1241" s="53" t="s">
        <v>217</v>
      </c>
      <c r="E1241" s="56">
        <v>165.66</v>
      </c>
    </row>
    <row r="1242" s="40" customFormat="1" customHeight="1" spans="1:5">
      <c r="A1242" s="41">
        <v>44197</v>
      </c>
      <c r="B1242" s="50" t="s">
        <v>218</v>
      </c>
      <c r="C1242" s="51" t="s">
        <v>101</v>
      </c>
      <c r="D1242" s="50" t="s">
        <v>141</v>
      </c>
      <c r="E1242" s="52">
        <v>30</v>
      </c>
    </row>
    <row r="1243" s="40" customFormat="1" customHeight="1" spans="1:5">
      <c r="A1243" s="41">
        <v>44197</v>
      </c>
      <c r="B1243" s="50" t="s">
        <v>218</v>
      </c>
      <c r="C1243" s="51" t="s">
        <v>101</v>
      </c>
      <c r="D1243" s="50" t="s">
        <v>130</v>
      </c>
      <c r="E1243" s="52">
        <v>30</v>
      </c>
    </row>
    <row r="1244" s="40" customFormat="1" customHeight="1" spans="1:5">
      <c r="A1244" s="41">
        <v>44197</v>
      </c>
      <c r="B1244" s="50" t="s">
        <v>218</v>
      </c>
      <c r="C1244" s="51" t="s">
        <v>101</v>
      </c>
      <c r="D1244" s="50" t="s">
        <v>116</v>
      </c>
      <c r="E1244" s="52">
        <v>60</v>
      </c>
    </row>
    <row r="1245" s="40" customFormat="1" customHeight="1" spans="1:5">
      <c r="A1245" s="41">
        <v>44197</v>
      </c>
      <c r="B1245" s="50" t="s">
        <v>218</v>
      </c>
      <c r="C1245" s="51" t="s">
        <v>101</v>
      </c>
      <c r="D1245" s="50" t="s">
        <v>140</v>
      </c>
      <c r="E1245" s="52">
        <v>110</v>
      </c>
    </row>
    <row r="1246" s="40" customFormat="1" customHeight="1" spans="1:5">
      <c r="A1246" s="41">
        <v>44197</v>
      </c>
      <c r="B1246" s="50" t="s">
        <v>218</v>
      </c>
      <c r="C1246" s="51" t="s">
        <v>101</v>
      </c>
      <c r="D1246" s="50" t="s">
        <v>118</v>
      </c>
      <c r="E1246" s="52">
        <v>120</v>
      </c>
    </row>
    <row r="1247" s="40" customFormat="1" customHeight="1" spans="1:5">
      <c r="A1247" s="41">
        <v>44287</v>
      </c>
      <c r="B1247" s="50" t="s">
        <v>218</v>
      </c>
      <c r="C1247" s="51" t="s">
        <v>101</v>
      </c>
      <c r="D1247" s="50" t="s">
        <v>141</v>
      </c>
      <c r="E1247" s="54">
        <v>1380</v>
      </c>
    </row>
    <row r="1248" s="40" customFormat="1" customHeight="1" spans="1:5">
      <c r="A1248" s="41">
        <v>44378</v>
      </c>
      <c r="B1248" s="50" t="s">
        <v>218</v>
      </c>
      <c r="C1248" s="51" t="s">
        <v>101</v>
      </c>
      <c r="D1248" s="50" t="s">
        <v>130</v>
      </c>
      <c r="E1248" s="52">
        <v>120</v>
      </c>
    </row>
    <row r="1249" s="40" customFormat="1" customHeight="1" spans="1:5">
      <c r="A1249" s="41">
        <v>44378</v>
      </c>
      <c r="B1249" s="50" t="s">
        <v>218</v>
      </c>
      <c r="C1249" s="51" t="s">
        <v>101</v>
      </c>
      <c r="D1249" s="50" t="s">
        <v>140</v>
      </c>
      <c r="E1249" s="52">
        <v>900</v>
      </c>
    </row>
    <row r="1250" s="40" customFormat="1" customHeight="1" spans="1:5">
      <c r="A1250" s="41">
        <v>44378</v>
      </c>
      <c r="B1250" s="50" t="s">
        <v>218</v>
      </c>
      <c r="C1250" s="51" t="s">
        <v>101</v>
      </c>
      <c r="D1250" s="50" t="s">
        <v>141</v>
      </c>
      <c r="E1250" s="54">
        <v>1330</v>
      </c>
    </row>
    <row r="1251" s="40" customFormat="1" customHeight="1" spans="1:5">
      <c r="A1251" s="41">
        <v>44378</v>
      </c>
      <c r="B1251" s="50" t="s">
        <v>218</v>
      </c>
      <c r="C1251" s="51" t="s">
        <v>101</v>
      </c>
      <c r="D1251" s="50" t="s">
        <v>142</v>
      </c>
      <c r="E1251" s="54">
        <v>1620</v>
      </c>
    </row>
    <row r="1252" s="40" customFormat="1" customHeight="1" spans="1:5">
      <c r="A1252" s="41">
        <v>44409</v>
      </c>
      <c r="B1252" s="50" t="s">
        <v>218</v>
      </c>
      <c r="C1252" s="51" t="s">
        <v>101</v>
      </c>
      <c r="D1252" s="50" t="s">
        <v>102</v>
      </c>
      <c r="E1252" s="52">
        <v>30</v>
      </c>
    </row>
    <row r="1253" s="40" customFormat="1" customHeight="1" spans="1:5">
      <c r="A1253" s="41">
        <v>44409</v>
      </c>
      <c r="B1253" s="50" t="s">
        <v>218</v>
      </c>
      <c r="C1253" s="51" t="s">
        <v>101</v>
      </c>
      <c r="D1253" s="50" t="s">
        <v>118</v>
      </c>
      <c r="E1253" s="52">
        <v>30</v>
      </c>
    </row>
    <row r="1254" s="40" customFormat="1" customHeight="1" spans="1:5">
      <c r="A1254" s="41">
        <v>44409</v>
      </c>
      <c r="B1254" s="50" t="s">
        <v>218</v>
      </c>
      <c r="C1254" s="51" t="s">
        <v>101</v>
      </c>
      <c r="D1254" s="50" t="s">
        <v>131</v>
      </c>
      <c r="E1254" s="52">
        <v>30</v>
      </c>
    </row>
    <row r="1255" s="40" customFormat="1" customHeight="1" spans="1:5">
      <c r="A1255" s="41">
        <v>44409</v>
      </c>
      <c r="B1255" s="50" t="s">
        <v>218</v>
      </c>
      <c r="C1255" s="51" t="s">
        <v>101</v>
      </c>
      <c r="D1255" s="50" t="s">
        <v>117</v>
      </c>
      <c r="E1255" s="52">
        <v>30</v>
      </c>
    </row>
    <row r="1256" s="40" customFormat="1" customHeight="1" spans="1:5">
      <c r="A1256" s="41">
        <v>44409</v>
      </c>
      <c r="B1256" s="50" t="s">
        <v>218</v>
      </c>
      <c r="C1256" s="51" t="s">
        <v>101</v>
      </c>
      <c r="D1256" s="50" t="s">
        <v>129</v>
      </c>
      <c r="E1256" s="52">
        <v>60</v>
      </c>
    </row>
    <row r="1257" s="40" customFormat="1" customHeight="1" spans="1:5">
      <c r="A1257" s="41">
        <v>44409</v>
      </c>
      <c r="B1257" s="50" t="s">
        <v>218</v>
      </c>
      <c r="C1257" s="51" t="s">
        <v>101</v>
      </c>
      <c r="D1257" s="50" t="s">
        <v>116</v>
      </c>
      <c r="E1257" s="52">
        <v>90</v>
      </c>
    </row>
    <row r="1258" s="40" customFormat="1" customHeight="1" spans="1:5">
      <c r="A1258" s="41">
        <v>44409</v>
      </c>
      <c r="B1258" s="50" t="s">
        <v>218</v>
      </c>
      <c r="C1258" s="51" t="s">
        <v>101</v>
      </c>
      <c r="D1258" s="50" t="s">
        <v>130</v>
      </c>
      <c r="E1258" s="52">
        <v>90</v>
      </c>
    </row>
    <row r="1259" s="40" customFormat="1" customHeight="1" spans="1:5">
      <c r="A1259" s="41">
        <v>44409</v>
      </c>
      <c r="B1259" s="50" t="s">
        <v>218</v>
      </c>
      <c r="C1259" s="51" t="s">
        <v>101</v>
      </c>
      <c r="D1259" s="50" t="s">
        <v>140</v>
      </c>
      <c r="E1259" s="52">
        <v>120</v>
      </c>
    </row>
    <row r="1260" s="40" customFormat="1" customHeight="1" spans="1:5">
      <c r="A1260" s="41">
        <v>44256</v>
      </c>
      <c r="B1260" s="53" t="s">
        <v>219</v>
      </c>
      <c r="C1260" s="51" t="s">
        <v>101</v>
      </c>
      <c r="D1260" s="53" t="s">
        <v>153</v>
      </c>
      <c r="E1260" s="55">
        <v>1310</v>
      </c>
    </row>
    <row r="1261" s="40" customFormat="1" customHeight="1" spans="1:5">
      <c r="A1261" s="41">
        <v>44256</v>
      </c>
      <c r="B1261" s="53" t="s">
        <v>219</v>
      </c>
      <c r="C1261" s="51" t="s">
        <v>101</v>
      </c>
      <c r="D1261" s="53" t="s">
        <v>188</v>
      </c>
      <c r="E1261" s="56">
        <v>10</v>
      </c>
    </row>
    <row r="1262" s="40" customFormat="1" customHeight="1" spans="1:5">
      <c r="A1262" s="41">
        <v>44197</v>
      </c>
      <c r="B1262" s="50" t="s">
        <v>220</v>
      </c>
      <c r="C1262" s="61" t="s">
        <v>221</v>
      </c>
      <c r="D1262" s="50" t="s">
        <v>108</v>
      </c>
      <c r="E1262" s="52">
        <v>30.26</v>
      </c>
    </row>
    <row r="1263" s="40" customFormat="1" customHeight="1" spans="1:5">
      <c r="A1263" s="41">
        <v>44197</v>
      </c>
      <c r="B1263" s="50" t="s">
        <v>220</v>
      </c>
      <c r="C1263" s="61" t="s">
        <v>221</v>
      </c>
      <c r="D1263" s="50" t="s">
        <v>137</v>
      </c>
      <c r="E1263" s="52">
        <v>55.84</v>
      </c>
    </row>
    <row r="1264" s="40" customFormat="1" customHeight="1" spans="1:5">
      <c r="A1264" s="41">
        <v>44197</v>
      </c>
      <c r="B1264" s="50" t="s">
        <v>220</v>
      </c>
      <c r="C1264" s="61" t="s">
        <v>221</v>
      </c>
      <c r="D1264" s="50" t="s">
        <v>125</v>
      </c>
      <c r="E1264" s="52">
        <v>60.52</v>
      </c>
    </row>
    <row r="1265" s="40" customFormat="1" customHeight="1" spans="1:5">
      <c r="A1265" s="41">
        <v>44197</v>
      </c>
      <c r="B1265" s="50" t="s">
        <v>220</v>
      </c>
      <c r="C1265" s="61" t="s">
        <v>221</v>
      </c>
      <c r="D1265" s="50" t="s">
        <v>111</v>
      </c>
      <c r="E1265" s="52">
        <v>60.8</v>
      </c>
    </row>
    <row r="1266" s="40" customFormat="1" customHeight="1" spans="1:5">
      <c r="A1266" s="41">
        <v>44197</v>
      </c>
      <c r="B1266" s="50" t="s">
        <v>220</v>
      </c>
      <c r="C1266" s="61" t="s">
        <v>221</v>
      </c>
      <c r="D1266" s="50" t="s">
        <v>121</v>
      </c>
      <c r="E1266" s="52">
        <v>62.2</v>
      </c>
    </row>
    <row r="1267" s="40" customFormat="1" customHeight="1" spans="1:5">
      <c r="A1267" s="41">
        <v>44197</v>
      </c>
      <c r="B1267" s="50" t="s">
        <v>220</v>
      </c>
      <c r="C1267" s="61" t="s">
        <v>221</v>
      </c>
      <c r="D1267" s="50" t="s">
        <v>114</v>
      </c>
      <c r="E1267" s="52">
        <v>75.44</v>
      </c>
    </row>
    <row r="1268" s="40" customFormat="1" customHeight="1" spans="1:5">
      <c r="A1268" s="41">
        <v>44197</v>
      </c>
      <c r="B1268" s="50" t="s">
        <v>220</v>
      </c>
      <c r="C1268" s="61" t="s">
        <v>221</v>
      </c>
      <c r="D1268" s="50" t="s">
        <v>110</v>
      </c>
      <c r="E1268" s="52">
        <v>91.2</v>
      </c>
    </row>
    <row r="1269" s="40" customFormat="1" customHeight="1" spans="1:5">
      <c r="A1269" s="41">
        <v>44197</v>
      </c>
      <c r="B1269" s="50" t="s">
        <v>220</v>
      </c>
      <c r="C1269" s="61" t="s">
        <v>221</v>
      </c>
      <c r="D1269" s="50" t="s">
        <v>123</v>
      </c>
      <c r="E1269" s="52">
        <v>111.54</v>
      </c>
    </row>
    <row r="1270" s="40" customFormat="1" customHeight="1" spans="1:5">
      <c r="A1270" s="41">
        <v>44197</v>
      </c>
      <c r="B1270" s="50" t="s">
        <v>220</v>
      </c>
      <c r="C1270" s="61" t="s">
        <v>221</v>
      </c>
      <c r="D1270" s="50" t="s">
        <v>127</v>
      </c>
      <c r="E1270" s="52">
        <v>875.06</v>
      </c>
    </row>
    <row r="1271" s="40" customFormat="1" customHeight="1" spans="1:5">
      <c r="A1271" s="41">
        <v>44197</v>
      </c>
      <c r="B1271" s="50" t="s">
        <v>220</v>
      </c>
      <c r="C1271" s="61" t="s">
        <v>221</v>
      </c>
      <c r="D1271" s="50" t="s">
        <v>145</v>
      </c>
      <c r="E1271" s="54">
        <v>1120</v>
      </c>
    </row>
    <row r="1272" s="40" customFormat="1" customHeight="1" spans="1:5">
      <c r="A1272" s="41">
        <v>44197</v>
      </c>
      <c r="B1272" s="50" t="s">
        <v>220</v>
      </c>
      <c r="C1272" s="61" t="s">
        <v>221</v>
      </c>
      <c r="D1272" s="50" t="s">
        <v>144</v>
      </c>
      <c r="E1272" s="54">
        <v>1400.96</v>
      </c>
    </row>
    <row r="1273" s="40" customFormat="1" customHeight="1" spans="1:5">
      <c r="A1273" s="41">
        <v>44197</v>
      </c>
      <c r="B1273" s="50" t="s">
        <v>220</v>
      </c>
      <c r="C1273" s="61" t="s">
        <v>221</v>
      </c>
      <c r="D1273" s="50" t="s">
        <v>143</v>
      </c>
      <c r="E1273" s="54">
        <v>2670.69</v>
      </c>
    </row>
    <row r="1274" s="40" customFormat="1" customHeight="1" spans="1:5">
      <c r="A1274" s="41">
        <v>44197</v>
      </c>
      <c r="B1274" s="50" t="s">
        <v>220</v>
      </c>
      <c r="C1274" s="61" t="s">
        <v>221</v>
      </c>
      <c r="D1274" s="50" t="s">
        <v>120</v>
      </c>
      <c r="E1274" s="54">
        <v>3125.15</v>
      </c>
    </row>
    <row r="1275" s="40" customFormat="1" customHeight="1" spans="1:5">
      <c r="A1275" s="41">
        <v>44197</v>
      </c>
      <c r="B1275" s="50" t="s">
        <v>220</v>
      </c>
      <c r="C1275" s="61" t="s">
        <v>221</v>
      </c>
      <c r="D1275" s="50" t="s">
        <v>118</v>
      </c>
      <c r="E1275" s="54">
        <v>3238.5</v>
      </c>
    </row>
    <row r="1276" s="40" customFormat="1" customHeight="1" spans="1:5">
      <c r="A1276" s="41">
        <v>44197</v>
      </c>
      <c r="B1276" s="50" t="s">
        <v>220</v>
      </c>
      <c r="C1276" s="61" t="s">
        <v>221</v>
      </c>
      <c r="D1276" s="50" t="s">
        <v>131</v>
      </c>
      <c r="E1276" s="54">
        <v>4209.3</v>
      </c>
    </row>
    <row r="1277" s="40" customFormat="1" customHeight="1" spans="1:5">
      <c r="A1277" s="41">
        <v>44197</v>
      </c>
      <c r="B1277" s="50" t="s">
        <v>220</v>
      </c>
      <c r="C1277" s="61" t="s">
        <v>221</v>
      </c>
      <c r="D1277" s="50" t="s">
        <v>128</v>
      </c>
      <c r="E1277" s="54">
        <v>4629.27</v>
      </c>
    </row>
    <row r="1278" s="40" customFormat="1" customHeight="1" spans="1:5">
      <c r="A1278" s="41">
        <v>44197</v>
      </c>
      <c r="B1278" s="50" t="s">
        <v>220</v>
      </c>
      <c r="C1278" s="61" t="s">
        <v>221</v>
      </c>
      <c r="D1278" s="50" t="s">
        <v>116</v>
      </c>
      <c r="E1278" s="54">
        <v>5778.19</v>
      </c>
    </row>
    <row r="1279" s="40" customFormat="1" customHeight="1" spans="1:5">
      <c r="A1279" s="41">
        <v>44197</v>
      </c>
      <c r="B1279" s="50" t="s">
        <v>220</v>
      </c>
      <c r="C1279" s="61" t="s">
        <v>221</v>
      </c>
      <c r="D1279" s="53" t="s">
        <v>104</v>
      </c>
      <c r="E1279" s="54">
        <v>5898.33</v>
      </c>
    </row>
    <row r="1280" s="40" customFormat="1" customHeight="1" spans="1:5">
      <c r="A1280" s="41">
        <v>44197</v>
      </c>
      <c r="B1280" s="50" t="s">
        <v>220</v>
      </c>
      <c r="C1280" s="61" t="s">
        <v>221</v>
      </c>
      <c r="D1280" s="50" t="s">
        <v>130</v>
      </c>
      <c r="E1280" s="54">
        <v>8948.32</v>
      </c>
    </row>
    <row r="1281" s="40" customFormat="1" customHeight="1" spans="1:5">
      <c r="A1281" s="41">
        <v>44197</v>
      </c>
      <c r="B1281" s="50" t="s">
        <v>220</v>
      </c>
      <c r="C1281" s="61" t="s">
        <v>221</v>
      </c>
      <c r="D1281" s="50" t="s">
        <v>102</v>
      </c>
      <c r="E1281" s="54">
        <v>8960.08</v>
      </c>
    </row>
    <row r="1282" s="40" customFormat="1" customHeight="1" spans="1:5">
      <c r="A1282" s="41">
        <v>44197</v>
      </c>
      <c r="B1282" s="50" t="s">
        <v>220</v>
      </c>
      <c r="C1282" s="61" t="s">
        <v>221</v>
      </c>
      <c r="D1282" s="50" t="s">
        <v>119</v>
      </c>
      <c r="E1282" s="54">
        <v>9252.87</v>
      </c>
    </row>
    <row r="1283" s="40" customFormat="1" customHeight="1" spans="1:5">
      <c r="A1283" s="41">
        <v>44197</v>
      </c>
      <c r="B1283" s="50" t="s">
        <v>220</v>
      </c>
      <c r="C1283" s="61" t="s">
        <v>221</v>
      </c>
      <c r="D1283" s="50" t="s">
        <v>106</v>
      </c>
      <c r="E1283" s="54">
        <v>9852.71</v>
      </c>
    </row>
    <row r="1284" s="40" customFormat="1" customHeight="1" spans="1:5">
      <c r="A1284" s="41">
        <v>44197</v>
      </c>
      <c r="B1284" s="50" t="s">
        <v>220</v>
      </c>
      <c r="C1284" s="61" t="s">
        <v>221</v>
      </c>
      <c r="D1284" s="50" t="s">
        <v>133</v>
      </c>
      <c r="E1284" s="54">
        <v>9926.03</v>
      </c>
    </row>
    <row r="1285" s="40" customFormat="1" customHeight="1" spans="1:5">
      <c r="A1285" s="41">
        <v>44197</v>
      </c>
      <c r="B1285" s="50" t="s">
        <v>220</v>
      </c>
      <c r="C1285" s="61" t="s">
        <v>221</v>
      </c>
      <c r="D1285" s="50" t="s">
        <v>134</v>
      </c>
      <c r="E1285" s="54">
        <v>10121.43</v>
      </c>
    </row>
    <row r="1286" s="40" customFormat="1" customHeight="1" spans="1:5">
      <c r="A1286" s="41">
        <v>44197</v>
      </c>
      <c r="B1286" s="50" t="s">
        <v>220</v>
      </c>
      <c r="C1286" s="61" t="s">
        <v>221</v>
      </c>
      <c r="D1286" s="50" t="s">
        <v>138</v>
      </c>
      <c r="E1286" s="54">
        <v>10343.56</v>
      </c>
    </row>
    <row r="1287" s="40" customFormat="1" customHeight="1" spans="1:5">
      <c r="A1287" s="41">
        <v>44197</v>
      </c>
      <c r="B1287" s="50" t="s">
        <v>220</v>
      </c>
      <c r="C1287" s="61" t="s">
        <v>221</v>
      </c>
      <c r="D1287" s="50" t="s">
        <v>117</v>
      </c>
      <c r="E1287" s="54">
        <v>13435.75</v>
      </c>
    </row>
    <row r="1288" s="40" customFormat="1" customHeight="1" spans="1:5">
      <c r="A1288" s="41">
        <v>44197</v>
      </c>
      <c r="B1288" s="50" t="s">
        <v>220</v>
      </c>
      <c r="C1288" s="61" t="s">
        <v>221</v>
      </c>
      <c r="D1288" s="50" t="s">
        <v>115</v>
      </c>
      <c r="E1288" s="54">
        <v>15683.87</v>
      </c>
    </row>
    <row r="1289" s="40" customFormat="1" customHeight="1" spans="1:5">
      <c r="A1289" s="41">
        <v>44197</v>
      </c>
      <c r="B1289" s="50" t="s">
        <v>220</v>
      </c>
      <c r="C1289" s="61" t="s">
        <v>221</v>
      </c>
      <c r="D1289" s="50" t="s">
        <v>129</v>
      </c>
      <c r="E1289" s="54">
        <v>23075.58</v>
      </c>
    </row>
    <row r="1290" s="40" customFormat="1" customHeight="1" spans="1:5">
      <c r="A1290" s="41">
        <v>44197</v>
      </c>
      <c r="B1290" s="50" t="s">
        <v>220</v>
      </c>
      <c r="C1290" s="61" t="s">
        <v>221</v>
      </c>
      <c r="D1290" s="50" t="s">
        <v>141</v>
      </c>
      <c r="E1290" s="54">
        <v>23907.84</v>
      </c>
    </row>
    <row r="1291" s="40" customFormat="1" customHeight="1" spans="1:5">
      <c r="A1291" s="41">
        <v>44197</v>
      </c>
      <c r="B1291" s="50" t="s">
        <v>220</v>
      </c>
      <c r="C1291" s="61" t="s">
        <v>221</v>
      </c>
      <c r="D1291" s="50" t="s">
        <v>112</v>
      </c>
      <c r="E1291" s="54">
        <v>29090.02</v>
      </c>
    </row>
    <row r="1292" s="40" customFormat="1" customHeight="1" spans="1:5">
      <c r="A1292" s="41">
        <v>44197</v>
      </c>
      <c r="B1292" s="50" t="s">
        <v>220</v>
      </c>
      <c r="C1292" s="61" t="s">
        <v>221</v>
      </c>
      <c r="D1292" s="50" t="s">
        <v>139</v>
      </c>
      <c r="E1292" s="54">
        <v>43434.77</v>
      </c>
    </row>
    <row r="1293" s="40" customFormat="1" customHeight="1" spans="1:5">
      <c r="A1293" s="41">
        <v>44197</v>
      </c>
      <c r="B1293" s="50" t="s">
        <v>220</v>
      </c>
      <c r="C1293" s="61" t="s">
        <v>221</v>
      </c>
      <c r="D1293" s="50" t="s">
        <v>140</v>
      </c>
      <c r="E1293" s="54">
        <v>48519.66</v>
      </c>
    </row>
    <row r="1294" s="40" customFormat="1" customHeight="1" spans="1:5">
      <c r="A1294" s="41">
        <v>44197</v>
      </c>
      <c r="B1294" s="50" t="s">
        <v>220</v>
      </c>
      <c r="C1294" s="61" t="s">
        <v>221</v>
      </c>
      <c r="D1294" s="50" t="s">
        <v>142</v>
      </c>
      <c r="E1294" s="54">
        <v>112498.23</v>
      </c>
    </row>
    <row r="1295" s="40" customFormat="1" customHeight="1" spans="1:5">
      <c r="A1295" s="41">
        <v>44228</v>
      </c>
      <c r="B1295" s="50" t="s">
        <v>220</v>
      </c>
      <c r="C1295" s="61" t="s">
        <v>221</v>
      </c>
      <c r="D1295" s="50" t="s">
        <v>111</v>
      </c>
      <c r="E1295" s="52">
        <v>30.4</v>
      </c>
    </row>
    <row r="1296" s="40" customFormat="1" customHeight="1" spans="1:5">
      <c r="A1296" s="41">
        <v>44228</v>
      </c>
      <c r="B1296" s="50" t="s">
        <v>220</v>
      </c>
      <c r="C1296" s="61" t="s">
        <v>221</v>
      </c>
      <c r="D1296" s="50" t="s">
        <v>123</v>
      </c>
      <c r="E1296" s="52">
        <v>60.52</v>
      </c>
    </row>
    <row r="1297" s="40" customFormat="1" customHeight="1" spans="1:5">
      <c r="A1297" s="41">
        <v>44228</v>
      </c>
      <c r="B1297" s="50" t="s">
        <v>220</v>
      </c>
      <c r="C1297" s="61" t="s">
        <v>221</v>
      </c>
      <c r="D1297" s="50" t="s">
        <v>114</v>
      </c>
      <c r="E1297" s="52">
        <v>63.52</v>
      </c>
    </row>
    <row r="1298" s="40" customFormat="1" customHeight="1" spans="1:5">
      <c r="A1298" s="41">
        <v>44228</v>
      </c>
      <c r="B1298" s="50" t="s">
        <v>220</v>
      </c>
      <c r="C1298" s="61" t="s">
        <v>221</v>
      </c>
      <c r="D1298" s="50" t="s">
        <v>110</v>
      </c>
      <c r="E1298" s="52">
        <v>91.2</v>
      </c>
    </row>
    <row r="1299" s="40" customFormat="1" customHeight="1" spans="1:5">
      <c r="A1299" s="41">
        <v>44228</v>
      </c>
      <c r="B1299" s="50" t="s">
        <v>220</v>
      </c>
      <c r="C1299" s="61" t="s">
        <v>221</v>
      </c>
      <c r="D1299" s="50" t="s">
        <v>121</v>
      </c>
      <c r="E1299" s="52">
        <v>166.44</v>
      </c>
    </row>
    <row r="1300" s="40" customFormat="1" customHeight="1" spans="1:5">
      <c r="A1300" s="41">
        <v>44228</v>
      </c>
      <c r="B1300" s="50" t="s">
        <v>220</v>
      </c>
      <c r="C1300" s="61" t="s">
        <v>221</v>
      </c>
      <c r="D1300" s="50" t="s">
        <v>109</v>
      </c>
      <c r="E1300" s="52">
        <v>181.56</v>
      </c>
    </row>
    <row r="1301" s="40" customFormat="1" customHeight="1" spans="1:5">
      <c r="A1301" s="41">
        <v>44228</v>
      </c>
      <c r="B1301" s="50" t="s">
        <v>220</v>
      </c>
      <c r="C1301" s="61" t="s">
        <v>221</v>
      </c>
      <c r="D1301" s="50" t="s">
        <v>108</v>
      </c>
      <c r="E1301" s="52">
        <v>196.76</v>
      </c>
    </row>
    <row r="1302" s="40" customFormat="1" customHeight="1" spans="1:5">
      <c r="A1302" s="41">
        <v>44228</v>
      </c>
      <c r="B1302" s="50" t="s">
        <v>220</v>
      </c>
      <c r="C1302" s="61" t="s">
        <v>221</v>
      </c>
      <c r="D1302" s="50" t="s">
        <v>125</v>
      </c>
      <c r="E1302" s="52">
        <v>302.6</v>
      </c>
    </row>
    <row r="1303" s="40" customFormat="1" customHeight="1" spans="1:5">
      <c r="A1303" s="41">
        <v>44228</v>
      </c>
      <c r="B1303" s="50" t="s">
        <v>220</v>
      </c>
      <c r="C1303" s="61" t="s">
        <v>221</v>
      </c>
      <c r="D1303" s="50" t="s">
        <v>130</v>
      </c>
      <c r="E1303" s="52">
        <v>829.1</v>
      </c>
    </row>
    <row r="1304" s="40" customFormat="1" customHeight="1" spans="1:5">
      <c r="A1304" s="41">
        <v>44228</v>
      </c>
      <c r="B1304" s="50" t="s">
        <v>220</v>
      </c>
      <c r="C1304" s="61" t="s">
        <v>221</v>
      </c>
      <c r="D1304" s="50" t="s">
        <v>107</v>
      </c>
      <c r="E1304" s="52">
        <v>894.64</v>
      </c>
    </row>
    <row r="1305" s="40" customFormat="1" customHeight="1" spans="1:5">
      <c r="A1305" s="41">
        <v>44228</v>
      </c>
      <c r="B1305" s="50" t="s">
        <v>220</v>
      </c>
      <c r="C1305" s="61" t="s">
        <v>221</v>
      </c>
      <c r="D1305" s="50" t="s">
        <v>127</v>
      </c>
      <c r="E1305" s="52">
        <v>1285.88</v>
      </c>
    </row>
    <row r="1306" s="40" customFormat="1" customHeight="1" spans="1:5">
      <c r="A1306" s="41">
        <v>44228</v>
      </c>
      <c r="B1306" s="50" t="s">
        <v>220</v>
      </c>
      <c r="C1306" s="61" t="s">
        <v>221</v>
      </c>
      <c r="D1306" s="50" t="s">
        <v>145</v>
      </c>
      <c r="E1306" s="52">
        <v>1410.32</v>
      </c>
    </row>
    <row r="1307" s="40" customFormat="1" customHeight="1" spans="1:5">
      <c r="A1307" s="41">
        <v>44228</v>
      </c>
      <c r="B1307" s="50" t="s">
        <v>220</v>
      </c>
      <c r="C1307" s="61" t="s">
        <v>221</v>
      </c>
      <c r="D1307" s="50" t="s">
        <v>137</v>
      </c>
      <c r="E1307" s="52">
        <v>1631.89</v>
      </c>
    </row>
    <row r="1308" s="40" customFormat="1" customHeight="1" spans="1:5">
      <c r="A1308" s="41">
        <v>44228</v>
      </c>
      <c r="B1308" s="50" t="s">
        <v>220</v>
      </c>
      <c r="C1308" s="61" t="s">
        <v>221</v>
      </c>
      <c r="D1308" s="50" t="s">
        <v>143</v>
      </c>
      <c r="E1308" s="52">
        <v>1923.95</v>
      </c>
    </row>
    <row r="1309" s="40" customFormat="1" customHeight="1" spans="1:5">
      <c r="A1309" s="41">
        <v>44228</v>
      </c>
      <c r="B1309" s="50" t="s">
        <v>220</v>
      </c>
      <c r="C1309" s="61" t="s">
        <v>221</v>
      </c>
      <c r="D1309" s="50" t="s">
        <v>120</v>
      </c>
      <c r="E1309" s="52">
        <v>1995.7</v>
      </c>
    </row>
    <row r="1310" s="40" customFormat="1" customHeight="1" spans="1:5">
      <c r="A1310" s="41">
        <v>44228</v>
      </c>
      <c r="B1310" s="50" t="s">
        <v>220</v>
      </c>
      <c r="C1310" s="61" t="s">
        <v>221</v>
      </c>
      <c r="D1310" s="50" t="s">
        <v>102</v>
      </c>
      <c r="E1310" s="52">
        <v>3336.27</v>
      </c>
    </row>
    <row r="1311" s="40" customFormat="1" customHeight="1" spans="1:5">
      <c r="A1311" s="41">
        <v>44228</v>
      </c>
      <c r="B1311" s="50" t="s">
        <v>220</v>
      </c>
      <c r="C1311" s="61" t="s">
        <v>221</v>
      </c>
      <c r="D1311" s="50" t="s">
        <v>118</v>
      </c>
      <c r="E1311" s="52">
        <v>3984.19</v>
      </c>
    </row>
    <row r="1312" s="40" customFormat="1" customHeight="1" spans="1:5">
      <c r="A1312" s="41">
        <v>44228</v>
      </c>
      <c r="B1312" s="50" t="s">
        <v>220</v>
      </c>
      <c r="C1312" s="61" t="s">
        <v>221</v>
      </c>
      <c r="D1312" s="50" t="s">
        <v>131</v>
      </c>
      <c r="E1312" s="52">
        <v>4131.72</v>
      </c>
    </row>
    <row r="1313" s="40" customFormat="1" customHeight="1" spans="1:5">
      <c r="A1313" s="41">
        <v>44228</v>
      </c>
      <c r="B1313" s="50" t="s">
        <v>220</v>
      </c>
      <c r="C1313" s="61" t="s">
        <v>221</v>
      </c>
      <c r="D1313" s="50" t="s">
        <v>128</v>
      </c>
      <c r="E1313" s="52">
        <v>5220.5</v>
      </c>
    </row>
    <row r="1314" s="40" customFormat="1" customHeight="1" spans="1:5">
      <c r="A1314" s="41">
        <v>44228</v>
      </c>
      <c r="B1314" s="50" t="s">
        <v>220</v>
      </c>
      <c r="C1314" s="61" t="s">
        <v>221</v>
      </c>
      <c r="D1314" s="50" t="s">
        <v>106</v>
      </c>
      <c r="E1314" s="52">
        <v>6567.27</v>
      </c>
    </row>
    <row r="1315" s="40" customFormat="1" customHeight="1" spans="1:5">
      <c r="A1315" s="41">
        <v>44228</v>
      </c>
      <c r="B1315" s="50" t="s">
        <v>220</v>
      </c>
      <c r="C1315" s="61" t="s">
        <v>221</v>
      </c>
      <c r="D1315" s="50" t="s">
        <v>134</v>
      </c>
      <c r="E1315" s="52">
        <v>6941.62</v>
      </c>
    </row>
    <row r="1316" s="40" customFormat="1" customHeight="1" spans="1:5">
      <c r="A1316" s="41">
        <v>44228</v>
      </c>
      <c r="B1316" s="50" t="s">
        <v>220</v>
      </c>
      <c r="C1316" s="61" t="s">
        <v>221</v>
      </c>
      <c r="D1316" s="50" t="s">
        <v>133</v>
      </c>
      <c r="E1316" s="52">
        <v>8173.19</v>
      </c>
    </row>
    <row r="1317" s="40" customFormat="1" customHeight="1" spans="1:5">
      <c r="A1317" s="41">
        <v>44228</v>
      </c>
      <c r="B1317" s="50" t="s">
        <v>220</v>
      </c>
      <c r="C1317" s="61" t="s">
        <v>221</v>
      </c>
      <c r="D1317" s="50" t="s">
        <v>117</v>
      </c>
      <c r="E1317" s="52">
        <v>8499.46</v>
      </c>
    </row>
    <row r="1318" s="40" customFormat="1" customHeight="1" spans="1:5">
      <c r="A1318" s="41">
        <v>44228</v>
      </c>
      <c r="B1318" s="50" t="s">
        <v>220</v>
      </c>
      <c r="C1318" s="61" t="s">
        <v>221</v>
      </c>
      <c r="D1318" s="50" t="s">
        <v>116</v>
      </c>
      <c r="E1318" s="52">
        <v>9023.42</v>
      </c>
    </row>
    <row r="1319" s="40" customFormat="1" customHeight="1" spans="1:5">
      <c r="A1319" s="41">
        <v>44228</v>
      </c>
      <c r="B1319" s="50" t="s">
        <v>220</v>
      </c>
      <c r="C1319" s="61" t="s">
        <v>221</v>
      </c>
      <c r="D1319" s="50" t="s">
        <v>144</v>
      </c>
      <c r="E1319" s="52">
        <v>9455.61</v>
      </c>
    </row>
    <row r="1320" s="40" customFormat="1" customHeight="1" spans="1:5">
      <c r="A1320" s="41">
        <v>44228</v>
      </c>
      <c r="B1320" s="50" t="s">
        <v>220</v>
      </c>
      <c r="C1320" s="61" t="s">
        <v>221</v>
      </c>
      <c r="D1320" s="53" t="s">
        <v>104</v>
      </c>
      <c r="E1320" s="52">
        <v>9822.57</v>
      </c>
    </row>
    <row r="1321" s="40" customFormat="1" customHeight="1" spans="1:5">
      <c r="A1321" s="41">
        <v>44228</v>
      </c>
      <c r="B1321" s="50" t="s">
        <v>220</v>
      </c>
      <c r="C1321" s="61" t="s">
        <v>221</v>
      </c>
      <c r="D1321" s="50" t="s">
        <v>119</v>
      </c>
      <c r="E1321" s="52">
        <v>10127.18</v>
      </c>
    </row>
    <row r="1322" s="40" customFormat="1" customHeight="1" spans="1:5">
      <c r="A1322" s="41">
        <v>44228</v>
      </c>
      <c r="B1322" s="50" t="s">
        <v>220</v>
      </c>
      <c r="C1322" s="61" t="s">
        <v>221</v>
      </c>
      <c r="D1322" s="50" t="s">
        <v>132</v>
      </c>
      <c r="E1322" s="52">
        <v>11300.97</v>
      </c>
    </row>
    <row r="1323" s="40" customFormat="1" customHeight="1" spans="1:5">
      <c r="A1323" s="41">
        <v>44228</v>
      </c>
      <c r="B1323" s="50" t="s">
        <v>220</v>
      </c>
      <c r="C1323" s="61" t="s">
        <v>221</v>
      </c>
      <c r="D1323" s="50" t="s">
        <v>138</v>
      </c>
      <c r="E1323" s="52">
        <v>11454.4</v>
      </c>
    </row>
    <row r="1324" s="40" customFormat="1" customHeight="1" spans="1:5">
      <c r="A1324" s="41">
        <v>44228</v>
      </c>
      <c r="B1324" s="50" t="s">
        <v>220</v>
      </c>
      <c r="C1324" s="61" t="s">
        <v>221</v>
      </c>
      <c r="D1324" s="50" t="s">
        <v>115</v>
      </c>
      <c r="E1324" s="52">
        <v>11876</v>
      </c>
    </row>
    <row r="1325" s="40" customFormat="1" customHeight="1" spans="1:5">
      <c r="A1325" s="41">
        <v>44228</v>
      </c>
      <c r="B1325" s="50" t="s">
        <v>220</v>
      </c>
      <c r="C1325" s="61" t="s">
        <v>221</v>
      </c>
      <c r="D1325" s="50" t="s">
        <v>141</v>
      </c>
      <c r="E1325" s="52">
        <v>18210.5</v>
      </c>
    </row>
    <row r="1326" s="40" customFormat="1" customHeight="1" spans="1:5">
      <c r="A1326" s="41">
        <v>44228</v>
      </c>
      <c r="B1326" s="50" t="s">
        <v>220</v>
      </c>
      <c r="C1326" s="61" t="s">
        <v>221</v>
      </c>
      <c r="D1326" s="50" t="s">
        <v>129</v>
      </c>
      <c r="E1326" s="52">
        <v>21089.5</v>
      </c>
    </row>
    <row r="1327" s="40" customFormat="1" customHeight="1" spans="1:5">
      <c r="A1327" s="41">
        <v>44228</v>
      </c>
      <c r="B1327" s="50" t="s">
        <v>220</v>
      </c>
      <c r="C1327" s="61" t="s">
        <v>221</v>
      </c>
      <c r="D1327" s="50" t="s">
        <v>140</v>
      </c>
      <c r="E1327" s="52">
        <v>28503.92</v>
      </c>
    </row>
    <row r="1328" s="40" customFormat="1" customHeight="1" spans="1:5">
      <c r="A1328" s="41">
        <v>44228</v>
      </c>
      <c r="B1328" s="50" t="s">
        <v>220</v>
      </c>
      <c r="C1328" s="61" t="s">
        <v>221</v>
      </c>
      <c r="D1328" s="50" t="s">
        <v>112</v>
      </c>
      <c r="E1328" s="52">
        <v>30682.4</v>
      </c>
    </row>
    <row r="1329" s="40" customFormat="1" customHeight="1" spans="1:5">
      <c r="A1329" s="41">
        <v>44228</v>
      </c>
      <c r="B1329" s="50" t="s">
        <v>220</v>
      </c>
      <c r="C1329" s="61" t="s">
        <v>221</v>
      </c>
      <c r="D1329" s="50" t="s">
        <v>136</v>
      </c>
      <c r="E1329" s="52">
        <v>33621.49</v>
      </c>
    </row>
    <row r="1330" s="40" customFormat="1" customHeight="1" spans="1:5">
      <c r="A1330" s="41">
        <v>44228</v>
      </c>
      <c r="B1330" s="50" t="s">
        <v>220</v>
      </c>
      <c r="C1330" s="61" t="s">
        <v>221</v>
      </c>
      <c r="D1330" s="50" t="s">
        <v>139</v>
      </c>
      <c r="E1330" s="52">
        <v>37899.44</v>
      </c>
    </row>
    <row r="1331" s="40" customFormat="1" customHeight="1" spans="1:5">
      <c r="A1331" s="41">
        <v>44228</v>
      </c>
      <c r="B1331" s="50" t="s">
        <v>220</v>
      </c>
      <c r="C1331" s="61" t="s">
        <v>221</v>
      </c>
      <c r="D1331" s="50" t="s">
        <v>142</v>
      </c>
      <c r="E1331" s="52">
        <v>71656.34</v>
      </c>
    </row>
    <row r="1332" s="40" customFormat="1" customHeight="1" spans="1:5">
      <c r="A1332" s="41">
        <v>44287</v>
      </c>
      <c r="B1332" s="50" t="s">
        <v>220</v>
      </c>
      <c r="C1332" s="61" t="s">
        <v>221</v>
      </c>
      <c r="D1332" s="53" t="s">
        <v>104</v>
      </c>
      <c r="E1332" s="54">
        <v>-5898.33</v>
      </c>
    </row>
    <row r="1333" s="40" customFormat="1" customHeight="1" spans="1:5">
      <c r="A1333" s="41">
        <v>44287</v>
      </c>
      <c r="B1333" s="50" t="s">
        <v>220</v>
      </c>
      <c r="C1333" s="61" t="s">
        <v>221</v>
      </c>
      <c r="D1333" s="50" t="s">
        <v>121</v>
      </c>
      <c r="E1333" s="52">
        <v>6.65</v>
      </c>
    </row>
    <row r="1334" s="40" customFormat="1" customHeight="1" spans="1:5">
      <c r="A1334" s="41">
        <v>44287</v>
      </c>
      <c r="B1334" s="50" t="s">
        <v>220</v>
      </c>
      <c r="C1334" s="61" t="s">
        <v>221</v>
      </c>
      <c r="D1334" s="50" t="s">
        <v>111</v>
      </c>
      <c r="E1334" s="52">
        <v>61.6</v>
      </c>
    </row>
    <row r="1335" s="40" customFormat="1" customHeight="1" spans="1:5">
      <c r="A1335" s="41">
        <v>44287</v>
      </c>
      <c r="B1335" s="50" t="s">
        <v>220</v>
      </c>
      <c r="C1335" s="61" t="s">
        <v>221</v>
      </c>
      <c r="D1335" s="50" t="s">
        <v>125</v>
      </c>
      <c r="E1335" s="52">
        <v>290.52</v>
      </c>
    </row>
    <row r="1336" s="40" customFormat="1" customHeight="1" spans="1:5">
      <c r="A1336" s="41">
        <v>44287</v>
      </c>
      <c r="B1336" s="50" t="s">
        <v>220</v>
      </c>
      <c r="C1336" s="61" t="s">
        <v>221</v>
      </c>
      <c r="D1336" s="50" t="s">
        <v>114</v>
      </c>
      <c r="E1336" s="52">
        <v>532</v>
      </c>
    </row>
    <row r="1337" s="40" customFormat="1" customHeight="1" spans="1:5">
      <c r="A1337" s="41">
        <v>44287</v>
      </c>
      <c r="B1337" s="50" t="s">
        <v>220</v>
      </c>
      <c r="C1337" s="61" t="s">
        <v>221</v>
      </c>
      <c r="D1337" s="50" t="s">
        <v>120</v>
      </c>
      <c r="E1337" s="54">
        <v>1744.4</v>
      </c>
    </row>
    <row r="1338" s="40" customFormat="1" customHeight="1" spans="1:5">
      <c r="A1338" s="41">
        <v>44287</v>
      </c>
      <c r="B1338" s="50" t="s">
        <v>220</v>
      </c>
      <c r="C1338" s="61" t="s">
        <v>221</v>
      </c>
      <c r="D1338" s="50" t="s">
        <v>145</v>
      </c>
      <c r="E1338" s="54">
        <v>1869.67</v>
      </c>
    </row>
    <row r="1339" s="40" customFormat="1" customHeight="1" spans="1:5">
      <c r="A1339" s="41">
        <v>44287</v>
      </c>
      <c r="B1339" s="50" t="s">
        <v>220</v>
      </c>
      <c r="C1339" s="61" t="s">
        <v>221</v>
      </c>
      <c r="D1339" s="50" t="s">
        <v>116</v>
      </c>
      <c r="E1339" s="54">
        <v>2173.27</v>
      </c>
    </row>
    <row r="1340" s="40" customFormat="1" customHeight="1" spans="1:5">
      <c r="A1340" s="41">
        <v>44287</v>
      </c>
      <c r="B1340" s="50" t="s">
        <v>220</v>
      </c>
      <c r="C1340" s="61" t="s">
        <v>221</v>
      </c>
      <c r="D1340" s="50" t="s">
        <v>106</v>
      </c>
      <c r="E1340" s="54">
        <v>2258.7</v>
      </c>
    </row>
    <row r="1341" s="40" customFormat="1" customHeight="1" spans="1:5">
      <c r="A1341" s="41">
        <v>44287</v>
      </c>
      <c r="B1341" s="50" t="s">
        <v>220</v>
      </c>
      <c r="C1341" s="61" t="s">
        <v>221</v>
      </c>
      <c r="D1341" s="50" t="s">
        <v>137</v>
      </c>
      <c r="E1341" s="54">
        <v>2847.68</v>
      </c>
    </row>
    <row r="1342" s="40" customFormat="1" customHeight="1" spans="1:5">
      <c r="A1342" s="41">
        <v>44287</v>
      </c>
      <c r="B1342" s="50" t="s">
        <v>220</v>
      </c>
      <c r="C1342" s="61" t="s">
        <v>221</v>
      </c>
      <c r="D1342" s="50" t="s">
        <v>127</v>
      </c>
      <c r="E1342" s="54">
        <v>3239.59</v>
      </c>
    </row>
    <row r="1343" s="40" customFormat="1" customHeight="1" spans="1:5">
      <c r="A1343" s="41">
        <v>44287</v>
      </c>
      <c r="B1343" s="50" t="s">
        <v>220</v>
      </c>
      <c r="C1343" s="61" t="s">
        <v>221</v>
      </c>
      <c r="D1343" s="50" t="s">
        <v>130</v>
      </c>
      <c r="E1343" s="54">
        <v>3400.89</v>
      </c>
    </row>
    <row r="1344" s="40" customFormat="1" customHeight="1" spans="1:5">
      <c r="A1344" s="41">
        <v>44287</v>
      </c>
      <c r="B1344" s="50" t="s">
        <v>220</v>
      </c>
      <c r="C1344" s="61" t="s">
        <v>221</v>
      </c>
      <c r="D1344" s="50" t="s">
        <v>108</v>
      </c>
      <c r="E1344" s="54">
        <v>3560.52</v>
      </c>
    </row>
    <row r="1345" s="40" customFormat="1" customHeight="1" spans="1:5">
      <c r="A1345" s="41">
        <v>44287</v>
      </c>
      <c r="B1345" s="50" t="s">
        <v>220</v>
      </c>
      <c r="C1345" s="61" t="s">
        <v>221</v>
      </c>
      <c r="D1345" s="50" t="s">
        <v>113</v>
      </c>
      <c r="E1345" s="54">
        <v>4036.22</v>
      </c>
    </row>
    <row r="1346" s="40" customFormat="1" customHeight="1" spans="1:5">
      <c r="A1346" s="41">
        <v>44287</v>
      </c>
      <c r="B1346" s="50" t="s">
        <v>220</v>
      </c>
      <c r="C1346" s="61" t="s">
        <v>221</v>
      </c>
      <c r="D1346" s="50" t="s">
        <v>131</v>
      </c>
      <c r="E1346" s="54">
        <v>5793.28</v>
      </c>
    </row>
    <row r="1347" s="40" customFormat="1" customHeight="1" spans="1:5">
      <c r="A1347" s="41">
        <v>44287</v>
      </c>
      <c r="B1347" s="50" t="s">
        <v>220</v>
      </c>
      <c r="C1347" s="61" t="s">
        <v>221</v>
      </c>
      <c r="D1347" s="50" t="s">
        <v>141</v>
      </c>
      <c r="E1347" s="54">
        <v>6362.34</v>
      </c>
    </row>
    <row r="1348" s="40" customFormat="1" customHeight="1" spans="1:5">
      <c r="A1348" s="41">
        <v>44287</v>
      </c>
      <c r="B1348" s="50" t="s">
        <v>220</v>
      </c>
      <c r="C1348" s="61" t="s">
        <v>221</v>
      </c>
      <c r="D1348" s="50" t="s">
        <v>144</v>
      </c>
      <c r="E1348" s="54">
        <v>6424.91</v>
      </c>
    </row>
    <row r="1349" s="40" customFormat="1" customHeight="1" spans="1:5">
      <c r="A1349" s="41">
        <v>44287</v>
      </c>
      <c r="B1349" s="50" t="s">
        <v>220</v>
      </c>
      <c r="C1349" s="61" t="s">
        <v>221</v>
      </c>
      <c r="D1349" s="50" t="s">
        <v>128</v>
      </c>
      <c r="E1349" s="54">
        <v>6648.29</v>
      </c>
    </row>
    <row r="1350" s="40" customFormat="1" customHeight="1" spans="1:5">
      <c r="A1350" s="41">
        <v>44287</v>
      </c>
      <c r="B1350" s="50" t="s">
        <v>220</v>
      </c>
      <c r="C1350" s="61" t="s">
        <v>221</v>
      </c>
      <c r="D1350" s="50" t="s">
        <v>102</v>
      </c>
      <c r="E1350" s="54">
        <v>6927.26</v>
      </c>
    </row>
    <row r="1351" s="40" customFormat="1" customHeight="1" spans="1:5">
      <c r="A1351" s="41">
        <v>44287</v>
      </c>
      <c r="B1351" s="50" t="s">
        <v>220</v>
      </c>
      <c r="C1351" s="61" t="s">
        <v>221</v>
      </c>
      <c r="D1351" s="50" t="s">
        <v>117</v>
      </c>
      <c r="E1351" s="54">
        <v>7476.25</v>
      </c>
    </row>
    <row r="1352" s="40" customFormat="1" customHeight="1" spans="1:5">
      <c r="A1352" s="41">
        <v>44287</v>
      </c>
      <c r="B1352" s="50" t="s">
        <v>220</v>
      </c>
      <c r="C1352" s="61" t="s">
        <v>221</v>
      </c>
      <c r="D1352" s="50" t="s">
        <v>115</v>
      </c>
      <c r="E1352" s="54">
        <v>9388.01</v>
      </c>
    </row>
    <row r="1353" s="40" customFormat="1" customHeight="1" spans="1:5">
      <c r="A1353" s="41">
        <v>44287</v>
      </c>
      <c r="B1353" s="50" t="s">
        <v>220</v>
      </c>
      <c r="C1353" s="61" t="s">
        <v>221</v>
      </c>
      <c r="D1353" s="50" t="s">
        <v>134</v>
      </c>
      <c r="E1353" s="54">
        <v>9584.15</v>
      </c>
    </row>
    <row r="1354" s="40" customFormat="1" customHeight="1" spans="1:5">
      <c r="A1354" s="41">
        <v>44287</v>
      </c>
      <c r="B1354" s="50" t="s">
        <v>220</v>
      </c>
      <c r="C1354" s="61" t="s">
        <v>221</v>
      </c>
      <c r="D1354" s="50" t="s">
        <v>138</v>
      </c>
      <c r="E1354" s="54">
        <v>11367.36</v>
      </c>
    </row>
    <row r="1355" s="40" customFormat="1" customHeight="1" spans="1:5">
      <c r="A1355" s="41">
        <v>44287</v>
      </c>
      <c r="B1355" s="50" t="s">
        <v>220</v>
      </c>
      <c r="C1355" s="61" t="s">
        <v>221</v>
      </c>
      <c r="D1355" s="50" t="s">
        <v>133</v>
      </c>
      <c r="E1355" s="54">
        <v>12356.09</v>
      </c>
    </row>
    <row r="1356" s="40" customFormat="1" customHeight="1" spans="1:5">
      <c r="A1356" s="41">
        <v>44287</v>
      </c>
      <c r="B1356" s="50" t="s">
        <v>220</v>
      </c>
      <c r="C1356" s="61" t="s">
        <v>221</v>
      </c>
      <c r="D1356" s="50" t="s">
        <v>141</v>
      </c>
      <c r="E1356" s="54">
        <v>14965.75</v>
      </c>
    </row>
    <row r="1357" s="40" customFormat="1" customHeight="1" spans="1:5">
      <c r="A1357" s="41">
        <v>44287</v>
      </c>
      <c r="B1357" s="50" t="s">
        <v>220</v>
      </c>
      <c r="C1357" s="61" t="s">
        <v>221</v>
      </c>
      <c r="D1357" s="50" t="s">
        <v>129</v>
      </c>
      <c r="E1357" s="54">
        <v>18425.87</v>
      </c>
    </row>
    <row r="1358" s="40" customFormat="1" customHeight="1" spans="1:5">
      <c r="A1358" s="41">
        <v>44287</v>
      </c>
      <c r="B1358" s="50" t="s">
        <v>220</v>
      </c>
      <c r="C1358" s="61" t="s">
        <v>221</v>
      </c>
      <c r="D1358" s="50" t="s">
        <v>140</v>
      </c>
      <c r="E1358" s="54">
        <v>21839.71</v>
      </c>
    </row>
    <row r="1359" s="40" customFormat="1" customHeight="1" spans="1:5">
      <c r="A1359" s="41">
        <v>44287</v>
      </c>
      <c r="B1359" s="50" t="s">
        <v>220</v>
      </c>
      <c r="C1359" s="61" t="s">
        <v>221</v>
      </c>
      <c r="D1359" s="50" t="s">
        <v>112</v>
      </c>
      <c r="E1359" s="54">
        <v>24269.34</v>
      </c>
    </row>
    <row r="1360" s="40" customFormat="1" customHeight="1" spans="1:5">
      <c r="A1360" s="41">
        <v>44287</v>
      </c>
      <c r="B1360" s="50" t="s">
        <v>220</v>
      </c>
      <c r="C1360" s="61" t="s">
        <v>221</v>
      </c>
      <c r="D1360" s="50" t="s">
        <v>132</v>
      </c>
      <c r="E1360" s="54">
        <v>26999.95</v>
      </c>
    </row>
    <row r="1361" s="40" customFormat="1" customHeight="1" spans="1:5">
      <c r="A1361" s="41">
        <v>44287</v>
      </c>
      <c r="B1361" s="50" t="s">
        <v>220</v>
      </c>
      <c r="C1361" s="61" t="s">
        <v>221</v>
      </c>
      <c r="D1361" s="50" t="s">
        <v>136</v>
      </c>
      <c r="E1361" s="54">
        <v>31325.63</v>
      </c>
    </row>
    <row r="1362" s="40" customFormat="1" customHeight="1" spans="1:5">
      <c r="A1362" s="41">
        <v>44287</v>
      </c>
      <c r="B1362" s="50" t="s">
        <v>220</v>
      </c>
      <c r="C1362" s="61" t="s">
        <v>221</v>
      </c>
      <c r="D1362" s="50" t="s">
        <v>139</v>
      </c>
      <c r="E1362" s="54">
        <v>44503.96</v>
      </c>
    </row>
    <row r="1363" s="40" customFormat="1" customHeight="1" spans="1:5">
      <c r="A1363" s="41">
        <v>44287</v>
      </c>
      <c r="B1363" s="50" t="s">
        <v>220</v>
      </c>
      <c r="C1363" s="61" t="s">
        <v>221</v>
      </c>
      <c r="D1363" s="50" t="s">
        <v>142</v>
      </c>
      <c r="E1363" s="54">
        <v>104343.22</v>
      </c>
    </row>
    <row r="1364" s="40" customFormat="1" customHeight="1" spans="1:5">
      <c r="A1364" s="41">
        <v>44317</v>
      </c>
      <c r="B1364" s="50" t="s">
        <v>220</v>
      </c>
      <c r="C1364" s="61" t="s">
        <v>221</v>
      </c>
      <c r="D1364" s="50" t="s">
        <v>130</v>
      </c>
      <c r="E1364" s="54">
        <v>-86614.9</v>
      </c>
    </row>
    <row r="1365" s="40" customFormat="1" customHeight="1" spans="1:5">
      <c r="A1365" s="41">
        <v>44317</v>
      </c>
      <c r="B1365" s="50" t="s">
        <v>220</v>
      </c>
      <c r="C1365" s="61" t="s">
        <v>221</v>
      </c>
      <c r="D1365" s="50" t="s">
        <v>108</v>
      </c>
      <c r="E1365" s="54">
        <v>-3561.52</v>
      </c>
    </row>
    <row r="1366" s="40" customFormat="1" customHeight="1" spans="1:5">
      <c r="A1366" s="41">
        <v>44317</v>
      </c>
      <c r="B1366" s="50" t="s">
        <v>220</v>
      </c>
      <c r="C1366" s="61" t="s">
        <v>221</v>
      </c>
      <c r="D1366" s="50" t="s">
        <v>111</v>
      </c>
      <c r="E1366" s="54">
        <v>-1247.31</v>
      </c>
    </row>
    <row r="1367" s="40" customFormat="1" customHeight="1" spans="1:5">
      <c r="A1367" s="41">
        <v>44317</v>
      </c>
      <c r="B1367" s="50" t="s">
        <v>220</v>
      </c>
      <c r="C1367" s="61" t="s">
        <v>221</v>
      </c>
      <c r="D1367" s="50" t="s">
        <v>116</v>
      </c>
      <c r="E1367" s="52">
        <v>-280.81</v>
      </c>
    </row>
    <row r="1368" s="40" customFormat="1" customHeight="1" spans="1:5">
      <c r="A1368" s="41">
        <v>44317</v>
      </c>
      <c r="B1368" s="50" t="s">
        <v>220</v>
      </c>
      <c r="C1368" s="61" t="s">
        <v>221</v>
      </c>
      <c r="D1368" s="50" t="s">
        <v>110</v>
      </c>
      <c r="E1368" s="52">
        <v>-176.72</v>
      </c>
    </row>
    <row r="1369" s="40" customFormat="1" customHeight="1" spans="1:5">
      <c r="A1369" s="41">
        <v>44317</v>
      </c>
      <c r="B1369" s="50" t="s">
        <v>220</v>
      </c>
      <c r="C1369" s="61" t="s">
        <v>221</v>
      </c>
      <c r="D1369" s="50" t="s">
        <v>109</v>
      </c>
      <c r="E1369" s="52">
        <v>23.15</v>
      </c>
    </row>
    <row r="1370" s="40" customFormat="1" customHeight="1" spans="1:5">
      <c r="A1370" s="41">
        <v>44317</v>
      </c>
      <c r="B1370" s="50" t="s">
        <v>220</v>
      </c>
      <c r="C1370" s="61" t="s">
        <v>221</v>
      </c>
      <c r="D1370" s="50" t="s">
        <v>124</v>
      </c>
      <c r="E1370" s="52">
        <v>70.6</v>
      </c>
    </row>
    <row r="1371" s="40" customFormat="1" customHeight="1" spans="1:5">
      <c r="A1371" s="41">
        <v>44317</v>
      </c>
      <c r="B1371" s="50" t="s">
        <v>220</v>
      </c>
      <c r="C1371" s="61" t="s">
        <v>221</v>
      </c>
      <c r="D1371" s="50" t="s">
        <v>125</v>
      </c>
      <c r="E1371" s="52">
        <v>121.04</v>
      </c>
    </row>
    <row r="1372" s="40" customFormat="1" customHeight="1" spans="1:5">
      <c r="A1372" s="41">
        <v>44317</v>
      </c>
      <c r="B1372" s="50" t="s">
        <v>220</v>
      </c>
      <c r="C1372" s="61" t="s">
        <v>221</v>
      </c>
      <c r="D1372" s="50" t="s">
        <v>123</v>
      </c>
      <c r="E1372" s="52">
        <v>537.83</v>
      </c>
    </row>
    <row r="1373" s="40" customFormat="1" customHeight="1" spans="1:5">
      <c r="A1373" s="41">
        <v>44317</v>
      </c>
      <c r="B1373" s="50" t="s">
        <v>220</v>
      </c>
      <c r="C1373" s="61" t="s">
        <v>221</v>
      </c>
      <c r="D1373" s="50" t="s">
        <v>127</v>
      </c>
      <c r="E1373" s="52">
        <v>920.97</v>
      </c>
    </row>
    <row r="1374" s="40" customFormat="1" customHeight="1" spans="1:5">
      <c r="A1374" s="41">
        <v>44317</v>
      </c>
      <c r="B1374" s="50" t="s">
        <v>220</v>
      </c>
      <c r="C1374" s="61" t="s">
        <v>221</v>
      </c>
      <c r="D1374" s="50" t="s">
        <v>137</v>
      </c>
      <c r="E1374" s="54">
        <v>1550.25</v>
      </c>
    </row>
    <row r="1375" s="40" customFormat="1" customHeight="1" spans="1:5">
      <c r="A1375" s="41">
        <v>44317</v>
      </c>
      <c r="B1375" s="50" t="s">
        <v>220</v>
      </c>
      <c r="C1375" s="61" t="s">
        <v>221</v>
      </c>
      <c r="D1375" s="50" t="s">
        <v>114</v>
      </c>
      <c r="E1375" s="54">
        <v>1859.77</v>
      </c>
    </row>
    <row r="1376" s="40" customFormat="1" customHeight="1" spans="1:5">
      <c r="A1376" s="41">
        <v>44317</v>
      </c>
      <c r="B1376" s="50" t="s">
        <v>220</v>
      </c>
      <c r="C1376" s="61" t="s">
        <v>221</v>
      </c>
      <c r="D1376" s="50" t="s">
        <v>132</v>
      </c>
      <c r="E1376" s="54">
        <v>2122</v>
      </c>
    </row>
    <row r="1377" s="40" customFormat="1" customHeight="1" spans="1:5">
      <c r="A1377" s="41">
        <v>44317</v>
      </c>
      <c r="B1377" s="50" t="s">
        <v>220</v>
      </c>
      <c r="C1377" s="61" t="s">
        <v>221</v>
      </c>
      <c r="D1377" s="50" t="s">
        <v>131</v>
      </c>
      <c r="E1377" s="54">
        <v>2510.14</v>
      </c>
    </row>
    <row r="1378" s="40" customFormat="1" customHeight="1" spans="1:5">
      <c r="A1378" s="41">
        <v>44317</v>
      </c>
      <c r="B1378" s="50" t="s">
        <v>220</v>
      </c>
      <c r="C1378" s="61" t="s">
        <v>221</v>
      </c>
      <c r="D1378" s="50" t="s">
        <v>145</v>
      </c>
      <c r="E1378" s="54">
        <v>4008.38</v>
      </c>
    </row>
    <row r="1379" s="40" customFormat="1" customHeight="1" spans="1:5">
      <c r="A1379" s="41">
        <v>44317</v>
      </c>
      <c r="B1379" s="50" t="s">
        <v>220</v>
      </c>
      <c r="C1379" s="61" t="s">
        <v>221</v>
      </c>
      <c r="D1379" s="50" t="s">
        <v>144</v>
      </c>
      <c r="E1379" s="54">
        <v>5090.83</v>
      </c>
    </row>
    <row r="1380" s="40" customFormat="1" customHeight="1" spans="1:5">
      <c r="A1380" s="41">
        <v>44317</v>
      </c>
      <c r="B1380" s="50" t="s">
        <v>220</v>
      </c>
      <c r="C1380" s="61" t="s">
        <v>221</v>
      </c>
      <c r="D1380" s="50" t="s">
        <v>118</v>
      </c>
      <c r="E1380" s="54">
        <v>5287</v>
      </c>
    </row>
    <row r="1381" s="40" customFormat="1" customHeight="1" spans="1:5">
      <c r="A1381" s="41">
        <v>44317</v>
      </c>
      <c r="B1381" s="50" t="s">
        <v>220</v>
      </c>
      <c r="C1381" s="61" t="s">
        <v>221</v>
      </c>
      <c r="D1381" s="50" t="s">
        <v>115</v>
      </c>
      <c r="E1381" s="54">
        <v>5964.89</v>
      </c>
    </row>
    <row r="1382" s="40" customFormat="1" customHeight="1" spans="1:5">
      <c r="A1382" s="41">
        <v>44317</v>
      </c>
      <c r="B1382" s="50" t="s">
        <v>220</v>
      </c>
      <c r="C1382" s="61" t="s">
        <v>221</v>
      </c>
      <c r="D1382" s="50" t="s">
        <v>128</v>
      </c>
      <c r="E1382" s="54">
        <v>6040.37</v>
      </c>
    </row>
    <row r="1383" s="40" customFormat="1" customHeight="1" spans="1:5">
      <c r="A1383" s="41">
        <v>44317</v>
      </c>
      <c r="B1383" s="50" t="s">
        <v>220</v>
      </c>
      <c r="C1383" s="61" t="s">
        <v>221</v>
      </c>
      <c r="D1383" s="50" t="s">
        <v>102</v>
      </c>
      <c r="E1383" s="54">
        <v>8019.32</v>
      </c>
    </row>
    <row r="1384" s="40" customFormat="1" customHeight="1" spans="1:5">
      <c r="A1384" s="41">
        <v>44317</v>
      </c>
      <c r="B1384" s="50" t="s">
        <v>220</v>
      </c>
      <c r="C1384" s="61" t="s">
        <v>221</v>
      </c>
      <c r="D1384" s="50" t="s">
        <v>133</v>
      </c>
      <c r="E1384" s="54">
        <v>8481.77</v>
      </c>
    </row>
    <row r="1385" s="40" customFormat="1" customHeight="1" spans="1:5">
      <c r="A1385" s="41">
        <v>44317</v>
      </c>
      <c r="B1385" s="50" t="s">
        <v>220</v>
      </c>
      <c r="C1385" s="61" t="s">
        <v>221</v>
      </c>
      <c r="D1385" s="50" t="s">
        <v>134</v>
      </c>
      <c r="E1385" s="54">
        <v>9581.95</v>
      </c>
    </row>
    <row r="1386" s="40" customFormat="1" customHeight="1" spans="1:5">
      <c r="A1386" s="41">
        <v>44317</v>
      </c>
      <c r="B1386" s="50" t="s">
        <v>220</v>
      </c>
      <c r="C1386" s="61" t="s">
        <v>221</v>
      </c>
      <c r="D1386" s="50" t="s">
        <v>106</v>
      </c>
      <c r="E1386" s="54">
        <v>10026.66</v>
      </c>
    </row>
    <row r="1387" s="40" customFormat="1" customHeight="1" spans="1:5">
      <c r="A1387" s="41">
        <v>44317</v>
      </c>
      <c r="B1387" s="50" t="s">
        <v>220</v>
      </c>
      <c r="C1387" s="61" t="s">
        <v>221</v>
      </c>
      <c r="D1387" s="50" t="s">
        <v>117</v>
      </c>
      <c r="E1387" s="54">
        <v>12244.21</v>
      </c>
    </row>
    <row r="1388" s="40" customFormat="1" customHeight="1" spans="1:5">
      <c r="A1388" s="41">
        <v>44317</v>
      </c>
      <c r="B1388" s="50" t="s">
        <v>220</v>
      </c>
      <c r="C1388" s="61" t="s">
        <v>221</v>
      </c>
      <c r="D1388" s="50" t="s">
        <v>138</v>
      </c>
      <c r="E1388" s="54">
        <v>13430.11</v>
      </c>
    </row>
    <row r="1389" s="40" customFormat="1" customHeight="1" spans="1:5">
      <c r="A1389" s="41">
        <v>44317</v>
      </c>
      <c r="B1389" s="50" t="s">
        <v>220</v>
      </c>
      <c r="C1389" s="61" t="s">
        <v>221</v>
      </c>
      <c r="D1389" s="50" t="s">
        <v>140</v>
      </c>
      <c r="E1389" s="54">
        <v>13466.24</v>
      </c>
    </row>
    <row r="1390" s="40" customFormat="1" customHeight="1" spans="1:5">
      <c r="A1390" s="41">
        <v>44317</v>
      </c>
      <c r="B1390" s="50" t="s">
        <v>220</v>
      </c>
      <c r="C1390" s="61" t="s">
        <v>221</v>
      </c>
      <c r="D1390" s="50" t="s">
        <v>136</v>
      </c>
      <c r="E1390" s="54">
        <v>16465.63</v>
      </c>
    </row>
    <row r="1391" s="40" customFormat="1" customHeight="1" spans="1:5">
      <c r="A1391" s="41">
        <v>44317</v>
      </c>
      <c r="B1391" s="50" t="s">
        <v>220</v>
      </c>
      <c r="C1391" s="61" t="s">
        <v>221</v>
      </c>
      <c r="D1391" s="50" t="s">
        <v>129</v>
      </c>
      <c r="E1391" s="54">
        <v>21342.9</v>
      </c>
    </row>
    <row r="1392" s="40" customFormat="1" customHeight="1" spans="1:5">
      <c r="A1392" s="41">
        <v>44317</v>
      </c>
      <c r="B1392" s="50" t="s">
        <v>220</v>
      </c>
      <c r="C1392" s="61" t="s">
        <v>221</v>
      </c>
      <c r="D1392" s="50" t="s">
        <v>113</v>
      </c>
      <c r="E1392" s="54">
        <v>28634.2</v>
      </c>
    </row>
    <row r="1393" s="40" customFormat="1" customHeight="1" spans="1:5">
      <c r="A1393" s="41">
        <v>44317</v>
      </c>
      <c r="B1393" s="50" t="s">
        <v>220</v>
      </c>
      <c r="C1393" s="61" t="s">
        <v>221</v>
      </c>
      <c r="D1393" s="50" t="s">
        <v>112</v>
      </c>
      <c r="E1393" s="54">
        <v>29119.97</v>
      </c>
    </row>
    <row r="1394" s="40" customFormat="1" customHeight="1" spans="1:5">
      <c r="A1394" s="41">
        <v>44317</v>
      </c>
      <c r="B1394" s="50" t="s">
        <v>220</v>
      </c>
      <c r="C1394" s="61" t="s">
        <v>221</v>
      </c>
      <c r="D1394" s="50" t="s">
        <v>141</v>
      </c>
      <c r="E1394" s="54">
        <v>30872.82</v>
      </c>
    </row>
    <row r="1395" s="40" customFormat="1" customHeight="1" spans="1:5">
      <c r="A1395" s="41">
        <v>44317</v>
      </c>
      <c r="B1395" s="50" t="s">
        <v>220</v>
      </c>
      <c r="C1395" s="61" t="s">
        <v>221</v>
      </c>
      <c r="D1395" s="50" t="s">
        <v>139</v>
      </c>
      <c r="E1395" s="54">
        <v>42868.43</v>
      </c>
    </row>
    <row r="1396" s="40" customFormat="1" customHeight="1" spans="1:5">
      <c r="A1396" s="41">
        <v>44317</v>
      </c>
      <c r="B1396" s="50" t="s">
        <v>220</v>
      </c>
      <c r="C1396" s="61" t="s">
        <v>221</v>
      </c>
      <c r="D1396" s="50" t="s">
        <v>142</v>
      </c>
      <c r="E1396" s="54">
        <v>71860.73</v>
      </c>
    </row>
    <row r="1397" s="40" customFormat="1" customHeight="1" spans="1:5">
      <c r="A1397" s="41">
        <v>44348</v>
      </c>
      <c r="B1397" s="50" t="s">
        <v>220</v>
      </c>
      <c r="C1397" s="61" t="s">
        <v>221</v>
      </c>
      <c r="D1397" s="50" t="s">
        <v>141</v>
      </c>
      <c r="E1397" s="54">
        <v>-73643.11</v>
      </c>
    </row>
    <row r="1398" s="40" customFormat="1" customHeight="1" spans="1:5">
      <c r="A1398" s="41">
        <v>44348</v>
      </c>
      <c r="B1398" s="50" t="s">
        <v>220</v>
      </c>
      <c r="C1398" s="61" t="s">
        <v>221</v>
      </c>
      <c r="D1398" s="50" t="s">
        <v>117</v>
      </c>
      <c r="E1398" s="54">
        <v>-14727.13</v>
      </c>
    </row>
    <row r="1399" s="40" customFormat="1" customHeight="1" spans="1:5">
      <c r="A1399" s="41">
        <v>44348</v>
      </c>
      <c r="B1399" s="50" t="s">
        <v>220</v>
      </c>
      <c r="C1399" s="61" t="s">
        <v>221</v>
      </c>
      <c r="D1399" s="50" t="s">
        <v>129</v>
      </c>
      <c r="E1399" s="54">
        <v>-11773.12</v>
      </c>
    </row>
    <row r="1400" s="40" customFormat="1" customHeight="1" spans="1:5">
      <c r="A1400" s="41">
        <v>44348</v>
      </c>
      <c r="B1400" s="50" t="s">
        <v>220</v>
      </c>
      <c r="C1400" s="61" t="s">
        <v>221</v>
      </c>
      <c r="D1400" s="50" t="s">
        <v>144</v>
      </c>
      <c r="E1400" s="54">
        <v>-8705.64</v>
      </c>
    </row>
    <row r="1401" s="40" customFormat="1" customHeight="1" spans="1:5">
      <c r="A1401" s="41">
        <v>44348</v>
      </c>
      <c r="B1401" s="50" t="s">
        <v>220</v>
      </c>
      <c r="C1401" s="61" t="s">
        <v>221</v>
      </c>
      <c r="D1401" s="50" t="s">
        <v>143</v>
      </c>
      <c r="E1401" s="54">
        <v>-6700.24</v>
      </c>
    </row>
    <row r="1402" s="40" customFormat="1" customHeight="1" spans="1:5">
      <c r="A1402" s="41">
        <v>44348</v>
      </c>
      <c r="B1402" s="50" t="s">
        <v>220</v>
      </c>
      <c r="C1402" s="61" t="s">
        <v>221</v>
      </c>
      <c r="D1402" s="50" t="s">
        <v>133</v>
      </c>
      <c r="E1402" s="54">
        <v>-5194.37</v>
      </c>
    </row>
    <row r="1403" s="40" customFormat="1" customHeight="1" spans="1:5">
      <c r="A1403" s="41">
        <v>44348</v>
      </c>
      <c r="B1403" s="50" t="s">
        <v>220</v>
      </c>
      <c r="C1403" s="61" t="s">
        <v>221</v>
      </c>
      <c r="D1403" s="50" t="s">
        <v>112</v>
      </c>
      <c r="E1403" s="54">
        <v>-4369.54</v>
      </c>
    </row>
    <row r="1404" s="40" customFormat="1" customHeight="1" spans="1:5">
      <c r="A1404" s="41">
        <v>44348</v>
      </c>
      <c r="B1404" s="50" t="s">
        <v>220</v>
      </c>
      <c r="C1404" s="61" t="s">
        <v>221</v>
      </c>
      <c r="D1404" s="50" t="s">
        <v>134</v>
      </c>
      <c r="E1404" s="54">
        <v>-2055.74</v>
      </c>
    </row>
    <row r="1405" s="40" customFormat="1" customHeight="1" spans="1:5">
      <c r="A1405" s="41">
        <v>44348</v>
      </c>
      <c r="B1405" s="50" t="s">
        <v>220</v>
      </c>
      <c r="C1405" s="61" t="s">
        <v>221</v>
      </c>
      <c r="D1405" s="50" t="s">
        <v>141</v>
      </c>
      <c r="E1405" s="52">
        <v>25</v>
      </c>
    </row>
    <row r="1406" s="40" customFormat="1" customHeight="1" spans="1:5">
      <c r="A1406" s="41">
        <v>44348</v>
      </c>
      <c r="B1406" s="50" t="s">
        <v>220</v>
      </c>
      <c r="C1406" s="61" t="s">
        <v>221</v>
      </c>
      <c r="D1406" s="50" t="s">
        <v>125</v>
      </c>
      <c r="E1406" s="52">
        <v>54.13</v>
      </c>
    </row>
    <row r="1407" s="40" customFormat="1" customHeight="1" spans="1:5">
      <c r="A1407" s="41">
        <v>44348</v>
      </c>
      <c r="B1407" s="50" t="s">
        <v>220</v>
      </c>
      <c r="C1407" s="61" t="s">
        <v>221</v>
      </c>
      <c r="D1407" s="50" t="s">
        <v>109</v>
      </c>
      <c r="E1407" s="52">
        <v>60.52</v>
      </c>
    </row>
    <row r="1408" s="40" customFormat="1" customHeight="1" spans="1:5">
      <c r="A1408" s="41">
        <v>44348</v>
      </c>
      <c r="B1408" s="50" t="s">
        <v>220</v>
      </c>
      <c r="C1408" s="61" t="s">
        <v>221</v>
      </c>
      <c r="D1408" s="50" t="s">
        <v>110</v>
      </c>
      <c r="E1408" s="52">
        <v>60.8</v>
      </c>
    </row>
    <row r="1409" s="40" customFormat="1" customHeight="1" spans="1:5">
      <c r="A1409" s="41">
        <v>44348</v>
      </c>
      <c r="B1409" s="50" t="s">
        <v>220</v>
      </c>
      <c r="C1409" s="61" t="s">
        <v>221</v>
      </c>
      <c r="D1409" s="50" t="s">
        <v>108</v>
      </c>
      <c r="E1409" s="52">
        <v>91.06</v>
      </c>
    </row>
    <row r="1410" s="40" customFormat="1" customHeight="1" spans="1:5">
      <c r="A1410" s="41">
        <v>44348</v>
      </c>
      <c r="B1410" s="50" t="s">
        <v>220</v>
      </c>
      <c r="C1410" s="61" t="s">
        <v>221</v>
      </c>
      <c r="D1410" s="50" t="s">
        <v>111</v>
      </c>
      <c r="E1410" s="52">
        <v>91.2</v>
      </c>
    </row>
    <row r="1411" s="40" customFormat="1" customHeight="1" spans="1:5">
      <c r="A1411" s="41">
        <v>44348</v>
      </c>
      <c r="B1411" s="50" t="s">
        <v>220</v>
      </c>
      <c r="C1411" s="61" t="s">
        <v>221</v>
      </c>
      <c r="D1411" s="50" t="s">
        <v>114</v>
      </c>
      <c r="E1411" s="52">
        <v>98.38</v>
      </c>
    </row>
    <row r="1412" s="40" customFormat="1" customHeight="1" spans="1:5">
      <c r="A1412" s="41">
        <v>44348</v>
      </c>
      <c r="B1412" s="50" t="s">
        <v>220</v>
      </c>
      <c r="C1412" s="61" t="s">
        <v>221</v>
      </c>
      <c r="D1412" s="50" t="s">
        <v>124</v>
      </c>
      <c r="E1412" s="52">
        <v>102.6</v>
      </c>
    </row>
    <row r="1413" s="40" customFormat="1" customHeight="1" spans="1:5">
      <c r="A1413" s="41">
        <v>44348</v>
      </c>
      <c r="B1413" s="50" t="s">
        <v>220</v>
      </c>
      <c r="C1413" s="61" t="s">
        <v>221</v>
      </c>
      <c r="D1413" s="50" t="s">
        <v>137</v>
      </c>
      <c r="E1413" s="52">
        <v>427.51</v>
      </c>
    </row>
    <row r="1414" s="40" customFormat="1" customHeight="1" spans="1:5">
      <c r="A1414" s="41">
        <v>44348</v>
      </c>
      <c r="B1414" s="50" t="s">
        <v>220</v>
      </c>
      <c r="C1414" s="61" t="s">
        <v>221</v>
      </c>
      <c r="D1414" s="50" t="s">
        <v>121</v>
      </c>
      <c r="E1414" s="52">
        <v>470.45</v>
      </c>
    </row>
    <row r="1415" s="40" customFormat="1" customHeight="1" spans="1:5">
      <c r="A1415" s="41">
        <v>44348</v>
      </c>
      <c r="B1415" s="50" t="s">
        <v>220</v>
      </c>
      <c r="C1415" s="61" t="s">
        <v>221</v>
      </c>
      <c r="D1415" s="50" t="s">
        <v>127</v>
      </c>
      <c r="E1415" s="52">
        <v>829.6</v>
      </c>
    </row>
    <row r="1416" s="40" customFormat="1" customHeight="1" spans="1:5">
      <c r="A1416" s="41">
        <v>44348</v>
      </c>
      <c r="B1416" s="50" t="s">
        <v>220</v>
      </c>
      <c r="C1416" s="61" t="s">
        <v>221</v>
      </c>
      <c r="D1416" s="50" t="s">
        <v>145</v>
      </c>
      <c r="E1416" s="52">
        <v>835.2</v>
      </c>
    </row>
    <row r="1417" s="40" customFormat="1" customHeight="1" spans="1:5">
      <c r="A1417" s="41">
        <v>44348</v>
      </c>
      <c r="B1417" s="50" t="s">
        <v>220</v>
      </c>
      <c r="C1417" s="61" t="s">
        <v>221</v>
      </c>
      <c r="D1417" s="50" t="s">
        <v>123</v>
      </c>
      <c r="E1417" s="54">
        <v>1870.9</v>
      </c>
    </row>
    <row r="1418" s="40" customFormat="1" customHeight="1" spans="1:5">
      <c r="A1418" s="41">
        <v>44348</v>
      </c>
      <c r="B1418" s="50" t="s">
        <v>220</v>
      </c>
      <c r="C1418" s="61" t="s">
        <v>221</v>
      </c>
      <c r="D1418" s="50" t="s">
        <v>113</v>
      </c>
      <c r="E1418" s="54">
        <v>2062.84</v>
      </c>
    </row>
    <row r="1419" s="40" customFormat="1" customHeight="1" spans="1:5">
      <c r="A1419" s="41">
        <v>44348</v>
      </c>
      <c r="B1419" s="50" t="s">
        <v>220</v>
      </c>
      <c r="C1419" s="61" t="s">
        <v>221</v>
      </c>
      <c r="D1419" s="50" t="s">
        <v>115</v>
      </c>
      <c r="E1419" s="54">
        <v>2196.03</v>
      </c>
    </row>
    <row r="1420" s="40" customFormat="1" customHeight="1" spans="1:5">
      <c r="A1420" s="41">
        <v>44348</v>
      </c>
      <c r="B1420" s="50" t="s">
        <v>220</v>
      </c>
      <c r="C1420" s="61" t="s">
        <v>221</v>
      </c>
      <c r="D1420" s="50" t="s">
        <v>131</v>
      </c>
      <c r="E1420" s="54">
        <v>2329.17</v>
      </c>
    </row>
    <row r="1421" s="40" customFormat="1" customHeight="1" spans="1:5">
      <c r="A1421" s="41">
        <v>44348</v>
      </c>
      <c r="B1421" s="50" t="s">
        <v>220</v>
      </c>
      <c r="C1421" s="61" t="s">
        <v>221</v>
      </c>
      <c r="D1421" s="50" t="s">
        <v>128</v>
      </c>
      <c r="E1421" s="54">
        <v>2825.07</v>
      </c>
    </row>
    <row r="1422" s="40" customFormat="1" customHeight="1" spans="1:5">
      <c r="A1422" s="41">
        <v>44348</v>
      </c>
      <c r="B1422" s="50" t="s">
        <v>220</v>
      </c>
      <c r="C1422" s="61" t="s">
        <v>221</v>
      </c>
      <c r="D1422" s="50" t="s">
        <v>116</v>
      </c>
      <c r="E1422" s="54">
        <v>3626.53</v>
      </c>
    </row>
    <row r="1423" s="40" customFormat="1" customHeight="1" spans="1:5">
      <c r="A1423" s="41">
        <v>44348</v>
      </c>
      <c r="B1423" s="50" t="s">
        <v>220</v>
      </c>
      <c r="C1423" s="61" t="s">
        <v>221</v>
      </c>
      <c r="D1423" s="50" t="s">
        <v>118</v>
      </c>
      <c r="E1423" s="54">
        <v>4470.92</v>
      </c>
    </row>
    <row r="1424" s="40" customFormat="1" customHeight="1" spans="1:5">
      <c r="A1424" s="41">
        <v>44348</v>
      </c>
      <c r="B1424" s="50" t="s">
        <v>220</v>
      </c>
      <c r="C1424" s="61" t="s">
        <v>221</v>
      </c>
      <c r="D1424" s="50" t="s">
        <v>138</v>
      </c>
      <c r="E1424" s="54">
        <v>4930.58</v>
      </c>
    </row>
    <row r="1425" s="40" customFormat="1" customHeight="1" spans="1:5">
      <c r="A1425" s="41">
        <v>44348</v>
      </c>
      <c r="B1425" s="50" t="s">
        <v>220</v>
      </c>
      <c r="C1425" s="61" t="s">
        <v>221</v>
      </c>
      <c r="D1425" s="50" t="s">
        <v>130</v>
      </c>
      <c r="E1425" s="54">
        <v>5803.71</v>
      </c>
    </row>
    <row r="1426" s="40" customFormat="1" customHeight="1" spans="1:5">
      <c r="A1426" s="41">
        <v>44348</v>
      </c>
      <c r="B1426" s="50" t="s">
        <v>220</v>
      </c>
      <c r="C1426" s="61" t="s">
        <v>221</v>
      </c>
      <c r="D1426" s="50" t="s">
        <v>106</v>
      </c>
      <c r="E1426" s="54">
        <v>6089.26</v>
      </c>
    </row>
    <row r="1427" s="40" customFormat="1" customHeight="1" spans="1:5">
      <c r="A1427" s="41">
        <v>44348</v>
      </c>
      <c r="B1427" s="50" t="s">
        <v>220</v>
      </c>
      <c r="C1427" s="61" t="s">
        <v>221</v>
      </c>
      <c r="D1427" s="50" t="s">
        <v>102</v>
      </c>
      <c r="E1427" s="54">
        <v>7726.54</v>
      </c>
    </row>
    <row r="1428" s="40" customFormat="1" customHeight="1" spans="1:5">
      <c r="A1428" s="41">
        <v>44348</v>
      </c>
      <c r="B1428" s="50" t="s">
        <v>220</v>
      </c>
      <c r="C1428" s="61" t="s">
        <v>221</v>
      </c>
      <c r="D1428" s="50" t="s">
        <v>133</v>
      </c>
      <c r="E1428" s="54">
        <v>8441.75</v>
      </c>
    </row>
    <row r="1429" s="40" customFormat="1" customHeight="1" spans="1:5">
      <c r="A1429" s="41">
        <v>44348</v>
      </c>
      <c r="B1429" s="50" t="s">
        <v>220</v>
      </c>
      <c r="C1429" s="61" t="s">
        <v>221</v>
      </c>
      <c r="D1429" s="50" t="s">
        <v>140</v>
      </c>
      <c r="E1429" s="54">
        <v>8703.9</v>
      </c>
    </row>
    <row r="1430" s="40" customFormat="1" customHeight="1" spans="1:5">
      <c r="A1430" s="41">
        <v>44348</v>
      </c>
      <c r="B1430" s="50" t="s">
        <v>220</v>
      </c>
      <c r="C1430" s="61" t="s">
        <v>221</v>
      </c>
      <c r="D1430" s="50" t="s">
        <v>134</v>
      </c>
      <c r="E1430" s="54">
        <v>8721</v>
      </c>
    </row>
    <row r="1431" s="40" customFormat="1" customHeight="1" spans="1:5">
      <c r="A1431" s="41">
        <v>44348</v>
      </c>
      <c r="B1431" s="50" t="s">
        <v>220</v>
      </c>
      <c r="C1431" s="61" t="s">
        <v>221</v>
      </c>
      <c r="D1431" s="50" t="s">
        <v>139</v>
      </c>
      <c r="E1431" s="54">
        <v>20194.8</v>
      </c>
    </row>
    <row r="1432" s="40" customFormat="1" customHeight="1" spans="1:5">
      <c r="A1432" s="41">
        <v>44348</v>
      </c>
      <c r="B1432" s="50" t="s">
        <v>220</v>
      </c>
      <c r="C1432" s="61" t="s">
        <v>221</v>
      </c>
      <c r="D1432" s="50" t="s">
        <v>142</v>
      </c>
      <c r="E1432" s="54">
        <v>45291.18</v>
      </c>
    </row>
    <row r="1433" s="40" customFormat="1" customHeight="1" spans="1:5">
      <c r="A1433" s="41">
        <v>44378</v>
      </c>
      <c r="B1433" s="50" t="s">
        <v>220</v>
      </c>
      <c r="C1433" s="61" t="s">
        <v>221</v>
      </c>
      <c r="D1433" s="50" t="s">
        <v>131</v>
      </c>
      <c r="E1433" s="54">
        <v>-22980.51</v>
      </c>
    </row>
    <row r="1434" s="40" customFormat="1" customHeight="1" spans="1:5">
      <c r="A1434" s="41">
        <v>44378</v>
      </c>
      <c r="B1434" s="50" t="s">
        <v>220</v>
      </c>
      <c r="C1434" s="61" t="s">
        <v>221</v>
      </c>
      <c r="D1434" s="50" t="s">
        <v>137</v>
      </c>
      <c r="E1434" s="54">
        <v>-22710.94</v>
      </c>
    </row>
    <row r="1435" s="40" customFormat="1" customHeight="1" spans="1:5">
      <c r="A1435" s="41">
        <v>44378</v>
      </c>
      <c r="B1435" s="50" t="s">
        <v>220</v>
      </c>
      <c r="C1435" s="61" t="s">
        <v>221</v>
      </c>
      <c r="D1435" s="50" t="s">
        <v>112</v>
      </c>
      <c r="E1435" s="54">
        <v>-8235.27</v>
      </c>
    </row>
    <row r="1436" s="40" customFormat="1" customHeight="1" spans="1:5">
      <c r="A1436" s="41">
        <v>44378</v>
      </c>
      <c r="B1436" s="50" t="s">
        <v>220</v>
      </c>
      <c r="C1436" s="61" t="s">
        <v>221</v>
      </c>
      <c r="D1436" s="50" t="s">
        <v>142</v>
      </c>
      <c r="E1436" s="54">
        <v>-4456.22</v>
      </c>
    </row>
    <row r="1437" s="40" customFormat="1" customHeight="1" spans="1:5">
      <c r="A1437" s="41">
        <v>44378</v>
      </c>
      <c r="B1437" s="50" t="s">
        <v>220</v>
      </c>
      <c r="C1437" s="61" t="s">
        <v>221</v>
      </c>
      <c r="D1437" s="50" t="s">
        <v>127</v>
      </c>
      <c r="E1437" s="54">
        <v>-2942.45</v>
      </c>
    </row>
    <row r="1438" s="40" customFormat="1" customHeight="1" spans="1:5">
      <c r="A1438" s="41">
        <v>44378</v>
      </c>
      <c r="B1438" s="50" t="s">
        <v>220</v>
      </c>
      <c r="C1438" s="61" t="s">
        <v>221</v>
      </c>
      <c r="D1438" s="50" t="s">
        <v>120</v>
      </c>
      <c r="E1438" s="54">
        <v>-1815.95</v>
      </c>
    </row>
    <row r="1439" s="40" customFormat="1" customHeight="1" spans="1:5">
      <c r="A1439" s="41">
        <v>44378</v>
      </c>
      <c r="B1439" s="50" t="s">
        <v>220</v>
      </c>
      <c r="C1439" s="61" t="s">
        <v>221</v>
      </c>
      <c r="D1439" s="50" t="s">
        <v>111</v>
      </c>
      <c r="E1439" s="52">
        <v>30.4</v>
      </c>
    </row>
    <row r="1440" s="40" customFormat="1" customHeight="1" spans="1:5">
      <c r="A1440" s="41">
        <v>44378</v>
      </c>
      <c r="B1440" s="50" t="s">
        <v>220</v>
      </c>
      <c r="C1440" s="61" t="s">
        <v>221</v>
      </c>
      <c r="D1440" s="50" t="s">
        <v>124</v>
      </c>
      <c r="E1440" s="52">
        <v>91.2</v>
      </c>
    </row>
    <row r="1441" s="40" customFormat="1" customHeight="1" spans="1:5">
      <c r="A1441" s="41">
        <v>44378</v>
      </c>
      <c r="B1441" s="50" t="s">
        <v>220</v>
      </c>
      <c r="C1441" s="61" t="s">
        <v>221</v>
      </c>
      <c r="D1441" s="50" t="s">
        <v>109</v>
      </c>
      <c r="E1441" s="52">
        <v>121.04</v>
      </c>
    </row>
    <row r="1442" s="40" customFormat="1" customHeight="1" spans="1:5">
      <c r="A1442" s="41">
        <v>44378</v>
      </c>
      <c r="B1442" s="50" t="s">
        <v>220</v>
      </c>
      <c r="C1442" s="61" t="s">
        <v>221</v>
      </c>
      <c r="D1442" s="50" t="s">
        <v>148</v>
      </c>
      <c r="E1442" s="52">
        <v>141.16</v>
      </c>
    </row>
    <row r="1443" s="40" customFormat="1" customHeight="1" spans="1:5">
      <c r="A1443" s="41">
        <v>44378</v>
      </c>
      <c r="B1443" s="50" t="s">
        <v>220</v>
      </c>
      <c r="C1443" s="61" t="s">
        <v>221</v>
      </c>
      <c r="D1443" s="50" t="s">
        <v>110</v>
      </c>
      <c r="E1443" s="52">
        <v>143.35</v>
      </c>
    </row>
    <row r="1444" s="40" customFormat="1" customHeight="1" spans="1:5">
      <c r="A1444" s="41">
        <v>44378</v>
      </c>
      <c r="B1444" s="50" t="s">
        <v>220</v>
      </c>
      <c r="C1444" s="61" t="s">
        <v>221</v>
      </c>
      <c r="D1444" s="50" t="s">
        <v>114</v>
      </c>
      <c r="E1444" s="52">
        <v>147.64</v>
      </c>
    </row>
    <row r="1445" s="40" customFormat="1" customHeight="1" spans="1:5">
      <c r="A1445" s="41">
        <v>44378</v>
      </c>
      <c r="B1445" s="50" t="s">
        <v>220</v>
      </c>
      <c r="C1445" s="61" t="s">
        <v>221</v>
      </c>
      <c r="D1445" s="50" t="s">
        <v>125</v>
      </c>
      <c r="E1445" s="52">
        <v>153.52</v>
      </c>
    </row>
    <row r="1446" s="40" customFormat="1" customHeight="1" spans="1:5">
      <c r="A1446" s="41">
        <v>44378</v>
      </c>
      <c r="B1446" s="50" t="s">
        <v>220</v>
      </c>
      <c r="C1446" s="61" t="s">
        <v>221</v>
      </c>
      <c r="D1446" s="50" t="s">
        <v>108</v>
      </c>
      <c r="E1446" s="52">
        <v>163.12</v>
      </c>
    </row>
    <row r="1447" s="40" customFormat="1" customHeight="1" spans="1:5">
      <c r="A1447" s="41">
        <v>44378</v>
      </c>
      <c r="B1447" s="50" t="s">
        <v>220</v>
      </c>
      <c r="C1447" s="61" t="s">
        <v>221</v>
      </c>
      <c r="D1447" s="50" t="s">
        <v>107</v>
      </c>
      <c r="E1447" s="52">
        <v>205</v>
      </c>
    </row>
    <row r="1448" s="40" customFormat="1" customHeight="1" spans="1:5">
      <c r="A1448" s="41">
        <v>44378</v>
      </c>
      <c r="B1448" s="50" t="s">
        <v>220</v>
      </c>
      <c r="C1448" s="61" t="s">
        <v>221</v>
      </c>
      <c r="D1448" s="50" t="s">
        <v>149</v>
      </c>
      <c r="E1448" s="52">
        <v>252.5</v>
      </c>
    </row>
    <row r="1449" s="40" customFormat="1" customHeight="1" spans="1:5">
      <c r="A1449" s="41">
        <v>44378</v>
      </c>
      <c r="B1449" s="50" t="s">
        <v>220</v>
      </c>
      <c r="C1449" s="61" t="s">
        <v>221</v>
      </c>
      <c r="D1449" s="50" t="s">
        <v>117</v>
      </c>
      <c r="E1449" s="52">
        <v>303.08</v>
      </c>
    </row>
    <row r="1450" s="40" customFormat="1" customHeight="1" spans="1:5">
      <c r="A1450" s="41">
        <v>44378</v>
      </c>
      <c r="B1450" s="50" t="s">
        <v>220</v>
      </c>
      <c r="C1450" s="61" t="s">
        <v>221</v>
      </c>
      <c r="D1450" s="50" t="s">
        <v>144</v>
      </c>
      <c r="E1450" s="52">
        <v>587.66</v>
      </c>
    </row>
    <row r="1451" s="40" customFormat="1" customHeight="1" spans="1:5">
      <c r="A1451" s="41">
        <v>44378</v>
      </c>
      <c r="B1451" s="50" t="s">
        <v>220</v>
      </c>
      <c r="C1451" s="61" t="s">
        <v>221</v>
      </c>
      <c r="D1451" s="50" t="s">
        <v>147</v>
      </c>
      <c r="E1451" s="52">
        <v>629.8</v>
      </c>
    </row>
    <row r="1452" s="40" customFormat="1" customHeight="1" spans="1:5">
      <c r="A1452" s="41">
        <v>44378</v>
      </c>
      <c r="B1452" s="50" t="s">
        <v>220</v>
      </c>
      <c r="C1452" s="61" t="s">
        <v>221</v>
      </c>
      <c r="D1452" s="50" t="s">
        <v>121</v>
      </c>
      <c r="E1452" s="52">
        <v>753.29</v>
      </c>
    </row>
    <row r="1453" s="40" customFormat="1" customHeight="1" spans="1:5">
      <c r="A1453" s="41">
        <v>44378</v>
      </c>
      <c r="B1453" s="50" t="s">
        <v>220</v>
      </c>
      <c r="C1453" s="61" t="s">
        <v>221</v>
      </c>
      <c r="D1453" s="50" t="s">
        <v>123</v>
      </c>
      <c r="E1453" s="52">
        <v>868.6</v>
      </c>
    </row>
    <row r="1454" s="40" customFormat="1" customHeight="1" spans="1:5">
      <c r="A1454" s="41">
        <v>44378</v>
      </c>
      <c r="B1454" s="50" t="s">
        <v>220</v>
      </c>
      <c r="C1454" s="61" t="s">
        <v>221</v>
      </c>
      <c r="D1454" s="50" t="s">
        <v>145</v>
      </c>
      <c r="E1454" s="52">
        <v>894.36</v>
      </c>
    </row>
    <row r="1455" s="40" customFormat="1" customHeight="1" spans="1:5">
      <c r="A1455" s="41">
        <v>44378</v>
      </c>
      <c r="B1455" s="50" t="s">
        <v>220</v>
      </c>
      <c r="C1455" s="61" t="s">
        <v>221</v>
      </c>
      <c r="D1455" s="50" t="s">
        <v>118</v>
      </c>
      <c r="E1455" s="54">
        <v>1427.27</v>
      </c>
    </row>
    <row r="1456" s="40" customFormat="1" customHeight="1" spans="1:5">
      <c r="A1456" s="41">
        <v>44378</v>
      </c>
      <c r="B1456" s="50" t="s">
        <v>220</v>
      </c>
      <c r="C1456" s="61" t="s">
        <v>221</v>
      </c>
      <c r="D1456" s="50" t="s">
        <v>134</v>
      </c>
      <c r="E1456" s="54">
        <v>2055.74</v>
      </c>
    </row>
    <row r="1457" s="40" customFormat="1" customHeight="1" spans="1:5">
      <c r="A1457" s="41">
        <v>44378</v>
      </c>
      <c r="B1457" s="50" t="s">
        <v>220</v>
      </c>
      <c r="C1457" s="61" t="s">
        <v>221</v>
      </c>
      <c r="D1457" s="50" t="s">
        <v>146</v>
      </c>
      <c r="E1457" s="54">
        <v>2182.08</v>
      </c>
    </row>
    <row r="1458" s="40" customFormat="1" customHeight="1" spans="1:5">
      <c r="A1458" s="41">
        <v>44378</v>
      </c>
      <c r="B1458" s="50" t="s">
        <v>220</v>
      </c>
      <c r="C1458" s="61" t="s">
        <v>221</v>
      </c>
      <c r="D1458" s="50" t="s">
        <v>133</v>
      </c>
      <c r="E1458" s="54">
        <v>3403.61</v>
      </c>
    </row>
    <row r="1459" s="40" customFormat="1" customHeight="1" spans="1:5">
      <c r="A1459" s="41">
        <v>44378</v>
      </c>
      <c r="B1459" s="50" t="s">
        <v>220</v>
      </c>
      <c r="C1459" s="61" t="s">
        <v>221</v>
      </c>
      <c r="D1459" s="50" t="s">
        <v>128</v>
      </c>
      <c r="E1459" s="54">
        <v>4650.17</v>
      </c>
    </row>
    <row r="1460" s="40" customFormat="1" customHeight="1" spans="1:5">
      <c r="A1460" s="41">
        <v>44378</v>
      </c>
      <c r="B1460" s="50" t="s">
        <v>220</v>
      </c>
      <c r="C1460" s="61" t="s">
        <v>221</v>
      </c>
      <c r="D1460" s="50" t="s">
        <v>133</v>
      </c>
      <c r="E1460" s="54">
        <v>5194.37</v>
      </c>
    </row>
    <row r="1461" s="40" customFormat="1" customHeight="1" spans="1:5">
      <c r="A1461" s="41">
        <v>44378</v>
      </c>
      <c r="B1461" s="50" t="s">
        <v>220</v>
      </c>
      <c r="C1461" s="61" t="s">
        <v>221</v>
      </c>
      <c r="D1461" s="50" t="s">
        <v>116</v>
      </c>
      <c r="E1461" s="54">
        <v>5196.35</v>
      </c>
    </row>
    <row r="1462" s="40" customFormat="1" customHeight="1" spans="1:5">
      <c r="A1462" s="41">
        <v>44378</v>
      </c>
      <c r="B1462" s="50" t="s">
        <v>220</v>
      </c>
      <c r="C1462" s="61" t="s">
        <v>221</v>
      </c>
      <c r="D1462" s="50" t="s">
        <v>141</v>
      </c>
      <c r="E1462" s="54">
        <v>6298.49</v>
      </c>
    </row>
    <row r="1463" s="40" customFormat="1" customHeight="1" spans="1:5">
      <c r="A1463" s="41">
        <v>44378</v>
      </c>
      <c r="B1463" s="50" t="s">
        <v>220</v>
      </c>
      <c r="C1463" s="61" t="s">
        <v>221</v>
      </c>
      <c r="D1463" s="50" t="s">
        <v>102</v>
      </c>
      <c r="E1463" s="54">
        <v>7360.52</v>
      </c>
    </row>
    <row r="1464" s="40" customFormat="1" customHeight="1" spans="1:5">
      <c r="A1464" s="41">
        <v>44378</v>
      </c>
      <c r="B1464" s="50" t="s">
        <v>220</v>
      </c>
      <c r="C1464" s="61" t="s">
        <v>221</v>
      </c>
      <c r="D1464" s="50" t="s">
        <v>138</v>
      </c>
      <c r="E1464" s="54">
        <v>7507.73</v>
      </c>
    </row>
    <row r="1465" s="40" customFormat="1" customHeight="1" spans="1:5">
      <c r="A1465" s="41">
        <v>44378</v>
      </c>
      <c r="B1465" s="50" t="s">
        <v>220</v>
      </c>
      <c r="C1465" s="61" t="s">
        <v>221</v>
      </c>
      <c r="D1465" s="50" t="s">
        <v>129</v>
      </c>
      <c r="E1465" s="54">
        <v>7544.01</v>
      </c>
    </row>
    <row r="1466" s="40" customFormat="1" customHeight="1" spans="1:5">
      <c r="A1466" s="41">
        <v>44378</v>
      </c>
      <c r="B1466" s="50" t="s">
        <v>220</v>
      </c>
      <c r="C1466" s="61" t="s">
        <v>221</v>
      </c>
      <c r="D1466" s="50" t="s">
        <v>134</v>
      </c>
      <c r="E1466" s="54">
        <v>9335.61</v>
      </c>
    </row>
    <row r="1467" s="40" customFormat="1" customHeight="1" spans="1:5">
      <c r="A1467" s="41">
        <v>44378</v>
      </c>
      <c r="B1467" s="50" t="s">
        <v>220</v>
      </c>
      <c r="C1467" s="61" t="s">
        <v>221</v>
      </c>
      <c r="D1467" s="50" t="s">
        <v>106</v>
      </c>
      <c r="E1467" s="54">
        <v>9360.07</v>
      </c>
    </row>
    <row r="1468" s="40" customFormat="1" customHeight="1" spans="1:5">
      <c r="A1468" s="41">
        <v>44378</v>
      </c>
      <c r="B1468" s="50" t="s">
        <v>220</v>
      </c>
      <c r="C1468" s="61" t="s">
        <v>221</v>
      </c>
      <c r="D1468" s="50" t="s">
        <v>139</v>
      </c>
      <c r="E1468" s="54">
        <v>12345.87</v>
      </c>
    </row>
    <row r="1469" s="40" customFormat="1" customHeight="1" spans="1:5">
      <c r="A1469" s="41">
        <v>44378</v>
      </c>
      <c r="B1469" s="50" t="s">
        <v>220</v>
      </c>
      <c r="C1469" s="61" t="s">
        <v>221</v>
      </c>
      <c r="D1469" s="50" t="s">
        <v>140</v>
      </c>
      <c r="E1469" s="54">
        <v>25457.56</v>
      </c>
    </row>
    <row r="1470" s="40" customFormat="1" customHeight="1" spans="1:5">
      <c r="A1470" s="41">
        <v>44378</v>
      </c>
      <c r="B1470" s="50" t="s">
        <v>220</v>
      </c>
      <c r="C1470" s="61" t="s">
        <v>221</v>
      </c>
      <c r="D1470" s="50" t="s">
        <v>130</v>
      </c>
      <c r="E1470" s="54">
        <v>29399.01</v>
      </c>
    </row>
    <row r="1471" s="40" customFormat="1" customHeight="1" spans="1:5">
      <c r="A1471" s="41">
        <v>44378</v>
      </c>
      <c r="B1471" s="50" t="s">
        <v>220</v>
      </c>
      <c r="C1471" s="61" t="s">
        <v>221</v>
      </c>
      <c r="D1471" s="50" t="s">
        <v>132</v>
      </c>
      <c r="E1471" s="54">
        <v>35212.51</v>
      </c>
    </row>
    <row r="1472" s="40" customFormat="1" customHeight="1" spans="1:5">
      <c r="A1472" s="41">
        <v>44378</v>
      </c>
      <c r="B1472" s="50" t="s">
        <v>220</v>
      </c>
      <c r="C1472" s="61" t="s">
        <v>221</v>
      </c>
      <c r="D1472" s="50" t="s">
        <v>143</v>
      </c>
      <c r="E1472" s="54">
        <v>98428.35</v>
      </c>
    </row>
    <row r="1473" s="40" customFormat="1" customHeight="1" spans="1:5">
      <c r="A1473" s="41">
        <v>44409</v>
      </c>
      <c r="B1473" s="50" t="s">
        <v>220</v>
      </c>
      <c r="C1473" s="61" t="s">
        <v>221</v>
      </c>
      <c r="D1473" s="50" t="s">
        <v>141</v>
      </c>
      <c r="E1473" s="54">
        <v>-32719.78</v>
      </c>
    </row>
    <row r="1474" s="40" customFormat="1" customHeight="1" spans="1:5">
      <c r="A1474" s="41">
        <v>44409</v>
      </c>
      <c r="B1474" s="50" t="s">
        <v>220</v>
      </c>
      <c r="C1474" s="61" t="s">
        <v>221</v>
      </c>
      <c r="D1474" s="50" t="s">
        <v>131</v>
      </c>
      <c r="E1474" s="54">
        <v>-9069.8</v>
      </c>
    </row>
    <row r="1475" s="40" customFormat="1" customHeight="1" spans="1:5">
      <c r="A1475" s="41">
        <v>44409</v>
      </c>
      <c r="B1475" s="50" t="s">
        <v>220</v>
      </c>
      <c r="C1475" s="61" t="s">
        <v>221</v>
      </c>
      <c r="D1475" s="50" t="s">
        <v>130</v>
      </c>
      <c r="E1475" s="54">
        <v>-6951.01</v>
      </c>
    </row>
    <row r="1476" s="40" customFormat="1" customHeight="1" spans="1:5">
      <c r="A1476" s="41">
        <v>44409</v>
      </c>
      <c r="B1476" s="50" t="s">
        <v>220</v>
      </c>
      <c r="C1476" s="61" t="s">
        <v>221</v>
      </c>
      <c r="D1476" s="50" t="s">
        <v>137</v>
      </c>
      <c r="E1476" s="54">
        <v>-4679.78</v>
      </c>
    </row>
    <row r="1477" s="40" customFormat="1" customHeight="1" spans="1:5">
      <c r="A1477" s="41">
        <v>44409</v>
      </c>
      <c r="B1477" s="50" t="s">
        <v>220</v>
      </c>
      <c r="C1477" s="61" t="s">
        <v>221</v>
      </c>
      <c r="D1477" s="50" t="s">
        <v>115</v>
      </c>
      <c r="E1477" s="54">
        <v>-3596.25</v>
      </c>
    </row>
    <row r="1478" s="40" customFormat="1" customHeight="1" spans="1:5">
      <c r="A1478" s="41">
        <v>44409</v>
      </c>
      <c r="B1478" s="50" t="s">
        <v>220</v>
      </c>
      <c r="C1478" s="61" t="s">
        <v>221</v>
      </c>
      <c r="D1478" s="34" t="s">
        <v>82</v>
      </c>
      <c r="E1478" s="54">
        <v>-2887.99</v>
      </c>
    </row>
    <row r="1479" s="40" customFormat="1" customHeight="1" spans="1:5">
      <c r="A1479" s="41">
        <v>44409</v>
      </c>
      <c r="B1479" s="50" t="s">
        <v>220</v>
      </c>
      <c r="C1479" s="61" t="s">
        <v>221</v>
      </c>
      <c r="D1479" s="50" t="s">
        <v>117</v>
      </c>
      <c r="E1479" s="52">
        <v>-884.46</v>
      </c>
    </row>
    <row r="1480" s="40" customFormat="1" customHeight="1" spans="1:5">
      <c r="A1480" s="41">
        <v>44409</v>
      </c>
      <c r="B1480" s="50" t="s">
        <v>220</v>
      </c>
      <c r="C1480" s="61" t="s">
        <v>221</v>
      </c>
      <c r="D1480" s="50" t="s">
        <v>111</v>
      </c>
      <c r="E1480" s="52">
        <v>30.4</v>
      </c>
    </row>
    <row r="1481" s="40" customFormat="1" customHeight="1" spans="1:5">
      <c r="A1481" s="41">
        <v>44409</v>
      </c>
      <c r="B1481" s="50" t="s">
        <v>220</v>
      </c>
      <c r="C1481" s="61" t="s">
        <v>221</v>
      </c>
      <c r="D1481" s="50" t="s">
        <v>121</v>
      </c>
      <c r="E1481" s="52">
        <v>34.04</v>
      </c>
    </row>
    <row r="1482" s="40" customFormat="1" customHeight="1" spans="1:5">
      <c r="A1482" s="41">
        <v>44409</v>
      </c>
      <c r="B1482" s="50" t="s">
        <v>220</v>
      </c>
      <c r="C1482" s="61" t="s">
        <v>221</v>
      </c>
      <c r="D1482" s="50" t="s">
        <v>109</v>
      </c>
      <c r="E1482" s="52">
        <v>60.52</v>
      </c>
    </row>
    <row r="1483" s="40" customFormat="1" customHeight="1" spans="1:5">
      <c r="A1483" s="41">
        <v>44409</v>
      </c>
      <c r="B1483" s="50" t="s">
        <v>220</v>
      </c>
      <c r="C1483" s="61" t="s">
        <v>221</v>
      </c>
      <c r="D1483" s="50" t="s">
        <v>124</v>
      </c>
      <c r="E1483" s="52">
        <v>60.8</v>
      </c>
    </row>
    <row r="1484" s="40" customFormat="1" customHeight="1" spans="1:5">
      <c r="A1484" s="41">
        <v>44409</v>
      </c>
      <c r="B1484" s="50" t="s">
        <v>220</v>
      </c>
      <c r="C1484" s="61" t="s">
        <v>221</v>
      </c>
      <c r="D1484" s="50" t="s">
        <v>148</v>
      </c>
      <c r="E1484" s="52">
        <v>79.8</v>
      </c>
    </row>
    <row r="1485" s="40" customFormat="1" customHeight="1" spans="1:5">
      <c r="A1485" s="41">
        <v>44409</v>
      </c>
      <c r="B1485" s="50" t="s">
        <v>220</v>
      </c>
      <c r="C1485" s="61" t="s">
        <v>221</v>
      </c>
      <c r="D1485" s="50" t="s">
        <v>110</v>
      </c>
      <c r="E1485" s="52">
        <v>112.95</v>
      </c>
    </row>
    <row r="1486" s="40" customFormat="1" customHeight="1" spans="1:5">
      <c r="A1486" s="41">
        <v>44409</v>
      </c>
      <c r="B1486" s="50" t="s">
        <v>220</v>
      </c>
      <c r="C1486" s="61" t="s">
        <v>221</v>
      </c>
      <c r="D1486" s="50" t="s">
        <v>114</v>
      </c>
      <c r="E1486" s="52">
        <v>128.5</v>
      </c>
    </row>
    <row r="1487" s="40" customFormat="1" customHeight="1" spans="1:5">
      <c r="A1487" s="41">
        <v>44409</v>
      </c>
      <c r="B1487" s="50" t="s">
        <v>220</v>
      </c>
      <c r="C1487" s="61" t="s">
        <v>221</v>
      </c>
      <c r="D1487" s="50" t="s">
        <v>108</v>
      </c>
      <c r="E1487" s="52">
        <v>181.56</v>
      </c>
    </row>
    <row r="1488" s="40" customFormat="1" customHeight="1" spans="1:5">
      <c r="A1488" s="41">
        <v>44409</v>
      </c>
      <c r="B1488" s="50" t="s">
        <v>220</v>
      </c>
      <c r="C1488" s="61" t="s">
        <v>221</v>
      </c>
      <c r="D1488" s="50" t="s">
        <v>107</v>
      </c>
      <c r="E1488" s="52">
        <v>261.48</v>
      </c>
    </row>
    <row r="1489" s="40" customFormat="1" customHeight="1" spans="1:5">
      <c r="A1489" s="41">
        <v>44409</v>
      </c>
      <c r="B1489" s="50" t="s">
        <v>220</v>
      </c>
      <c r="C1489" s="61" t="s">
        <v>221</v>
      </c>
      <c r="D1489" s="50" t="s">
        <v>125</v>
      </c>
      <c r="E1489" s="52">
        <v>275.9</v>
      </c>
    </row>
    <row r="1490" s="40" customFormat="1" customHeight="1" spans="1:5">
      <c r="A1490" s="41">
        <v>44409</v>
      </c>
      <c r="B1490" s="50" t="s">
        <v>220</v>
      </c>
      <c r="C1490" s="61" t="s">
        <v>221</v>
      </c>
      <c r="D1490" s="50" t="s">
        <v>123</v>
      </c>
      <c r="E1490" s="52">
        <v>292.08</v>
      </c>
    </row>
    <row r="1491" s="40" customFormat="1" customHeight="1" spans="1:5">
      <c r="A1491" s="41">
        <v>44409</v>
      </c>
      <c r="B1491" s="50" t="s">
        <v>220</v>
      </c>
      <c r="C1491" s="61" t="s">
        <v>221</v>
      </c>
      <c r="D1491" s="50" t="s">
        <v>116</v>
      </c>
      <c r="E1491" s="52">
        <v>429.32</v>
      </c>
    </row>
    <row r="1492" s="40" customFormat="1" customHeight="1" spans="1:5">
      <c r="A1492" s="41">
        <v>44409</v>
      </c>
      <c r="B1492" s="50" t="s">
        <v>220</v>
      </c>
      <c r="C1492" s="61" t="s">
        <v>221</v>
      </c>
      <c r="D1492" s="50" t="s">
        <v>147</v>
      </c>
      <c r="E1492" s="52">
        <v>438.06</v>
      </c>
    </row>
    <row r="1493" s="40" customFormat="1" customHeight="1" spans="1:5">
      <c r="A1493" s="41">
        <v>44409</v>
      </c>
      <c r="B1493" s="50" t="s">
        <v>220</v>
      </c>
      <c r="C1493" s="61" t="s">
        <v>221</v>
      </c>
      <c r="D1493" s="50" t="s">
        <v>149</v>
      </c>
      <c r="E1493" s="52">
        <v>615.3</v>
      </c>
    </row>
    <row r="1494" s="40" customFormat="1" customHeight="1" spans="1:5">
      <c r="A1494" s="41">
        <v>44409</v>
      </c>
      <c r="B1494" s="50" t="s">
        <v>220</v>
      </c>
      <c r="C1494" s="61" t="s">
        <v>221</v>
      </c>
      <c r="D1494" s="50" t="s">
        <v>145</v>
      </c>
      <c r="E1494" s="52">
        <v>700.12</v>
      </c>
    </row>
    <row r="1495" s="40" customFormat="1" customHeight="1" spans="1:5">
      <c r="A1495" s="41">
        <v>44409</v>
      </c>
      <c r="B1495" s="50" t="s">
        <v>220</v>
      </c>
      <c r="C1495" s="61" t="s">
        <v>221</v>
      </c>
      <c r="D1495" s="50" t="s">
        <v>144</v>
      </c>
      <c r="E1495" s="54">
        <v>1406.56</v>
      </c>
    </row>
    <row r="1496" s="40" customFormat="1" customHeight="1" spans="1:5">
      <c r="A1496" s="41">
        <v>44409</v>
      </c>
      <c r="B1496" s="50" t="s">
        <v>220</v>
      </c>
      <c r="C1496" s="61" t="s">
        <v>221</v>
      </c>
      <c r="D1496" s="50" t="s">
        <v>127</v>
      </c>
      <c r="E1496" s="54">
        <v>1550.4</v>
      </c>
    </row>
    <row r="1497" s="40" customFormat="1" customHeight="1" spans="1:5">
      <c r="A1497" s="41">
        <v>44409</v>
      </c>
      <c r="B1497" s="50" t="s">
        <v>220</v>
      </c>
      <c r="C1497" s="61" t="s">
        <v>221</v>
      </c>
      <c r="D1497" s="50" t="s">
        <v>129</v>
      </c>
      <c r="E1497" s="54">
        <v>1800.37</v>
      </c>
    </row>
    <row r="1498" s="40" customFormat="1" customHeight="1" spans="1:5">
      <c r="A1498" s="41">
        <v>44409</v>
      </c>
      <c r="B1498" s="50" t="s">
        <v>220</v>
      </c>
      <c r="C1498" s="61" t="s">
        <v>221</v>
      </c>
      <c r="D1498" s="50" t="s">
        <v>146</v>
      </c>
      <c r="E1498" s="54">
        <v>1967.7</v>
      </c>
    </row>
    <row r="1499" s="40" customFormat="1" customHeight="1" spans="1:5">
      <c r="A1499" s="41">
        <v>44409</v>
      </c>
      <c r="B1499" s="50" t="s">
        <v>220</v>
      </c>
      <c r="C1499" s="61" t="s">
        <v>221</v>
      </c>
      <c r="D1499" s="50" t="s">
        <v>141</v>
      </c>
      <c r="E1499" s="54">
        <v>2472.28</v>
      </c>
    </row>
    <row r="1500" s="40" customFormat="1" customHeight="1" spans="1:5">
      <c r="A1500" s="41">
        <v>44409</v>
      </c>
      <c r="B1500" s="50" t="s">
        <v>220</v>
      </c>
      <c r="C1500" s="61" t="s">
        <v>221</v>
      </c>
      <c r="D1500" s="50" t="s">
        <v>118</v>
      </c>
      <c r="E1500" s="54">
        <v>2833.87</v>
      </c>
    </row>
    <row r="1501" s="40" customFormat="1" customHeight="1" spans="1:5">
      <c r="A1501" s="41">
        <v>44409</v>
      </c>
      <c r="B1501" s="50" t="s">
        <v>220</v>
      </c>
      <c r="C1501" s="61" t="s">
        <v>221</v>
      </c>
      <c r="D1501" s="50" t="s">
        <v>112</v>
      </c>
      <c r="E1501" s="54">
        <v>3784.34</v>
      </c>
    </row>
    <row r="1502" s="40" customFormat="1" customHeight="1" spans="1:5">
      <c r="A1502" s="41">
        <v>44409</v>
      </c>
      <c r="B1502" s="50" t="s">
        <v>220</v>
      </c>
      <c r="C1502" s="61" t="s">
        <v>221</v>
      </c>
      <c r="D1502" s="50" t="s">
        <v>128</v>
      </c>
      <c r="E1502" s="54">
        <v>3903.22</v>
      </c>
    </row>
    <row r="1503" s="40" customFormat="1" customHeight="1" spans="1:5">
      <c r="A1503" s="41">
        <v>44409</v>
      </c>
      <c r="B1503" s="50" t="s">
        <v>220</v>
      </c>
      <c r="C1503" s="61" t="s">
        <v>221</v>
      </c>
      <c r="D1503" s="50" t="s">
        <v>102</v>
      </c>
      <c r="E1503" s="54">
        <v>5286.58</v>
      </c>
    </row>
    <row r="1504" s="40" customFormat="1" customHeight="1" spans="1:5">
      <c r="A1504" s="41">
        <v>44409</v>
      </c>
      <c r="B1504" s="50" t="s">
        <v>220</v>
      </c>
      <c r="C1504" s="61" t="s">
        <v>221</v>
      </c>
      <c r="D1504" s="50" t="s">
        <v>106</v>
      </c>
      <c r="E1504" s="54">
        <v>5408</v>
      </c>
    </row>
    <row r="1505" s="40" customFormat="1" customHeight="1" spans="1:5">
      <c r="A1505" s="41">
        <v>44409</v>
      </c>
      <c r="B1505" s="50" t="s">
        <v>220</v>
      </c>
      <c r="C1505" s="61" t="s">
        <v>221</v>
      </c>
      <c r="D1505" s="50" t="s">
        <v>133</v>
      </c>
      <c r="E1505" s="54">
        <v>7089.55</v>
      </c>
    </row>
    <row r="1506" s="40" customFormat="1" customHeight="1" spans="1:5">
      <c r="A1506" s="41">
        <v>44409</v>
      </c>
      <c r="B1506" s="50" t="s">
        <v>220</v>
      </c>
      <c r="C1506" s="61" t="s">
        <v>221</v>
      </c>
      <c r="D1506" s="50" t="s">
        <v>134</v>
      </c>
      <c r="E1506" s="54">
        <v>9166.83</v>
      </c>
    </row>
    <row r="1507" s="40" customFormat="1" customHeight="1" spans="1:5">
      <c r="A1507" s="41">
        <v>44409</v>
      </c>
      <c r="B1507" s="50" t="s">
        <v>220</v>
      </c>
      <c r="C1507" s="61" t="s">
        <v>221</v>
      </c>
      <c r="D1507" s="50" t="s">
        <v>138</v>
      </c>
      <c r="E1507" s="54">
        <v>16073.27</v>
      </c>
    </row>
    <row r="1508" s="40" customFormat="1" customHeight="1" spans="1:5">
      <c r="A1508" s="41">
        <v>44409</v>
      </c>
      <c r="B1508" s="50" t="s">
        <v>220</v>
      </c>
      <c r="C1508" s="61" t="s">
        <v>221</v>
      </c>
      <c r="D1508" s="50" t="s">
        <v>140</v>
      </c>
      <c r="E1508" s="54">
        <v>17932.75</v>
      </c>
    </row>
    <row r="1509" s="40" customFormat="1" customHeight="1" spans="1:5">
      <c r="A1509" s="41">
        <v>44409</v>
      </c>
      <c r="B1509" s="50" t="s">
        <v>220</v>
      </c>
      <c r="C1509" s="61" t="s">
        <v>221</v>
      </c>
      <c r="D1509" s="50" t="s">
        <v>139</v>
      </c>
      <c r="E1509" s="54">
        <v>19189.1</v>
      </c>
    </row>
    <row r="1510" s="40" customFormat="1" customHeight="1" spans="1:5">
      <c r="A1510" s="41">
        <v>44409</v>
      </c>
      <c r="B1510" s="50" t="s">
        <v>220</v>
      </c>
      <c r="C1510" s="61" t="s">
        <v>221</v>
      </c>
      <c r="D1510" s="50" t="s">
        <v>136</v>
      </c>
      <c r="E1510" s="54">
        <v>22180.23</v>
      </c>
    </row>
    <row r="1511" s="40" customFormat="1" customHeight="1" spans="1:5">
      <c r="A1511" s="41">
        <v>44409</v>
      </c>
      <c r="B1511" s="50" t="s">
        <v>220</v>
      </c>
      <c r="C1511" s="61" t="s">
        <v>221</v>
      </c>
      <c r="D1511" s="50" t="s">
        <v>132</v>
      </c>
      <c r="E1511" s="54">
        <v>38808.81</v>
      </c>
    </row>
    <row r="1512" s="40" customFormat="1" customHeight="1" spans="1:5">
      <c r="A1512" s="41">
        <v>44409</v>
      </c>
      <c r="B1512" s="50" t="s">
        <v>220</v>
      </c>
      <c r="C1512" s="61" t="s">
        <v>221</v>
      </c>
      <c r="D1512" s="50" t="s">
        <v>142</v>
      </c>
      <c r="E1512" s="54">
        <v>41215.33</v>
      </c>
    </row>
    <row r="1513" s="40" customFormat="1" customHeight="1" spans="1:5">
      <c r="A1513" s="41">
        <v>44409</v>
      </c>
      <c r="B1513" s="50" t="s">
        <v>220</v>
      </c>
      <c r="C1513" s="61" t="s">
        <v>221</v>
      </c>
      <c r="D1513" s="50" t="s">
        <v>143</v>
      </c>
      <c r="E1513" s="54">
        <v>89780.52</v>
      </c>
    </row>
    <row r="1514" s="40" customFormat="1" customHeight="1" spans="1:5">
      <c r="A1514" s="41">
        <v>44256</v>
      </c>
      <c r="B1514" s="53" t="s">
        <v>222</v>
      </c>
      <c r="C1514" s="61" t="s">
        <v>221</v>
      </c>
      <c r="D1514" s="53" t="s">
        <v>151</v>
      </c>
      <c r="E1514" s="55">
        <v>127004.48</v>
      </c>
    </row>
    <row r="1515" s="40" customFormat="1" customHeight="1" spans="1:5">
      <c r="A1515" s="41">
        <v>44256</v>
      </c>
      <c r="B1515" s="53" t="s">
        <v>222</v>
      </c>
      <c r="C1515" s="61" t="s">
        <v>221</v>
      </c>
      <c r="D1515" s="53" t="s">
        <v>152</v>
      </c>
      <c r="E1515" s="55">
        <v>46510.54</v>
      </c>
    </row>
    <row r="1516" s="40" customFormat="1" customHeight="1" spans="1:5">
      <c r="A1516" s="41">
        <v>44256</v>
      </c>
      <c r="B1516" s="53" t="s">
        <v>222</v>
      </c>
      <c r="C1516" s="61" t="s">
        <v>221</v>
      </c>
      <c r="D1516" s="53" t="s">
        <v>153</v>
      </c>
      <c r="E1516" s="55">
        <v>4665.58</v>
      </c>
    </row>
    <row r="1517" s="40" customFormat="1" customHeight="1" spans="1:5">
      <c r="A1517" s="41">
        <v>44256</v>
      </c>
      <c r="B1517" s="53" t="s">
        <v>222</v>
      </c>
      <c r="C1517" s="61" t="s">
        <v>221</v>
      </c>
      <c r="D1517" s="53" t="s">
        <v>154</v>
      </c>
      <c r="E1517" s="55">
        <v>14913.79</v>
      </c>
    </row>
    <row r="1518" s="40" customFormat="1" customHeight="1" spans="1:5">
      <c r="A1518" s="41">
        <v>44256</v>
      </c>
      <c r="B1518" s="53" t="s">
        <v>222</v>
      </c>
      <c r="C1518" s="61" t="s">
        <v>221</v>
      </c>
      <c r="D1518" s="53" t="s">
        <v>155</v>
      </c>
      <c r="E1518" s="55">
        <v>19208.56</v>
      </c>
    </row>
    <row r="1519" s="40" customFormat="1" customHeight="1" spans="1:5">
      <c r="A1519" s="41">
        <v>44256</v>
      </c>
      <c r="B1519" s="53" t="s">
        <v>222</v>
      </c>
      <c r="C1519" s="61" t="s">
        <v>221</v>
      </c>
      <c r="D1519" s="53" t="s">
        <v>156</v>
      </c>
      <c r="E1519" s="55">
        <v>8915.97</v>
      </c>
    </row>
    <row r="1520" s="40" customFormat="1" customHeight="1" spans="1:5">
      <c r="A1520" s="41">
        <v>44256</v>
      </c>
      <c r="B1520" s="53" t="s">
        <v>222</v>
      </c>
      <c r="C1520" s="61" t="s">
        <v>221</v>
      </c>
      <c r="D1520" s="53" t="s">
        <v>157</v>
      </c>
      <c r="E1520" s="55">
        <v>29395.19</v>
      </c>
    </row>
    <row r="1521" s="40" customFormat="1" customHeight="1" spans="1:5">
      <c r="A1521" s="41">
        <v>44256</v>
      </c>
      <c r="B1521" s="53" t="s">
        <v>222</v>
      </c>
      <c r="C1521" s="61" t="s">
        <v>221</v>
      </c>
      <c r="D1521" s="53" t="s">
        <v>158</v>
      </c>
      <c r="E1521" s="56">
        <v>681.62</v>
      </c>
    </row>
    <row r="1522" s="40" customFormat="1" customHeight="1" spans="1:5">
      <c r="A1522" s="41">
        <v>44256</v>
      </c>
      <c r="B1522" s="53" t="s">
        <v>222</v>
      </c>
      <c r="C1522" s="61" t="s">
        <v>221</v>
      </c>
      <c r="D1522" s="53" t="s">
        <v>159</v>
      </c>
      <c r="E1522" s="55">
        <v>1890</v>
      </c>
    </row>
    <row r="1523" s="40" customFormat="1" customHeight="1" spans="1:5">
      <c r="A1523" s="41">
        <v>44256</v>
      </c>
      <c r="B1523" s="53" t="s">
        <v>222</v>
      </c>
      <c r="C1523" s="61" t="s">
        <v>221</v>
      </c>
      <c r="D1523" s="53" t="s">
        <v>160</v>
      </c>
      <c r="E1523" s="55">
        <v>1972.83</v>
      </c>
    </row>
    <row r="1524" s="40" customFormat="1" customHeight="1" spans="1:5">
      <c r="A1524" s="41">
        <v>44256</v>
      </c>
      <c r="B1524" s="53" t="s">
        <v>222</v>
      </c>
      <c r="C1524" s="61" t="s">
        <v>221</v>
      </c>
      <c r="D1524" s="53" t="s">
        <v>161</v>
      </c>
      <c r="E1524" s="55">
        <v>1751.45</v>
      </c>
    </row>
    <row r="1525" s="40" customFormat="1" customHeight="1" spans="1:5">
      <c r="A1525" s="41">
        <v>44256</v>
      </c>
      <c r="B1525" s="53" t="s">
        <v>222</v>
      </c>
      <c r="C1525" s="61" t="s">
        <v>221</v>
      </c>
      <c r="D1525" s="53" t="s">
        <v>199</v>
      </c>
      <c r="E1525" s="56">
        <v>979.1</v>
      </c>
    </row>
    <row r="1526" s="40" customFormat="1" customHeight="1" spans="1:5">
      <c r="A1526" s="41">
        <v>44256</v>
      </c>
      <c r="B1526" s="53" t="s">
        <v>222</v>
      </c>
      <c r="C1526" s="61" t="s">
        <v>221</v>
      </c>
      <c r="D1526" s="53" t="s">
        <v>162</v>
      </c>
      <c r="E1526" s="55">
        <v>13922.66</v>
      </c>
    </row>
    <row r="1527" s="40" customFormat="1" customHeight="1" spans="1:5">
      <c r="A1527" s="41">
        <v>44256</v>
      </c>
      <c r="B1527" s="53" t="s">
        <v>222</v>
      </c>
      <c r="C1527" s="61" t="s">
        <v>221</v>
      </c>
      <c r="D1527" s="53" t="s">
        <v>163</v>
      </c>
      <c r="E1527" s="55">
        <v>10507.78</v>
      </c>
    </row>
    <row r="1528" s="40" customFormat="1" customHeight="1" spans="1:5">
      <c r="A1528" s="41">
        <v>44256</v>
      </c>
      <c r="B1528" s="53" t="s">
        <v>222</v>
      </c>
      <c r="C1528" s="61" t="s">
        <v>221</v>
      </c>
      <c r="D1528" s="53" t="s">
        <v>164</v>
      </c>
      <c r="E1528" s="55">
        <v>11035.1</v>
      </c>
    </row>
    <row r="1529" s="40" customFormat="1" customHeight="1" spans="1:5">
      <c r="A1529" s="41">
        <v>44256</v>
      </c>
      <c r="B1529" s="53" t="s">
        <v>222</v>
      </c>
      <c r="C1529" s="61" t="s">
        <v>221</v>
      </c>
      <c r="D1529" s="53" t="s">
        <v>165</v>
      </c>
      <c r="E1529" s="55">
        <v>5342.21</v>
      </c>
    </row>
    <row r="1530" s="40" customFormat="1" customHeight="1" spans="1:5">
      <c r="A1530" s="41">
        <v>44256</v>
      </c>
      <c r="B1530" s="53" t="s">
        <v>222</v>
      </c>
      <c r="C1530" s="61" t="s">
        <v>221</v>
      </c>
      <c r="D1530" s="53" t="s">
        <v>166</v>
      </c>
      <c r="E1530" s="55">
        <v>1202.92</v>
      </c>
    </row>
    <row r="1531" s="40" customFormat="1" customHeight="1" spans="1:5">
      <c r="A1531" s="41">
        <v>44256</v>
      </c>
      <c r="B1531" s="53" t="s">
        <v>222</v>
      </c>
      <c r="C1531" s="61" t="s">
        <v>221</v>
      </c>
      <c r="D1531" s="53" t="s">
        <v>167</v>
      </c>
      <c r="E1531" s="55">
        <v>2947.61</v>
      </c>
    </row>
    <row r="1532" s="40" customFormat="1" customHeight="1" spans="1:5">
      <c r="A1532" s="41">
        <v>44256</v>
      </c>
      <c r="B1532" s="53" t="s">
        <v>222</v>
      </c>
      <c r="C1532" s="61" t="s">
        <v>221</v>
      </c>
      <c r="D1532" s="53" t="s">
        <v>189</v>
      </c>
      <c r="E1532" s="55">
        <v>2000</v>
      </c>
    </row>
    <row r="1533" s="40" customFormat="1" customHeight="1" spans="1:5">
      <c r="A1533" s="41">
        <v>44256</v>
      </c>
      <c r="B1533" s="53" t="s">
        <v>222</v>
      </c>
      <c r="C1533" s="61" t="s">
        <v>221</v>
      </c>
      <c r="D1533" s="53" t="s">
        <v>168</v>
      </c>
      <c r="E1533" s="55">
        <v>14360.76</v>
      </c>
    </row>
    <row r="1534" s="40" customFormat="1" customHeight="1" spans="1:5">
      <c r="A1534" s="41">
        <v>44256</v>
      </c>
      <c r="B1534" s="53" t="s">
        <v>222</v>
      </c>
      <c r="C1534" s="61" t="s">
        <v>221</v>
      </c>
      <c r="D1534" s="53" t="s">
        <v>169</v>
      </c>
      <c r="E1534" s="55">
        <v>8928.74</v>
      </c>
    </row>
    <row r="1535" s="40" customFormat="1" customHeight="1" spans="1:5">
      <c r="A1535" s="41">
        <v>44256</v>
      </c>
      <c r="B1535" s="53" t="s">
        <v>222</v>
      </c>
      <c r="C1535" s="61" t="s">
        <v>221</v>
      </c>
      <c r="D1535" s="53" t="s">
        <v>171</v>
      </c>
      <c r="E1535" s="56">
        <v>358.08</v>
      </c>
    </row>
    <row r="1536" s="40" customFormat="1" customHeight="1" spans="1:5">
      <c r="A1536" s="41">
        <v>44256</v>
      </c>
      <c r="B1536" s="53" t="s">
        <v>222</v>
      </c>
      <c r="C1536" s="61" t="s">
        <v>221</v>
      </c>
      <c r="D1536" s="53" t="s">
        <v>172</v>
      </c>
      <c r="E1536" s="55">
        <v>35412.54</v>
      </c>
    </row>
    <row r="1537" s="40" customFormat="1" customHeight="1" spans="1:5">
      <c r="A1537" s="41">
        <v>44256</v>
      </c>
      <c r="B1537" s="53" t="s">
        <v>222</v>
      </c>
      <c r="C1537" s="61" t="s">
        <v>221</v>
      </c>
      <c r="D1537" s="53" t="s">
        <v>173</v>
      </c>
      <c r="E1537" s="56">
        <v>912.56</v>
      </c>
    </row>
    <row r="1538" s="40" customFormat="1" customHeight="1" spans="1:5">
      <c r="A1538" s="41">
        <v>44256</v>
      </c>
      <c r="B1538" s="53" t="s">
        <v>222</v>
      </c>
      <c r="C1538" s="61" t="s">
        <v>221</v>
      </c>
      <c r="D1538" s="53" t="s">
        <v>104</v>
      </c>
      <c r="E1538" s="55">
        <v>2441.76</v>
      </c>
    </row>
    <row r="1539" s="40" customFormat="1" customHeight="1" spans="1:5">
      <c r="A1539" s="41">
        <v>44256</v>
      </c>
      <c r="B1539" s="53" t="s">
        <v>222</v>
      </c>
      <c r="C1539" s="61" t="s">
        <v>221</v>
      </c>
      <c r="D1539" s="53" t="s">
        <v>179</v>
      </c>
      <c r="E1539" s="56">
        <v>891</v>
      </c>
    </row>
    <row r="1540" s="40" customFormat="1" customHeight="1" spans="1:5">
      <c r="A1540" s="41">
        <v>44256</v>
      </c>
      <c r="B1540" s="53" t="s">
        <v>222</v>
      </c>
      <c r="C1540" s="61" t="s">
        <v>221</v>
      </c>
      <c r="D1540" s="53" t="s">
        <v>180</v>
      </c>
      <c r="E1540" s="56">
        <v>193.38</v>
      </c>
    </row>
    <row r="1541" s="40" customFormat="1" customHeight="1" spans="1:5">
      <c r="A1541" s="41">
        <v>44256</v>
      </c>
      <c r="B1541" s="53" t="s">
        <v>222</v>
      </c>
      <c r="C1541" s="61" t="s">
        <v>221</v>
      </c>
      <c r="D1541" s="53" t="s">
        <v>181</v>
      </c>
      <c r="E1541" s="56">
        <v>60.52</v>
      </c>
    </row>
    <row r="1542" s="40" customFormat="1" customHeight="1" spans="1:5">
      <c r="A1542" s="41">
        <v>44256</v>
      </c>
      <c r="B1542" s="53" t="s">
        <v>222</v>
      </c>
      <c r="C1542" s="61" t="s">
        <v>221</v>
      </c>
      <c r="D1542" s="53" t="s">
        <v>182</v>
      </c>
      <c r="E1542" s="56">
        <v>121.04</v>
      </c>
    </row>
    <row r="1543" s="40" customFormat="1" customHeight="1" spans="1:5">
      <c r="A1543" s="41">
        <v>44256</v>
      </c>
      <c r="B1543" s="53" t="s">
        <v>222</v>
      </c>
      <c r="C1543" s="61" t="s">
        <v>221</v>
      </c>
      <c r="D1543" s="53" t="s">
        <v>183</v>
      </c>
      <c r="E1543" s="56">
        <v>121.04</v>
      </c>
    </row>
    <row r="1544" s="40" customFormat="1" customHeight="1" spans="1:5">
      <c r="A1544" s="41">
        <v>44256</v>
      </c>
      <c r="B1544" s="53" t="s">
        <v>222</v>
      </c>
      <c r="C1544" s="61" t="s">
        <v>221</v>
      </c>
      <c r="D1544" s="53" t="s">
        <v>184</v>
      </c>
      <c r="E1544" s="56">
        <v>121.04</v>
      </c>
    </row>
    <row r="1545" s="40" customFormat="1" customHeight="1" spans="1:5">
      <c r="A1545" s="41">
        <v>44256</v>
      </c>
      <c r="B1545" s="53" t="s">
        <v>222</v>
      </c>
      <c r="C1545" s="61" t="s">
        <v>221</v>
      </c>
      <c r="D1545" s="53" t="s">
        <v>186</v>
      </c>
      <c r="E1545" s="56">
        <v>35.04</v>
      </c>
    </row>
    <row r="1546" s="40" customFormat="1" customHeight="1" spans="1:5">
      <c r="A1546" s="41">
        <v>44256</v>
      </c>
      <c r="B1546" s="53" t="s">
        <v>222</v>
      </c>
      <c r="C1546" s="61" t="s">
        <v>221</v>
      </c>
      <c r="D1546" s="53" t="s">
        <v>187</v>
      </c>
      <c r="E1546" s="56">
        <v>152</v>
      </c>
    </row>
    <row r="1547" s="40" customFormat="1" customHeight="1" spans="1:5">
      <c r="A1547" s="41">
        <v>44256</v>
      </c>
      <c r="B1547" s="53" t="s">
        <v>222</v>
      </c>
      <c r="C1547" s="61" t="s">
        <v>221</v>
      </c>
      <c r="D1547" s="53" t="s">
        <v>188</v>
      </c>
      <c r="E1547" s="55">
        <v>12276.69</v>
      </c>
    </row>
    <row r="1548" s="40" customFormat="1" customHeight="1" spans="1:5">
      <c r="A1548" s="41">
        <v>44440</v>
      </c>
      <c r="B1548" s="53" t="s">
        <v>222</v>
      </c>
      <c r="C1548" s="61" t="s">
        <v>221</v>
      </c>
      <c r="D1548" s="53" t="s">
        <v>151</v>
      </c>
      <c r="E1548" s="55">
        <v>70418.39</v>
      </c>
    </row>
    <row r="1549" s="40" customFormat="1" customHeight="1" spans="1:5">
      <c r="A1549" s="41">
        <v>44440</v>
      </c>
      <c r="B1549" s="53" t="s">
        <v>222</v>
      </c>
      <c r="C1549" s="61" t="s">
        <v>221</v>
      </c>
      <c r="D1549" s="53" t="s">
        <v>152</v>
      </c>
      <c r="E1549" s="55">
        <v>45944.29</v>
      </c>
    </row>
    <row r="1550" s="40" customFormat="1" customHeight="1" spans="1:5">
      <c r="A1550" s="41">
        <v>44440</v>
      </c>
      <c r="B1550" s="53" t="s">
        <v>222</v>
      </c>
      <c r="C1550" s="61" t="s">
        <v>221</v>
      </c>
      <c r="D1550" s="53" t="s">
        <v>153</v>
      </c>
      <c r="E1550" s="55">
        <v>-16193.6</v>
      </c>
    </row>
    <row r="1551" s="40" customFormat="1" customHeight="1" spans="1:5">
      <c r="A1551" s="41">
        <v>44440</v>
      </c>
      <c r="B1551" s="53" t="s">
        <v>222</v>
      </c>
      <c r="C1551" s="61" t="s">
        <v>221</v>
      </c>
      <c r="D1551" s="53" t="s">
        <v>153</v>
      </c>
      <c r="E1551" s="55">
        <v>32719.78</v>
      </c>
    </row>
    <row r="1552" s="40" customFormat="1" customHeight="1" spans="1:5">
      <c r="A1552" s="41">
        <v>44440</v>
      </c>
      <c r="B1552" s="53" t="s">
        <v>222</v>
      </c>
      <c r="C1552" s="61" t="s">
        <v>221</v>
      </c>
      <c r="D1552" s="53" t="s">
        <v>155</v>
      </c>
      <c r="E1552" s="55">
        <v>14309.32</v>
      </c>
    </row>
    <row r="1553" s="40" customFormat="1" customHeight="1" spans="1:5">
      <c r="A1553" s="41">
        <v>44440</v>
      </c>
      <c r="B1553" s="53" t="s">
        <v>222</v>
      </c>
      <c r="C1553" s="61" t="s">
        <v>221</v>
      </c>
      <c r="D1553" s="53" t="s">
        <v>156</v>
      </c>
      <c r="E1553" s="55">
        <v>6814.01</v>
      </c>
    </row>
    <row r="1554" s="40" customFormat="1" customHeight="1" spans="1:5">
      <c r="A1554" s="41">
        <v>44440</v>
      </c>
      <c r="B1554" s="53" t="s">
        <v>222</v>
      </c>
      <c r="C1554" s="61" t="s">
        <v>221</v>
      </c>
      <c r="D1554" s="53" t="s">
        <v>157</v>
      </c>
      <c r="E1554" s="55">
        <v>22447.93</v>
      </c>
    </row>
    <row r="1555" s="40" customFormat="1" customHeight="1" spans="1:5">
      <c r="A1555" s="41">
        <v>44440</v>
      </c>
      <c r="B1555" s="53" t="s">
        <v>222</v>
      </c>
      <c r="C1555" s="61" t="s">
        <v>221</v>
      </c>
      <c r="D1555" s="53" t="s">
        <v>158</v>
      </c>
      <c r="E1555" s="55">
        <v>4207.2</v>
      </c>
    </row>
    <row r="1556" s="40" customFormat="1" customHeight="1" spans="1:5">
      <c r="A1556" s="41">
        <v>44440</v>
      </c>
      <c r="B1556" s="53" t="s">
        <v>222</v>
      </c>
      <c r="C1556" s="61" t="s">
        <v>221</v>
      </c>
      <c r="D1556" s="53" t="s">
        <v>159</v>
      </c>
      <c r="E1556" s="55">
        <v>3757.44</v>
      </c>
    </row>
    <row r="1557" s="40" customFormat="1" customHeight="1" spans="1:5">
      <c r="A1557" s="41">
        <v>44440</v>
      </c>
      <c r="B1557" s="53" t="s">
        <v>222</v>
      </c>
      <c r="C1557" s="61" t="s">
        <v>221</v>
      </c>
      <c r="D1557" s="53" t="s">
        <v>160</v>
      </c>
      <c r="E1557" s="55">
        <v>2274.93</v>
      </c>
    </row>
    <row r="1558" s="40" customFormat="1" customHeight="1" spans="1:5">
      <c r="A1558" s="41">
        <v>44440</v>
      </c>
      <c r="B1558" s="53" t="s">
        <v>222</v>
      </c>
      <c r="C1558" s="61" t="s">
        <v>221</v>
      </c>
      <c r="D1558" s="53" t="s">
        <v>161</v>
      </c>
      <c r="E1558" s="55">
        <v>6424.73</v>
      </c>
    </row>
    <row r="1559" s="40" customFormat="1" customHeight="1" spans="1:5">
      <c r="A1559" s="41">
        <v>44440</v>
      </c>
      <c r="B1559" s="53" t="s">
        <v>222</v>
      </c>
      <c r="C1559" s="61" t="s">
        <v>221</v>
      </c>
      <c r="D1559" s="53" t="s">
        <v>162</v>
      </c>
      <c r="E1559" s="55">
        <v>16282.24</v>
      </c>
    </row>
    <row r="1560" s="40" customFormat="1" customHeight="1" spans="1:5">
      <c r="A1560" s="41">
        <v>44440</v>
      </c>
      <c r="B1560" s="53" t="s">
        <v>222</v>
      </c>
      <c r="C1560" s="61" t="s">
        <v>221</v>
      </c>
      <c r="D1560" s="53" t="s">
        <v>163</v>
      </c>
      <c r="E1560" s="55">
        <v>9520</v>
      </c>
    </row>
    <row r="1561" s="40" customFormat="1" customHeight="1" spans="1:5">
      <c r="A1561" s="41">
        <v>44440</v>
      </c>
      <c r="B1561" s="53" t="s">
        <v>222</v>
      </c>
      <c r="C1561" s="61" t="s">
        <v>221</v>
      </c>
      <c r="D1561" s="53" t="s">
        <v>164</v>
      </c>
      <c r="E1561" s="55">
        <v>10742.6</v>
      </c>
    </row>
    <row r="1562" s="40" customFormat="1" customHeight="1" spans="1:5">
      <c r="A1562" s="41">
        <v>44440</v>
      </c>
      <c r="B1562" s="53" t="s">
        <v>222</v>
      </c>
      <c r="C1562" s="61" t="s">
        <v>221</v>
      </c>
      <c r="D1562" s="53" t="s">
        <v>165</v>
      </c>
      <c r="E1562" s="55">
        <v>3956.66</v>
      </c>
    </row>
    <row r="1563" s="40" customFormat="1" customHeight="1" spans="1:5">
      <c r="A1563" s="41">
        <v>44440</v>
      </c>
      <c r="B1563" s="53" t="s">
        <v>222</v>
      </c>
      <c r="C1563" s="61" t="s">
        <v>221</v>
      </c>
      <c r="D1563" s="53" t="s">
        <v>166</v>
      </c>
      <c r="E1563" s="56">
        <v>284.56</v>
      </c>
    </row>
    <row r="1564" s="40" customFormat="1" customHeight="1" spans="1:5">
      <c r="A1564" s="41">
        <v>44440</v>
      </c>
      <c r="B1564" s="53" t="s">
        <v>222</v>
      </c>
      <c r="C1564" s="61" t="s">
        <v>221</v>
      </c>
      <c r="D1564" s="53" t="s">
        <v>167</v>
      </c>
      <c r="E1564" s="55">
        <v>2875.84</v>
      </c>
    </row>
    <row r="1565" s="40" customFormat="1" customHeight="1" spans="1:5">
      <c r="A1565" s="41">
        <v>44440</v>
      </c>
      <c r="B1565" s="53" t="s">
        <v>222</v>
      </c>
      <c r="C1565" s="61" t="s">
        <v>221</v>
      </c>
      <c r="D1565" s="53" t="s">
        <v>189</v>
      </c>
      <c r="E1565" s="55">
        <v>124032.55</v>
      </c>
    </row>
    <row r="1566" s="40" customFormat="1" customHeight="1" spans="1:5">
      <c r="A1566" s="41">
        <v>44440</v>
      </c>
      <c r="B1566" s="53" t="s">
        <v>222</v>
      </c>
      <c r="C1566" s="61" t="s">
        <v>221</v>
      </c>
      <c r="D1566" s="53" t="s">
        <v>168</v>
      </c>
      <c r="E1566" s="55">
        <v>37534</v>
      </c>
    </row>
    <row r="1567" s="40" customFormat="1" customHeight="1" spans="1:5">
      <c r="A1567" s="41">
        <v>44440</v>
      </c>
      <c r="B1567" s="53" t="s">
        <v>222</v>
      </c>
      <c r="C1567" s="61" t="s">
        <v>221</v>
      </c>
      <c r="D1567" s="53" t="s">
        <v>169</v>
      </c>
      <c r="E1567" s="55">
        <v>9003.37</v>
      </c>
    </row>
    <row r="1568" s="40" customFormat="1" customHeight="1" spans="1:5">
      <c r="A1568" s="41">
        <v>44440</v>
      </c>
      <c r="B1568" s="53" t="s">
        <v>222</v>
      </c>
      <c r="C1568" s="61" t="s">
        <v>221</v>
      </c>
      <c r="D1568" s="53" t="s">
        <v>171</v>
      </c>
      <c r="E1568" s="55">
        <v>2599.28</v>
      </c>
    </row>
    <row r="1569" s="40" customFormat="1" customHeight="1" spans="1:5">
      <c r="A1569" s="41">
        <v>44440</v>
      </c>
      <c r="B1569" s="53" t="s">
        <v>222</v>
      </c>
      <c r="C1569" s="61" t="s">
        <v>221</v>
      </c>
      <c r="D1569" s="53" t="s">
        <v>172</v>
      </c>
      <c r="E1569" s="55">
        <v>22006.81</v>
      </c>
    </row>
    <row r="1570" s="40" customFormat="1" customHeight="1" spans="1:5">
      <c r="A1570" s="41">
        <v>44440</v>
      </c>
      <c r="B1570" s="53" t="s">
        <v>222</v>
      </c>
      <c r="C1570" s="61" t="s">
        <v>221</v>
      </c>
      <c r="D1570" s="53" t="s">
        <v>173</v>
      </c>
      <c r="E1570" s="56">
        <v>735.3</v>
      </c>
    </row>
    <row r="1571" s="40" customFormat="1" customHeight="1" spans="1:5">
      <c r="A1571" s="41">
        <v>44440</v>
      </c>
      <c r="B1571" s="53" t="s">
        <v>222</v>
      </c>
      <c r="C1571" s="61" t="s">
        <v>221</v>
      </c>
      <c r="D1571" s="53" t="s">
        <v>179</v>
      </c>
      <c r="E1571" s="56">
        <v>135.96</v>
      </c>
    </row>
    <row r="1572" s="40" customFormat="1" customHeight="1" spans="1:5">
      <c r="A1572" s="41">
        <v>44440</v>
      </c>
      <c r="B1572" s="53" t="s">
        <v>222</v>
      </c>
      <c r="C1572" s="61" t="s">
        <v>221</v>
      </c>
      <c r="D1572" s="53" t="s">
        <v>180</v>
      </c>
      <c r="E1572" s="56">
        <v>160.33</v>
      </c>
    </row>
    <row r="1573" s="40" customFormat="1" customHeight="1" spans="1:5">
      <c r="A1573" s="41">
        <v>44440</v>
      </c>
      <c r="B1573" s="53" t="s">
        <v>222</v>
      </c>
      <c r="C1573" s="61" t="s">
        <v>221</v>
      </c>
      <c r="D1573" s="53" t="s">
        <v>181</v>
      </c>
      <c r="E1573" s="56">
        <v>260.87</v>
      </c>
    </row>
    <row r="1574" s="40" customFormat="1" customHeight="1" spans="1:5">
      <c r="A1574" s="41">
        <v>44440</v>
      </c>
      <c r="B1574" s="53" t="s">
        <v>222</v>
      </c>
      <c r="C1574" s="61" t="s">
        <v>221</v>
      </c>
      <c r="D1574" s="53" t="s">
        <v>182</v>
      </c>
      <c r="E1574" s="56">
        <v>319.77</v>
      </c>
    </row>
    <row r="1575" s="40" customFormat="1" customHeight="1" spans="1:5">
      <c r="A1575" s="41">
        <v>44440</v>
      </c>
      <c r="B1575" s="53" t="s">
        <v>222</v>
      </c>
      <c r="C1575" s="61" t="s">
        <v>221</v>
      </c>
      <c r="D1575" s="53" t="s">
        <v>183</v>
      </c>
      <c r="E1575" s="56">
        <v>93.72</v>
      </c>
    </row>
    <row r="1576" s="40" customFormat="1" customHeight="1" spans="1:5">
      <c r="A1576" s="41">
        <v>44440</v>
      </c>
      <c r="B1576" s="53" t="s">
        <v>222</v>
      </c>
      <c r="C1576" s="61" t="s">
        <v>221</v>
      </c>
      <c r="D1576" s="53" t="s">
        <v>184</v>
      </c>
      <c r="E1576" s="56">
        <v>121.6</v>
      </c>
    </row>
    <row r="1577" s="40" customFormat="1" customHeight="1" spans="1:5">
      <c r="A1577" s="41">
        <v>44440</v>
      </c>
      <c r="B1577" s="53" t="s">
        <v>222</v>
      </c>
      <c r="C1577" s="61" t="s">
        <v>221</v>
      </c>
      <c r="D1577" s="53" t="s">
        <v>185</v>
      </c>
      <c r="E1577" s="56">
        <v>60.8</v>
      </c>
    </row>
    <row r="1578" s="40" customFormat="1" customHeight="1" spans="1:5">
      <c r="A1578" s="41">
        <v>44440</v>
      </c>
      <c r="B1578" s="53" t="s">
        <v>222</v>
      </c>
      <c r="C1578" s="61" t="s">
        <v>221</v>
      </c>
      <c r="D1578" s="53" t="s">
        <v>190</v>
      </c>
      <c r="E1578" s="56">
        <v>31.11</v>
      </c>
    </row>
    <row r="1579" s="40" customFormat="1" customHeight="1" spans="1:5">
      <c r="A1579" s="41">
        <v>44440</v>
      </c>
      <c r="B1579" s="53" t="s">
        <v>222</v>
      </c>
      <c r="C1579" s="61" t="s">
        <v>221</v>
      </c>
      <c r="D1579" s="53" t="s">
        <v>186</v>
      </c>
      <c r="E1579" s="56">
        <v>17.02</v>
      </c>
    </row>
    <row r="1580" s="40" customFormat="1" customHeight="1" spans="1:5">
      <c r="A1580" s="41">
        <v>44440</v>
      </c>
      <c r="B1580" s="53" t="s">
        <v>222</v>
      </c>
      <c r="C1580" s="61" t="s">
        <v>221</v>
      </c>
      <c r="D1580" s="53" t="s">
        <v>187</v>
      </c>
      <c r="E1580" s="56">
        <v>91.2</v>
      </c>
    </row>
    <row r="1581" s="40" customFormat="1" customHeight="1" spans="1:5">
      <c r="A1581" s="41">
        <v>44440</v>
      </c>
      <c r="B1581" s="53" t="s">
        <v>222</v>
      </c>
      <c r="C1581" s="61" t="s">
        <v>221</v>
      </c>
      <c r="D1581" s="53" t="s">
        <v>191</v>
      </c>
      <c r="E1581" s="56">
        <v>260.18</v>
      </c>
    </row>
    <row r="1582" s="40" customFormat="1" customHeight="1" spans="1:5">
      <c r="A1582" s="41">
        <v>44440</v>
      </c>
      <c r="B1582" s="53" t="s">
        <v>222</v>
      </c>
      <c r="C1582" s="61" t="s">
        <v>221</v>
      </c>
      <c r="D1582" s="53" t="s">
        <v>192</v>
      </c>
      <c r="E1582" s="56">
        <v>442.06</v>
      </c>
    </row>
    <row r="1583" s="40" customFormat="1" customHeight="1" spans="1:5">
      <c r="A1583" s="41">
        <v>44440</v>
      </c>
      <c r="B1583" s="53" t="s">
        <v>222</v>
      </c>
      <c r="C1583" s="61" t="s">
        <v>221</v>
      </c>
      <c r="D1583" s="53" t="s">
        <v>193</v>
      </c>
      <c r="E1583" s="56">
        <v>42.74</v>
      </c>
    </row>
    <row r="1584" s="40" customFormat="1" customHeight="1" spans="1:5">
      <c r="A1584" s="41">
        <v>44440</v>
      </c>
      <c r="B1584" s="53" t="s">
        <v>222</v>
      </c>
      <c r="C1584" s="61" t="s">
        <v>221</v>
      </c>
      <c r="D1584" s="53" t="s">
        <v>194</v>
      </c>
      <c r="E1584" s="55">
        <v>2515.8</v>
      </c>
    </row>
    <row r="1585" s="40" customFormat="1" customHeight="1" spans="1:5">
      <c r="A1585" s="41">
        <v>44440</v>
      </c>
      <c r="B1585" s="53" t="s">
        <v>222</v>
      </c>
      <c r="C1585" s="61" t="s">
        <v>221</v>
      </c>
      <c r="D1585" s="53" t="s">
        <v>188</v>
      </c>
      <c r="E1585" s="55">
        <v>37339.22</v>
      </c>
    </row>
    <row r="1586" s="40" customFormat="1" customHeight="1" spans="1:5">
      <c r="A1586" s="41">
        <v>44197</v>
      </c>
      <c r="B1586" s="50" t="s">
        <v>223</v>
      </c>
      <c r="C1586" s="9" t="s">
        <v>224</v>
      </c>
      <c r="D1586" s="50" t="s">
        <v>114</v>
      </c>
      <c r="E1586" s="52">
        <v>956.89</v>
      </c>
    </row>
    <row r="1587" s="40" customFormat="1" customHeight="1" spans="1:5">
      <c r="A1587" s="41">
        <v>44197</v>
      </c>
      <c r="B1587" s="50" t="s">
        <v>223</v>
      </c>
      <c r="C1587" s="9" t="s">
        <v>224</v>
      </c>
      <c r="D1587" s="50" t="s">
        <v>225</v>
      </c>
      <c r="E1587" s="54">
        <v>1333.63</v>
      </c>
    </row>
    <row r="1588" s="40" customFormat="1" customHeight="1" spans="1:5">
      <c r="A1588" s="41">
        <v>44197</v>
      </c>
      <c r="B1588" s="50" t="s">
        <v>223</v>
      </c>
      <c r="C1588" s="9" t="s">
        <v>224</v>
      </c>
      <c r="D1588" s="50" t="s">
        <v>136</v>
      </c>
      <c r="E1588" s="54">
        <v>1394.16</v>
      </c>
    </row>
    <row r="1589" s="40" customFormat="1" customHeight="1" spans="1:5">
      <c r="A1589" s="41">
        <v>44197</v>
      </c>
      <c r="B1589" s="50" t="s">
        <v>223</v>
      </c>
      <c r="C1589" s="9" t="s">
        <v>224</v>
      </c>
      <c r="D1589" s="50" t="s">
        <v>124</v>
      </c>
      <c r="E1589" s="54">
        <v>1533.41</v>
      </c>
    </row>
    <row r="1590" s="40" customFormat="1" customHeight="1" spans="1:5">
      <c r="A1590" s="41">
        <v>44197</v>
      </c>
      <c r="B1590" s="50" t="s">
        <v>223</v>
      </c>
      <c r="C1590" s="9" t="s">
        <v>224</v>
      </c>
      <c r="D1590" s="50" t="s">
        <v>226</v>
      </c>
      <c r="E1590" s="54">
        <v>2050.46</v>
      </c>
    </row>
    <row r="1591" s="40" customFormat="1" customHeight="1" spans="1:5">
      <c r="A1591" s="41">
        <v>44197</v>
      </c>
      <c r="B1591" s="50" t="s">
        <v>223</v>
      </c>
      <c r="C1591" s="9" t="s">
        <v>224</v>
      </c>
      <c r="D1591" s="50" t="s">
        <v>125</v>
      </c>
      <c r="E1591" s="54">
        <v>2064.7</v>
      </c>
    </row>
    <row r="1592" s="40" customFormat="1" customHeight="1" spans="1:5">
      <c r="A1592" s="41">
        <v>44197</v>
      </c>
      <c r="B1592" s="50" t="s">
        <v>223</v>
      </c>
      <c r="C1592" s="9" t="s">
        <v>224</v>
      </c>
      <c r="D1592" s="50" t="s">
        <v>123</v>
      </c>
      <c r="E1592" s="54">
        <v>2316.49</v>
      </c>
    </row>
    <row r="1593" s="40" customFormat="1" customHeight="1" spans="1:5">
      <c r="A1593" s="41">
        <v>44197</v>
      </c>
      <c r="B1593" s="50" t="s">
        <v>223</v>
      </c>
      <c r="C1593" s="9" t="s">
        <v>224</v>
      </c>
      <c r="D1593" s="50" t="s">
        <v>110</v>
      </c>
      <c r="E1593" s="54">
        <v>2388.81</v>
      </c>
    </row>
    <row r="1594" s="40" customFormat="1" customHeight="1" spans="1:5">
      <c r="A1594" s="41">
        <v>44197</v>
      </c>
      <c r="B1594" s="50" t="s">
        <v>223</v>
      </c>
      <c r="C1594" s="9" t="s">
        <v>224</v>
      </c>
      <c r="D1594" s="50" t="s">
        <v>109</v>
      </c>
      <c r="E1594" s="54">
        <v>2456.52</v>
      </c>
    </row>
    <row r="1595" s="40" customFormat="1" customHeight="1" spans="1:5">
      <c r="A1595" s="41">
        <v>44197</v>
      </c>
      <c r="B1595" s="50" t="s">
        <v>223</v>
      </c>
      <c r="C1595" s="9" t="s">
        <v>224</v>
      </c>
      <c r="D1595" s="50" t="s">
        <v>226</v>
      </c>
      <c r="E1595" s="54">
        <v>2592.78</v>
      </c>
    </row>
    <row r="1596" s="40" customFormat="1" customHeight="1" spans="1:5">
      <c r="A1596" s="41">
        <v>44197</v>
      </c>
      <c r="B1596" s="50" t="s">
        <v>223</v>
      </c>
      <c r="C1596" s="9" t="s">
        <v>224</v>
      </c>
      <c r="D1596" s="50" t="s">
        <v>108</v>
      </c>
      <c r="E1596" s="54">
        <v>3570.25</v>
      </c>
    </row>
    <row r="1597" s="40" customFormat="1" customHeight="1" spans="1:5">
      <c r="A1597" s="41">
        <v>44197</v>
      </c>
      <c r="B1597" s="50" t="s">
        <v>223</v>
      </c>
      <c r="C1597" s="9" t="s">
        <v>224</v>
      </c>
      <c r="D1597" s="50" t="s">
        <v>127</v>
      </c>
      <c r="E1597" s="54">
        <v>3839.69</v>
      </c>
    </row>
    <row r="1598" s="40" customFormat="1" customHeight="1" spans="1:5">
      <c r="A1598" s="41">
        <v>44197</v>
      </c>
      <c r="B1598" s="50" t="s">
        <v>223</v>
      </c>
      <c r="C1598" s="9" t="s">
        <v>224</v>
      </c>
      <c r="D1598" s="50" t="s">
        <v>141</v>
      </c>
      <c r="E1598" s="54">
        <v>4642.28</v>
      </c>
    </row>
    <row r="1599" s="40" customFormat="1" customHeight="1" spans="1:5">
      <c r="A1599" s="41">
        <v>44197</v>
      </c>
      <c r="B1599" s="50" t="s">
        <v>223</v>
      </c>
      <c r="C1599" s="9" t="s">
        <v>224</v>
      </c>
      <c r="D1599" s="53" t="s">
        <v>104</v>
      </c>
      <c r="E1599" s="54">
        <v>5095.62</v>
      </c>
    </row>
    <row r="1600" s="40" customFormat="1" customHeight="1" spans="1:5">
      <c r="A1600" s="41">
        <v>44197</v>
      </c>
      <c r="B1600" s="50" t="s">
        <v>223</v>
      </c>
      <c r="C1600" s="9" t="s">
        <v>224</v>
      </c>
      <c r="D1600" s="50" t="s">
        <v>137</v>
      </c>
      <c r="E1600" s="54">
        <v>6162.74</v>
      </c>
    </row>
    <row r="1601" s="40" customFormat="1" customHeight="1" spans="1:5">
      <c r="A1601" s="41">
        <v>44197</v>
      </c>
      <c r="B1601" s="50" t="s">
        <v>223</v>
      </c>
      <c r="C1601" s="9" t="s">
        <v>224</v>
      </c>
      <c r="D1601" s="50" t="s">
        <v>143</v>
      </c>
      <c r="E1601" s="54">
        <v>6287.64</v>
      </c>
    </row>
    <row r="1602" s="40" customFormat="1" customHeight="1" spans="1:5">
      <c r="A1602" s="41">
        <v>44197</v>
      </c>
      <c r="B1602" s="50" t="s">
        <v>223</v>
      </c>
      <c r="C1602" s="9" t="s">
        <v>224</v>
      </c>
      <c r="D1602" s="50" t="s">
        <v>120</v>
      </c>
      <c r="E1602" s="54">
        <v>7846.86</v>
      </c>
    </row>
    <row r="1603" s="40" customFormat="1" customHeight="1" spans="1:5">
      <c r="A1603" s="41">
        <v>44197</v>
      </c>
      <c r="B1603" s="50" t="s">
        <v>223</v>
      </c>
      <c r="C1603" s="9" t="s">
        <v>224</v>
      </c>
      <c r="D1603" s="50" t="s">
        <v>144</v>
      </c>
      <c r="E1603" s="54">
        <v>8169.43</v>
      </c>
    </row>
    <row r="1604" s="40" customFormat="1" customHeight="1" spans="1:5">
      <c r="A1604" s="41">
        <v>44197</v>
      </c>
      <c r="B1604" s="50" t="s">
        <v>223</v>
      </c>
      <c r="C1604" s="9" t="s">
        <v>224</v>
      </c>
      <c r="D1604" s="50" t="s">
        <v>116</v>
      </c>
      <c r="E1604" s="54">
        <v>8953.1</v>
      </c>
    </row>
    <row r="1605" s="40" customFormat="1" customHeight="1" spans="1:5">
      <c r="A1605" s="41">
        <v>44197</v>
      </c>
      <c r="B1605" s="50" t="s">
        <v>223</v>
      </c>
      <c r="C1605" s="9" t="s">
        <v>224</v>
      </c>
      <c r="D1605" s="50" t="s">
        <v>102</v>
      </c>
      <c r="E1605" s="54">
        <v>9349.73</v>
      </c>
    </row>
    <row r="1606" s="40" customFormat="1" customHeight="1" spans="1:5">
      <c r="A1606" s="41">
        <v>44197</v>
      </c>
      <c r="B1606" s="50" t="s">
        <v>223</v>
      </c>
      <c r="C1606" s="9" t="s">
        <v>224</v>
      </c>
      <c r="D1606" s="50" t="s">
        <v>119</v>
      </c>
      <c r="E1606" s="54">
        <v>9700.4</v>
      </c>
    </row>
    <row r="1607" s="40" customFormat="1" customHeight="1" spans="1:5">
      <c r="A1607" s="41">
        <v>44197</v>
      </c>
      <c r="B1607" s="50" t="s">
        <v>223</v>
      </c>
      <c r="C1607" s="9" t="s">
        <v>224</v>
      </c>
      <c r="D1607" s="50" t="s">
        <v>132</v>
      </c>
      <c r="E1607" s="54">
        <v>10203.88</v>
      </c>
    </row>
    <row r="1608" s="40" customFormat="1" customHeight="1" spans="1:5">
      <c r="A1608" s="41">
        <v>44197</v>
      </c>
      <c r="B1608" s="50" t="s">
        <v>223</v>
      </c>
      <c r="C1608" s="9" t="s">
        <v>224</v>
      </c>
      <c r="D1608" s="50" t="s">
        <v>106</v>
      </c>
      <c r="E1608" s="54">
        <v>10355.62</v>
      </c>
    </row>
    <row r="1609" s="40" customFormat="1" customHeight="1" spans="1:5">
      <c r="A1609" s="41">
        <v>44197</v>
      </c>
      <c r="B1609" s="50" t="s">
        <v>223</v>
      </c>
      <c r="C1609" s="9" t="s">
        <v>224</v>
      </c>
      <c r="D1609" s="50" t="s">
        <v>118</v>
      </c>
      <c r="E1609" s="54">
        <v>12012.34</v>
      </c>
    </row>
    <row r="1610" s="40" customFormat="1" customHeight="1" spans="1:5">
      <c r="A1610" s="41">
        <v>44197</v>
      </c>
      <c r="B1610" s="50" t="s">
        <v>223</v>
      </c>
      <c r="C1610" s="9" t="s">
        <v>224</v>
      </c>
      <c r="D1610" s="50" t="s">
        <v>117</v>
      </c>
      <c r="E1610" s="54">
        <v>12989.09</v>
      </c>
    </row>
    <row r="1611" s="40" customFormat="1" customHeight="1" spans="1:5">
      <c r="A1611" s="41">
        <v>44197</v>
      </c>
      <c r="B1611" s="50" t="s">
        <v>223</v>
      </c>
      <c r="C1611" s="9" t="s">
        <v>224</v>
      </c>
      <c r="D1611" s="50" t="s">
        <v>115</v>
      </c>
      <c r="E1611" s="54">
        <v>13585.99</v>
      </c>
    </row>
    <row r="1612" s="40" customFormat="1" customHeight="1" spans="1:5">
      <c r="A1612" s="41">
        <v>44197</v>
      </c>
      <c r="B1612" s="50" t="s">
        <v>223</v>
      </c>
      <c r="C1612" s="9" t="s">
        <v>224</v>
      </c>
      <c r="D1612" s="50" t="s">
        <v>131</v>
      </c>
      <c r="E1612" s="54">
        <v>16492.38</v>
      </c>
    </row>
    <row r="1613" s="40" customFormat="1" customHeight="1" spans="1:5">
      <c r="A1613" s="41">
        <v>44197</v>
      </c>
      <c r="B1613" s="50" t="s">
        <v>223</v>
      </c>
      <c r="C1613" s="9" t="s">
        <v>224</v>
      </c>
      <c r="D1613" s="50" t="s">
        <v>145</v>
      </c>
      <c r="E1613" s="54">
        <v>17789.61</v>
      </c>
    </row>
    <row r="1614" s="40" customFormat="1" customHeight="1" spans="1:5">
      <c r="A1614" s="41">
        <v>44197</v>
      </c>
      <c r="B1614" s="50" t="s">
        <v>223</v>
      </c>
      <c r="C1614" s="9" t="s">
        <v>224</v>
      </c>
      <c r="D1614" s="50" t="s">
        <v>113</v>
      </c>
      <c r="E1614" s="54">
        <v>18982.91</v>
      </c>
    </row>
    <row r="1615" s="40" customFormat="1" customHeight="1" spans="1:5">
      <c r="A1615" s="41">
        <v>44197</v>
      </c>
      <c r="B1615" s="50" t="s">
        <v>223</v>
      </c>
      <c r="C1615" s="9" t="s">
        <v>224</v>
      </c>
      <c r="D1615" s="50" t="s">
        <v>128</v>
      </c>
      <c r="E1615" s="54">
        <v>22714.03</v>
      </c>
    </row>
    <row r="1616" s="40" customFormat="1" customHeight="1" spans="1:5">
      <c r="A1616" s="41">
        <v>44197</v>
      </c>
      <c r="B1616" s="50" t="s">
        <v>223</v>
      </c>
      <c r="C1616" s="9" t="s">
        <v>224</v>
      </c>
      <c r="D1616" s="50" t="s">
        <v>138</v>
      </c>
      <c r="E1616" s="54">
        <v>22815.52</v>
      </c>
    </row>
    <row r="1617" s="40" customFormat="1" customHeight="1" spans="1:5">
      <c r="A1617" s="41">
        <v>44197</v>
      </c>
      <c r="B1617" s="50" t="s">
        <v>223</v>
      </c>
      <c r="C1617" s="9" t="s">
        <v>224</v>
      </c>
      <c r="D1617" s="50" t="s">
        <v>134</v>
      </c>
      <c r="E1617" s="54">
        <v>23968.43</v>
      </c>
    </row>
    <row r="1618" s="40" customFormat="1" customHeight="1" spans="1:5">
      <c r="A1618" s="41">
        <v>44197</v>
      </c>
      <c r="B1618" s="50" t="s">
        <v>223</v>
      </c>
      <c r="C1618" s="9" t="s">
        <v>224</v>
      </c>
      <c r="D1618" s="50" t="s">
        <v>133</v>
      </c>
      <c r="E1618" s="54">
        <v>26525.4</v>
      </c>
    </row>
    <row r="1619" s="40" customFormat="1" customHeight="1" spans="1:5">
      <c r="A1619" s="41">
        <v>44197</v>
      </c>
      <c r="B1619" s="50" t="s">
        <v>223</v>
      </c>
      <c r="C1619" s="9" t="s">
        <v>224</v>
      </c>
      <c r="D1619" s="50" t="s">
        <v>129</v>
      </c>
      <c r="E1619" s="54">
        <v>26846.76</v>
      </c>
    </row>
    <row r="1620" s="40" customFormat="1" customHeight="1" spans="1:5">
      <c r="A1620" s="41">
        <v>44197</v>
      </c>
      <c r="B1620" s="50" t="s">
        <v>223</v>
      </c>
      <c r="C1620" s="9" t="s">
        <v>224</v>
      </c>
      <c r="D1620" s="50" t="s">
        <v>112</v>
      </c>
      <c r="E1620" s="54">
        <v>32968.83</v>
      </c>
    </row>
    <row r="1621" s="40" customFormat="1" customHeight="1" spans="1:5">
      <c r="A1621" s="41">
        <v>44197</v>
      </c>
      <c r="B1621" s="50" t="s">
        <v>223</v>
      </c>
      <c r="C1621" s="9" t="s">
        <v>224</v>
      </c>
      <c r="D1621" s="50" t="s">
        <v>140</v>
      </c>
      <c r="E1621" s="54">
        <v>49882.55</v>
      </c>
    </row>
    <row r="1622" s="40" customFormat="1" customHeight="1" spans="1:5">
      <c r="A1622" s="41">
        <v>44197</v>
      </c>
      <c r="B1622" s="50" t="s">
        <v>223</v>
      </c>
      <c r="C1622" s="9" t="s">
        <v>224</v>
      </c>
      <c r="D1622" s="50" t="s">
        <v>130</v>
      </c>
      <c r="E1622" s="54">
        <v>58038.36</v>
      </c>
    </row>
    <row r="1623" s="40" customFormat="1" customHeight="1" spans="1:5">
      <c r="A1623" s="41">
        <v>44197</v>
      </c>
      <c r="B1623" s="50" t="s">
        <v>223</v>
      </c>
      <c r="C1623" s="9" t="s">
        <v>224</v>
      </c>
      <c r="D1623" s="50" t="s">
        <v>227</v>
      </c>
      <c r="E1623" s="54">
        <v>61854.44</v>
      </c>
    </row>
    <row r="1624" s="40" customFormat="1" customHeight="1" spans="1:5">
      <c r="A1624" s="41">
        <v>44197</v>
      </c>
      <c r="B1624" s="50" t="s">
        <v>223</v>
      </c>
      <c r="C1624" s="9" t="s">
        <v>224</v>
      </c>
      <c r="D1624" s="50" t="s">
        <v>142</v>
      </c>
      <c r="E1624" s="54">
        <v>113413.13</v>
      </c>
    </row>
    <row r="1625" s="40" customFormat="1" customHeight="1" spans="1:5">
      <c r="A1625" s="41">
        <v>44228</v>
      </c>
      <c r="B1625" s="50" t="s">
        <v>223</v>
      </c>
      <c r="C1625" s="9" t="s">
        <v>224</v>
      </c>
      <c r="D1625" s="50" t="s">
        <v>121</v>
      </c>
      <c r="E1625" s="52">
        <v>341.78</v>
      </c>
    </row>
    <row r="1626" s="40" customFormat="1" customHeight="1" spans="1:5">
      <c r="A1626" s="41">
        <v>44228</v>
      </c>
      <c r="B1626" s="50" t="s">
        <v>223</v>
      </c>
      <c r="C1626" s="9" t="s">
        <v>224</v>
      </c>
      <c r="D1626" s="50" t="s">
        <v>110</v>
      </c>
      <c r="E1626" s="52">
        <v>469.46</v>
      </c>
    </row>
    <row r="1627" s="40" customFormat="1" customHeight="1" spans="1:5">
      <c r="A1627" s="41">
        <v>44228</v>
      </c>
      <c r="B1627" s="50" t="s">
        <v>223</v>
      </c>
      <c r="C1627" s="9" t="s">
        <v>224</v>
      </c>
      <c r="D1627" s="50" t="s">
        <v>114</v>
      </c>
      <c r="E1627" s="52">
        <v>1421.73</v>
      </c>
    </row>
    <row r="1628" s="40" customFormat="1" customHeight="1" spans="1:5">
      <c r="A1628" s="41">
        <v>44228</v>
      </c>
      <c r="B1628" s="50" t="s">
        <v>223</v>
      </c>
      <c r="C1628" s="9" t="s">
        <v>224</v>
      </c>
      <c r="D1628" s="50" t="s">
        <v>107</v>
      </c>
      <c r="E1628" s="52">
        <v>1926.14</v>
      </c>
    </row>
    <row r="1629" s="40" customFormat="1" customHeight="1" spans="1:5">
      <c r="A1629" s="41">
        <v>44228</v>
      </c>
      <c r="B1629" s="50" t="s">
        <v>223</v>
      </c>
      <c r="C1629" s="9" t="s">
        <v>224</v>
      </c>
      <c r="D1629" s="50" t="s">
        <v>143</v>
      </c>
      <c r="E1629" s="52">
        <v>2313.21</v>
      </c>
    </row>
    <row r="1630" s="40" customFormat="1" customHeight="1" spans="1:5">
      <c r="A1630" s="41">
        <v>44228</v>
      </c>
      <c r="B1630" s="50" t="s">
        <v>223</v>
      </c>
      <c r="C1630" s="9" t="s">
        <v>224</v>
      </c>
      <c r="D1630" s="50" t="s">
        <v>111</v>
      </c>
      <c r="E1630" s="52">
        <v>2595.05</v>
      </c>
    </row>
    <row r="1631" s="40" customFormat="1" customHeight="1" spans="1:5">
      <c r="A1631" s="41">
        <v>44228</v>
      </c>
      <c r="B1631" s="50" t="s">
        <v>223</v>
      </c>
      <c r="C1631" s="9" t="s">
        <v>224</v>
      </c>
      <c r="D1631" s="50" t="s">
        <v>123</v>
      </c>
      <c r="E1631" s="52">
        <v>2716.73</v>
      </c>
    </row>
    <row r="1632" s="40" customFormat="1" customHeight="1" spans="1:5">
      <c r="A1632" s="41">
        <v>44228</v>
      </c>
      <c r="B1632" s="50" t="s">
        <v>223</v>
      </c>
      <c r="C1632" s="9" t="s">
        <v>224</v>
      </c>
      <c r="D1632" s="50" t="s">
        <v>108</v>
      </c>
      <c r="E1632" s="52">
        <v>2905.28</v>
      </c>
    </row>
    <row r="1633" s="40" customFormat="1" customHeight="1" spans="1:5">
      <c r="A1633" s="41">
        <v>44228</v>
      </c>
      <c r="B1633" s="50" t="s">
        <v>223</v>
      </c>
      <c r="C1633" s="9" t="s">
        <v>224</v>
      </c>
      <c r="D1633" s="50" t="s">
        <v>109</v>
      </c>
      <c r="E1633" s="52">
        <v>3151.39</v>
      </c>
    </row>
    <row r="1634" s="40" customFormat="1" customHeight="1" spans="1:5">
      <c r="A1634" s="41">
        <v>44228</v>
      </c>
      <c r="B1634" s="50" t="s">
        <v>223</v>
      </c>
      <c r="C1634" s="9" t="s">
        <v>224</v>
      </c>
      <c r="D1634" s="50" t="s">
        <v>127</v>
      </c>
      <c r="E1634" s="52">
        <v>4080.81</v>
      </c>
    </row>
    <row r="1635" s="40" customFormat="1" customHeight="1" spans="1:5">
      <c r="A1635" s="41">
        <v>44228</v>
      </c>
      <c r="B1635" s="50" t="s">
        <v>223</v>
      </c>
      <c r="C1635" s="9" t="s">
        <v>224</v>
      </c>
      <c r="D1635" s="50" t="s">
        <v>124</v>
      </c>
      <c r="E1635" s="52">
        <v>4392.94</v>
      </c>
    </row>
    <row r="1636" s="40" customFormat="1" customHeight="1" spans="1:5">
      <c r="A1636" s="41">
        <v>44228</v>
      </c>
      <c r="B1636" s="50" t="s">
        <v>223</v>
      </c>
      <c r="C1636" s="9" t="s">
        <v>224</v>
      </c>
      <c r="D1636" s="50" t="s">
        <v>125</v>
      </c>
      <c r="E1636" s="52">
        <v>4911.72</v>
      </c>
    </row>
    <row r="1637" s="40" customFormat="1" customHeight="1" spans="1:5">
      <c r="A1637" s="41">
        <v>44228</v>
      </c>
      <c r="B1637" s="50" t="s">
        <v>223</v>
      </c>
      <c r="C1637" s="9" t="s">
        <v>224</v>
      </c>
      <c r="D1637" s="53" t="s">
        <v>104</v>
      </c>
      <c r="E1637" s="52">
        <v>5390.88</v>
      </c>
    </row>
    <row r="1638" s="40" customFormat="1" customHeight="1" spans="1:5">
      <c r="A1638" s="41">
        <v>44228</v>
      </c>
      <c r="B1638" s="50" t="s">
        <v>223</v>
      </c>
      <c r="C1638" s="9" t="s">
        <v>224</v>
      </c>
      <c r="D1638" s="50" t="s">
        <v>117</v>
      </c>
      <c r="E1638" s="52">
        <v>5498.11</v>
      </c>
    </row>
    <row r="1639" s="40" customFormat="1" customHeight="1" spans="1:5">
      <c r="A1639" s="41">
        <v>44228</v>
      </c>
      <c r="B1639" s="50" t="s">
        <v>223</v>
      </c>
      <c r="C1639" s="9" t="s">
        <v>224</v>
      </c>
      <c r="D1639" s="50" t="s">
        <v>120</v>
      </c>
      <c r="E1639" s="52">
        <v>6967.06</v>
      </c>
    </row>
    <row r="1640" s="40" customFormat="1" customHeight="1" spans="1:5">
      <c r="A1640" s="41">
        <v>44228</v>
      </c>
      <c r="B1640" s="50" t="s">
        <v>223</v>
      </c>
      <c r="C1640" s="9" t="s">
        <v>224</v>
      </c>
      <c r="D1640" s="50" t="s">
        <v>116</v>
      </c>
      <c r="E1640" s="52">
        <v>7512.56</v>
      </c>
    </row>
    <row r="1641" s="40" customFormat="1" customHeight="1" spans="1:5">
      <c r="A1641" s="41">
        <v>44228</v>
      </c>
      <c r="B1641" s="50" t="s">
        <v>223</v>
      </c>
      <c r="C1641" s="9" t="s">
        <v>224</v>
      </c>
      <c r="D1641" s="50" t="s">
        <v>118</v>
      </c>
      <c r="E1641" s="52">
        <v>7839.62</v>
      </c>
    </row>
    <row r="1642" s="40" customFormat="1" customHeight="1" spans="1:5">
      <c r="A1642" s="41">
        <v>44228</v>
      </c>
      <c r="B1642" s="50" t="s">
        <v>223</v>
      </c>
      <c r="C1642" s="9" t="s">
        <v>224</v>
      </c>
      <c r="D1642" s="50" t="s">
        <v>102</v>
      </c>
      <c r="E1642" s="52">
        <v>8022.4</v>
      </c>
    </row>
    <row r="1643" s="40" customFormat="1" customHeight="1" spans="1:5">
      <c r="A1643" s="41">
        <v>44228</v>
      </c>
      <c r="B1643" s="50" t="s">
        <v>223</v>
      </c>
      <c r="C1643" s="9" t="s">
        <v>224</v>
      </c>
      <c r="D1643" s="50" t="s">
        <v>145</v>
      </c>
      <c r="E1643" s="52">
        <v>10794</v>
      </c>
    </row>
    <row r="1644" s="40" customFormat="1" customHeight="1" spans="1:5">
      <c r="A1644" s="41">
        <v>44228</v>
      </c>
      <c r="B1644" s="50" t="s">
        <v>223</v>
      </c>
      <c r="C1644" s="9" t="s">
        <v>224</v>
      </c>
      <c r="D1644" s="50" t="s">
        <v>144</v>
      </c>
      <c r="E1644" s="52">
        <v>10876.26</v>
      </c>
    </row>
    <row r="1645" s="40" customFormat="1" customHeight="1" spans="1:5">
      <c r="A1645" s="41">
        <v>44228</v>
      </c>
      <c r="B1645" s="50" t="s">
        <v>223</v>
      </c>
      <c r="C1645" s="9" t="s">
        <v>224</v>
      </c>
      <c r="D1645" s="50" t="s">
        <v>106</v>
      </c>
      <c r="E1645" s="52">
        <v>11334.55</v>
      </c>
    </row>
    <row r="1646" s="40" customFormat="1" customHeight="1" spans="1:5">
      <c r="A1646" s="41">
        <v>44228</v>
      </c>
      <c r="B1646" s="50" t="s">
        <v>223</v>
      </c>
      <c r="C1646" s="9" t="s">
        <v>224</v>
      </c>
      <c r="D1646" s="50" t="s">
        <v>132</v>
      </c>
      <c r="E1646" s="52">
        <v>11420.69</v>
      </c>
    </row>
    <row r="1647" s="40" customFormat="1" customHeight="1" spans="1:5">
      <c r="A1647" s="41">
        <v>44228</v>
      </c>
      <c r="B1647" s="50" t="s">
        <v>223</v>
      </c>
      <c r="C1647" s="9" t="s">
        <v>224</v>
      </c>
      <c r="D1647" s="50" t="s">
        <v>115</v>
      </c>
      <c r="E1647" s="52">
        <v>11582</v>
      </c>
    </row>
    <row r="1648" s="40" customFormat="1" customHeight="1" spans="1:5">
      <c r="A1648" s="41">
        <v>44228</v>
      </c>
      <c r="B1648" s="50" t="s">
        <v>223</v>
      </c>
      <c r="C1648" s="9" t="s">
        <v>224</v>
      </c>
      <c r="D1648" s="50" t="s">
        <v>131</v>
      </c>
      <c r="E1648" s="52">
        <v>14895.16</v>
      </c>
    </row>
    <row r="1649" s="40" customFormat="1" customHeight="1" spans="1:5">
      <c r="A1649" s="41">
        <v>44228</v>
      </c>
      <c r="B1649" s="50" t="s">
        <v>223</v>
      </c>
      <c r="C1649" s="9" t="s">
        <v>224</v>
      </c>
      <c r="D1649" s="50" t="s">
        <v>113</v>
      </c>
      <c r="E1649" s="52">
        <v>16244.52</v>
      </c>
    </row>
    <row r="1650" s="40" customFormat="1" customHeight="1" spans="1:5">
      <c r="A1650" s="41">
        <v>44228</v>
      </c>
      <c r="B1650" s="50" t="s">
        <v>223</v>
      </c>
      <c r="C1650" s="9" t="s">
        <v>224</v>
      </c>
      <c r="D1650" s="50" t="s">
        <v>138</v>
      </c>
      <c r="E1650" s="52">
        <v>18199.82</v>
      </c>
    </row>
    <row r="1651" s="40" customFormat="1" customHeight="1" spans="1:5">
      <c r="A1651" s="41">
        <v>44228</v>
      </c>
      <c r="B1651" s="50" t="s">
        <v>223</v>
      </c>
      <c r="C1651" s="9" t="s">
        <v>224</v>
      </c>
      <c r="D1651" s="50" t="s">
        <v>134</v>
      </c>
      <c r="E1651" s="52">
        <v>19691.4</v>
      </c>
    </row>
    <row r="1652" s="40" customFormat="1" customHeight="1" spans="1:5">
      <c r="A1652" s="41">
        <v>44228</v>
      </c>
      <c r="B1652" s="50" t="s">
        <v>223</v>
      </c>
      <c r="C1652" s="9" t="s">
        <v>224</v>
      </c>
      <c r="D1652" s="50" t="s">
        <v>129</v>
      </c>
      <c r="E1652" s="52">
        <v>20183.09</v>
      </c>
    </row>
    <row r="1653" s="40" customFormat="1" customHeight="1" spans="1:5">
      <c r="A1653" s="41">
        <v>44228</v>
      </c>
      <c r="B1653" s="50" t="s">
        <v>223</v>
      </c>
      <c r="C1653" s="9" t="s">
        <v>224</v>
      </c>
      <c r="D1653" s="50" t="s">
        <v>128</v>
      </c>
      <c r="E1653" s="52">
        <v>20322.18</v>
      </c>
    </row>
    <row r="1654" s="40" customFormat="1" customHeight="1" spans="1:5">
      <c r="A1654" s="41">
        <v>44228</v>
      </c>
      <c r="B1654" s="50" t="s">
        <v>223</v>
      </c>
      <c r="C1654" s="9" t="s">
        <v>224</v>
      </c>
      <c r="D1654" s="50" t="s">
        <v>133</v>
      </c>
      <c r="E1654" s="52">
        <v>21905.47</v>
      </c>
    </row>
    <row r="1655" s="40" customFormat="1" customHeight="1" spans="1:5">
      <c r="A1655" s="41">
        <v>44228</v>
      </c>
      <c r="B1655" s="50" t="s">
        <v>223</v>
      </c>
      <c r="C1655" s="9" t="s">
        <v>224</v>
      </c>
      <c r="D1655" s="50" t="s">
        <v>130</v>
      </c>
      <c r="E1655" s="52">
        <v>26498.84</v>
      </c>
    </row>
    <row r="1656" s="40" customFormat="1" customHeight="1" spans="1:5">
      <c r="A1656" s="41">
        <v>44228</v>
      </c>
      <c r="B1656" s="50" t="s">
        <v>223</v>
      </c>
      <c r="C1656" s="9" t="s">
        <v>224</v>
      </c>
      <c r="D1656" s="50" t="s">
        <v>141</v>
      </c>
      <c r="E1656" s="52">
        <v>28932</v>
      </c>
    </row>
    <row r="1657" s="40" customFormat="1" customHeight="1" spans="1:5">
      <c r="A1657" s="41">
        <v>44228</v>
      </c>
      <c r="B1657" s="50" t="s">
        <v>223</v>
      </c>
      <c r="C1657" s="9" t="s">
        <v>224</v>
      </c>
      <c r="D1657" s="50" t="s">
        <v>140</v>
      </c>
      <c r="E1657" s="52">
        <v>33317.14</v>
      </c>
    </row>
    <row r="1658" s="40" customFormat="1" customHeight="1" spans="1:5">
      <c r="A1658" s="41">
        <v>44228</v>
      </c>
      <c r="B1658" s="50" t="s">
        <v>223</v>
      </c>
      <c r="C1658" s="9" t="s">
        <v>224</v>
      </c>
      <c r="D1658" s="50" t="s">
        <v>137</v>
      </c>
      <c r="E1658" s="52">
        <v>33796.27</v>
      </c>
    </row>
    <row r="1659" s="40" customFormat="1" customHeight="1" spans="1:5">
      <c r="A1659" s="41">
        <v>44228</v>
      </c>
      <c r="B1659" s="50" t="s">
        <v>223</v>
      </c>
      <c r="C1659" s="9" t="s">
        <v>224</v>
      </c>
      <c r="D1659" s="50" t="s">
        <v>139</v>
      </c>
      <c r="E1659" s="52">
        <v>52006.55</v>
      </c>
    </row>
    <row r="1660" s="40" customFormat="1" customHeight="1" spans="1:5">
      <c r="A1660" s="41">
        <v>44228</v>
      </c>
      <c r="B1660" s="50" t="s">
        <v>223</v>
      </c>
      <c r="C1660" s="9" t="s">
        <v>224</v>
      </c>
      <c r="D1660" s="50" t="s">
        <v>142</v>
      </c>
      <c r="E1660" s="52">
        <v>88295.12</v>
      </c>
    </row>
    <row r="1661" s="40" customFormat="1" customHeight="1" spans="1:5">
      <c r="A1661" s="41">
        <v>44287</v>
      </c>
      <c r="B1661" s="50" t="s">
        <v>223</v>
      </c>
      <c r="C1661" s="9" t="s">
        <v>224</v>
      </c>
      <c r="D1661" s="50" t="s">
        <v>107</v>
      </c>
      <c r="E1661" s="54">
        <v>1188.25</v>
      </c>
    </row>
    <row r="1662" s="40" customFormat="1" customHeight="1" spans="1:5">
      <c r="A1662" s="41">
        <v>44287</v>
      </c>
      <c r="B1662" s="50" t="s">
        <v>223</v>
      </c>
      <c r="C1662" s="9" t="s">
        <v>224</v>
      </c>
      <c r="D1662" s="50" t="s">
        <v>121</v>
      </c>
      <c r="E1662" s="54">
        <v>2183.65</v>
      </c>
    </row>
    <row r="1663" s="40" customFormat="1" customHeight="1" spans="1:5">
      <c r="A1663" s="41">
        <v>44287</v>
      </c>
      <c r="B1663" s="50" t="s">
        <v>223</v>
      </c>
      <c r="C1663" s="9" t="s">
        <v>224</v>
      </c>
      <c r="D1663" s="50" t="s">
        <v>120</v>
      </c>
      <c r="E1663" s="54">
        <v>2279.52</v>
      </c>
    </row>
    <row r="1664" s="40" customFormat="1" customHeight="1" spans="1:5">
      <c r="A1664" s="41">
        <v>44287</v>
      </c>
      <c r="B1664" s="50" t="s">
        <v>223</v>
      </c>
      <c r="C1664" s="9" t="s">
        <v>224</v>
      </c>
      <c r="D1664" s="50" t="s">
        <v>111</v>
      </c>
      <c r="E1664" s="54">
        <v>3636.58</v>
      </c>
    </row>
    <row r="1665" s="40" customFormat="1" customHeight="1" spans="1:5">
      <c r="A1665" s="41">
        <v>44287</v>
      </c>
      <c r="B1665" s="50" t="s">
        <v>223</v>
      </c>
      <c r="C1665" s="9" t="s">
        <v>224</v>
      </c>
      <c r="D1665" s="50" t="s">
        <v>108</v>
      </c>
      <c r="E1665" s="54">
        <v>3965.22</v>
      </c>
    </row>
    <row r="1666" s="40" customFormat="1" customHeight="1" spans="1:5">
      <c r="A1666" s="41">
        <v>44287</v>
      </c>
      <c r="B1666" s="50" t="s">
        <v>223</v>
      </c>
      <c r="C1666" s="9" t="s">
        <v>224</v>
      </c>
      <c r="D1666" s="50" t="s">
        <v>123</v>
      </c>
      <c r="E1666" s="54">
        <v>4202.01</v>
      </c>
    </row>
    <row r="1667" s="40" customFormat="1" customHeight="1" spans="1:5">
      <c r="A1667" s="41">
        <v>44287</v>
      </c>
      <c r="B1667" s="50" t="s">
        <v>223</v>
      </c>
      <c r="C1667" s="9" t="s">
        <v>224</v>
      </c>
      <c r="D1667" s="50" t="s">
        <v>110</v>
      </c>
      <c r="E1667" s="54">
        <v>4543.98</v>
      </c>
    </row>
    <row r="1668" s="40" customFormat="1" customHeight="1" spans="1:5">
      <c r="A1668" s="41">
        <v>44287</v>
      </c>
      <c r="B1668" s="50" t="s">
        <v>223</v>
      </c>
      <c r="C1668" s="9" t="s">
        <v>224</v>
      </c>
      <c r="D1668" s="50" t="s">
        <v>109</v>
      </c>
      <c r="E1668" s="54">
        <v>4741.19</v>
      </c>
    </row>
    <row r="1669" s="40" customFormat="1" customHeight="1" spans="1:5">
      <c r="A1669" s="41">
        <v>44287</v>
      </c>
      <c r="B1669" s="50" t="s">
        <v>223</v>
      </c>
      <c r="C1669" s="9" t="s">
        <v>224</v>
      </c>
      <c r="D1669" s="50" t="s">
        <v>127</v>
      </c>
      <c r="E1669" s="54">
        <v>5140.43</v>
      </c>
    </row>
    <row r="1670" s="40" customFormat="1" customHeight="1" spans="1:5">
      <c r="A1670" s="41">
        <v>44287</v>
      </c>
      <c r="B1670" s="50" t="s">
        <v>223</v>
      </c>
      <c r="C1670" s="9" t="s">
        <v>224</v>
      </c>
      <c r="D1670" s="50" t="s">
        <v>114</v>
      </c>
      <c r="E1670" s="54">
        <v>5281.13</v>
      </c>
    </row>
    <row r="1671" s="40" customFormat="1" customHeight="1" spans="1:5">
      <c r="A1671" s="41">
        <v>44287</v>
      </c>
      <c r="B1671" s="50" t="s">
        <v>223</v>
      </c>
      <c r="C1671" s="9" t="s">
        <v>224</v>
      </c>
      <c r="D1671" s="50" t="s">
        <v>124</v>
      </c>
      <c r="E1671" s="54">
        <v>5553.8</v>
      </c>
    </row>
    <row r="1672" s="40" customFormat="1" customHeight="1" spans="1:5">
      <c r="A1672" s="41">
        <v>44287</v>
      </c>
      <c r="B1672" s="50" t="s">
        <v>223</v>
      </c>
      <c r="C1672" s="9" t="s">
        <v>224</v>
      </c>
      <c r="D1672" s="50" t="s">
        <v>145</v>
      </c>
      <c r="E1672" s="54">
        <v>6220.73</v>
      </c>
    </row>
    <row r="1673" s="40" customFormat="1" customHeight="1" spans="1:5">
      <c r="A1673" s="41">
        <v>44287</v>
      </c>
      <c r="B1673" s="50" t="s">
        <v>223</v>
      </c>
      <c r="C1673" s="9" t="s">
        <v>224</v>
      </c>
      <c r="D1673" s="50" t="s">
        <v>125</v>
      </c>
      <c r="E1673" s="54">
        <v>7267.59</v>
      </c>
    </row>
    <row r="1674" s="40" customFormat="1" customHeight="1" spans="1:5">
      <c r="A1674" s="41">
        <v>44287</v>
      </c>
      <c r="B1674" s="50" t="s">
        <v>223</v>
      </c>
      <c r="C1674" s="9" t="s">
        <v>224</v>
      </c>
      <c r="D1674" s="50" t="s">
        <v>144</v>
      </c>
      <c r="E1674" s="54">
        <v>10144.59</v>
      </c>
    </row>
    <row r="1675" s="40" customFormat="1" customHeight="1" spans="1:5">
      <c r="A1675" s="41">
        <v>44287</v>
      </c>
      <c r="B1675" s="50" t="s">
        <v>223</v>
      </c>
      <c r="C1675" s="9" t="s">
        <v>224</v>
      </c>
      <c r="D1675" s="50" t="s">
        <v>116</v>
      </c>
      <c r="E1675" s="54">
        <v>10519.7</v>
      </c>
    </row>
    <row r="1676" s="40" customFormat="1" customHeight="1" spans="1:5">
      <c r="A1676" s="41">
        <v>44287</v>
      </c>
      <c r="B1676" s="50" t="s">
        <v>223</v>
      </c>
      <c r="C1676" s="9" t="s">
        <v>224</v>
      </c>
      <c r="D1676" s="50" t="s">
        <v>117</v>
      </c>
      <c r="E1676" s="54">
        <v>11300.03</v>
      </c>
    </row>
    <row r="1677" s="40" customFormat="1" customHeight="1" spans="1:5">
      <c r="A1677" s="41">
        <v>44287</v>
      </c>
      <c r="B1677" s="50" t="s">
        <v>223</v>
      </c>
      <c r="C1677" s="9" t="s">
        <v>224</v>
      </c>
      <c r="D1677" s="50" t="s">
        <v>102</v>
      </c>
      <c r="E1677" s="54">
        <v>12059.72</v>
      </c>
    </row>
    <row r="1678" s="40" customFormat="1" customHeight="1" spans="1:5">
      <c r="A1678" s="41">
        <v>44287</v>
      </c>
      <c r="B1678" s="50" t="s">
        <v>223</v>
      </c>
      <c r="C1678" s="9" t="s">
        <v>224</v>
      </c>
      <c r="D1678" s="50" t="s">
        <v>118</v>
      </c>
      <c r="E1678" s="54">
        <v>12649.82</v>
      </c>
    </row>
    <row r="1679" s="40" customFormat="1" customHeight="1" spans="1:5">
      <c r="A1679" s="41">
        <v>44287</v>
      </c>
      <c r="B1679" s="50" t="s">
        <v>223</v>
      </c>
      <c r="C1679" s="9" t="s">
        <v>224</v>
      </c>
      <c r="D1679" s="50" t="s">
        <v>115</v>
      </c>
      <c r="E1679" s="54">
        <v>13468.05</v>
      </c>
    </row>
    <row r="1680" s="40" customFormat="1" customHeight="1" spans="1:5">
      <c r="A1680" s="41">
        <v>44287</v>
      </c>
      <c r="B1680" s="50" t="s">
        <v>223</v>
      </c>
      <c r="C1680" s="9" t="s">
        <v>224</v>
      </c>
      <c r="D1680" s="50" t="s">
        <v>106</v>
      </c>
      <c r="E1680" s="54">
        <v>15166.42</v>
      </c>
    </row>
    <row r="1681" s="40" customFormat="1" customHeight="1" spans="1:5">
      <c r="A1681" s="41">
        <v>44287</v>
      </c>
      <c r="B1681" s="50" t="s">
        <v>223</v>
      </c>
      <c r="C1681" s="9" t="s">
        <v>224</v>
      </c>
      <c r="D1681" s="50" t="s">
        <v>132</v>
      </c>
      <c r="E1681" s="54">
        <v>20415.24</v>
      </c>
    </row>
    <row r="1682" s="40" customFormat="1" customHeight="1" spans="1:5">
      <c r="A1682" s="41">
        <v>44287</v>
      </c>
      <c r="B1682" s="50" t="s">
        <v>223</v>
      </c>
      <c r="C1682" s="9" t="s">
        <v>224</v>
      </c>
      <c r="D1682" s="50" t="s">
        <v>138</v>
      </c>
      <c r="E1682" s="54">
        <v>20934.03</v>
      </c>
    </row>
    <row r="1683" s="40" customFormat="1" customHeight="1" spans="1:5">
      <c r="A1683" s="41">
        <v>44287</v>
      </c>
      <c r="B1683" s="50" t="s">
        <v>223</v>
      </c>
      <c r="C1683" s="9" t="s">
        <v>224</v>
      </c>
      <c r="D1683" s="50" t="s">
        <v>131</v>
      </c>
      <c r="E1683" s="54">
        <v>21762.57</v>
      </c>
    </row>
    <row r="1684" s="40" customFormat="1" customHeight="1" spans="1:5">
      <c r="A1684" s="41">
        <v>44287</v>
      </c>
      <c r="B1684" s="50" t="s">
        <v>223</v>
      </c>
      <c r="C1684" s="9" t="s">
        <v>224</v>
      </c>
      <c r="D1684" s="50" t="s">
        <v>113</v>
      </c>
      <c r="E1684" s="54">
        <v>22908.52</v>
      </c>
    </row>
    <row r="1685" s="40" customFormat="1" customHeight="1" spans="1:5">
      <c r="A1685" s="41">
        <v>44287</v>
      </c>
      <c r="B1685" s="50" t="s">
        <v>223</v>
      </c>
      <c r="C1685" s="9" t="s">
        <v>224</v>
      </c>
      <c r="D1685" s="50" t="s">
        <v>129</v>
      </c>
      <c r="E1685" s="54">
        <v>23921.19</v>
      </c>
    </row>
    <row r="1686" s="40" customFormat="1" customHeight="1" spans="1:5">
      <c r="A1686" s="41">
        <v>44287</v>
      </c>
      <c r="B1686" s="50" t="s">
        <v>223</v>
      </c>
      <c r="C1686" s="9" t="s">
        <v>224</v>
      </c>
      <c r="D1686" s="50" t="s">
        <v>128</v>
      </c>
      <c r="E1686" s="54">
        <v>25435.37</v>
      </c>
    </row>
    <row r="1687" s="40" customFormat="1" customHeight="1" spans="1:5">
      <c r="A1687" s="41">
        <v>44287</v>
      </c>
      <c r="B1687" s="50" t="s">
        <v>223</v>
      </c>
      <c r="C1687" s="9" t="s">
        <v>224</v>
      </c>
      <c r="D1687" s="50" t="s">
        <v>134</v>
      </c>
      <c r="E1687" s="54">
        <v>28235.76</v>
      </c>
    </row>
    <row r="1688" s="40" customFormat="1" customHeight="1" spans="1:5">
      <c r="A1688" s="41">
        <v>44287</v>
      </c>
      <c r="B1688" s="50" t="s">
        <v>223</v>
      </c>
      <c r="C1688" s="9" t="s">
        <v>224</v>
      </c>
      <c r="D1688" s="50" t="s">
        <v>112</v>
      </c>
      <c r="E1688" s="54">
        <v>30759.18</v>
      </c>
    </row>
    <row r="1689" s="40" customFormat="1" customHeight="1" spans="1:5">
      <c r="A1689" s="41">
        <v>44287</v>
      </c>
      <c r="B1689" s="50" t="s">
        <v>223</v>
      </c>
      <c r="C1689" s="9" t="s">
        <v>224</v>
      </c>
      <c r="D1689" s="50" t="s">
        <v>133</v>
      </c>
      <c r="E1689" s="54">
        <v>31569.3</v>
      </c>
    </row>
    <row r="1690" s="40" customFormat="1" customHeight="1" spans="1:5">
      <c r="A1690" s="41">
        <v>44287</v>
      </c>
      <c r="B1690" s="50" t="s">
        <v>223</v>
      </c>
      <c r="C1690" s="9" t="s">
        <v>224</v>
      </c>
      <c r="D1690" s="50" t="s">
        <v>130</v>
      </c>
      <c r="E1690" s="54">
        <v>43952.76</v>
      </c>
    </row>
    <row r="1691" s="40" customFormat="1" customHeight="1" spans="1:5">
      <c r="A1691" s="41">
        <v>44287</v>
      </c>
      <c r="B1691" s="50" t="s">
        <v>223</v>
      </c>
      <c r="C1691" s="9" t="s">
        <v>224</v>
      </c>
      <c r="D1691" s="50" t="s">
        <v>137</v>
      </c>
      <c r="E1691" s="54">
        <v>45493.37</v>
      </c>
    </row>
    <row r="1692" s="40" customFormat="1" customHeight="1" spans="1:5">
      <c r="A1692" s="41">
        <v>44287</v>
      </c>
      <c r="B1692" s="50" t="s">
        <v>223</v>
      </c>
      <c r="C1692" s="9" t="s">
        <v>224</v>
      </c>
      <c r="D1692" s="50" t="s">
        <v>140</v>
      </c>
      <c r="E1692" s="54">
        <v>47451.87</v>
      </c>
    </row>
    <row r="1693" s="40" customFormat="1" customHeight="1" spans="1:5">
      <c r="A1693" s="41">
        <v>44287</v>
      </c>
      <c r="B1693" s="50" t="s">
        <v>223</v>
      </c>
      <c r="C1693" s="9" t="s">
        <v>224</v>
      </c>
      <c r="D1693" s="50" t="s">
        <v>139</v>
      </c>
      <c r="E1693" s="54">
        <v>58867.96</v>
      </c>
    </row>
    <row r="1694" s="40" customFormat="1" customHeight="1" spans="1:5">
      <c r="A1694" s="41">
        <v>44287</v>
      </c>
      <c r="B1694" s="50" t="s">
        <v>223</v>
      </c>
      <c r="C1694" s="9" t="s">
        <v>224</v>
      </c>
      <c r="D1694" s="50" t="s">
        <v>141</v>
      </c>
      <c r="E1694" s="54">
        <v>65189.67</v>
      </c>
    </row>
    <row r="1695" s="40" customFormat="1" customHeight="1" spans="1:5">
      <c r="A1695" s="41">
        <v>44287</v>
      </c>
      <c r="B1695" s="50" t="s">
        <v>223</v>
      </c>
      <c r="C1695" s="9" t="s">
        <v>224</v>
      </c>
      <c r="D1695" s="50" t="s">
        <v>142</v>
      </c>
      <c r="E1695" s="54">
        <v>122688.74</v>
      </c>
    </row>
    <row r="1696" s="40" customFormat="1" customHeight="1" spans="1:5">
      <c r="A1696" s="41">
        <v>44317</v>
      </c>
      <c r="B1696" s="50" t="s">
        <v>223</v>
      </c>
      <c r="C1696" s="9" t="s">
        <v>224</v>
      </c>
      <c r="D1696" s="50" t="s">
        <v>120</v>
      </c>
      <c r="E1696" s="54">
        <v>-6129.1</v>
      </c>
    </row>
    <row r="1697" s="40" customFormat="1" customHeight="1" spans="1:5">
      <c r="A1697" s="41">
        <v>44317</v>
      </c>
      <c r="B1697" s="50" t="s">
        <v>223</v>
      </c>
      <c r="C1697" s="9" t="s">
        <v>224</v>
      </c>
      <c r="D1697" s="50" t="s">
        <v>107</v>
      </c>
      <c r="E1697" s="54">
        <v>1181.51</v>
      </c>
    </row>
    <row r="1698" s="40" customFormat="1" customHeight="1" spans="1:5">
      <c r="A1698" s="41">
        <v>44317</v>
      </c>
      <c r="B1698" s="50" t="s">
        <v>223</v>
      </c>
      <c r="C1698" s="9" t="s">
        <v>224</v>
      </c>
      <c r="D1698" s="50" t="s">
        <v>123</v>
      </c>
      <c r="E1698" s="54">
        <v>2220.47</v>
      </c>
    </row>
    <row r="1699" s="40" customFormat="1" customHeight="1" spans="1:5">
      <c r="A1699" s="41">
        <v>44317</v>
      </c>
      <c r="B1699" s="50" t="s">
        <v>223</v>
      </c>
      <c r="C1699" s="9" t="s">
        <v>224</v>
      </c>
      <c r="D1699" s="50" t="s">
        <v>121</v>
      </c>
      <c r="E1699" s="54">
        <v>3376.12</v>
      </c>
    </row>
    <row r="1700" s="40" customFormat="1" customHeight="1" spans="1:5">
      <c r="A1700" s="41">
        <v>44317</v>
      </c>
      <c r="B1700" s="50" t="s">
        <v>223</v>
      </c>
      <c r="C1700" s="9" t="s">
        <v>224</v>
      </c>
      <c r="D1700" s="50" t="s">
        <v>111</v>
      </c>
      <c r="E1700" s="54">
        <v>3821.97</v>
      </c>
    </row>
    <row r="1701" s="40" customFormat="1" customHeight="1" spans="1:5">
      <c r="A1701" s="41">
        <v>44317</v>
      </c>
      <c r="B1701" s="50" t="s">
        <v>223</v>
      </c>
      <c r="C1701" s="9" t="s">
        <v>224</v>
      </c>
      <c r="D1701" s="50" t="s">
        <v>110</v>
      </c>
      <c r="E1701" s="54">
        <v>4754.46</v>
      </c>
    </row>
    <row r="1702" s="40" customFormat="1" customHeight="1" spans="1:5">
      <c r="A1702" s="41">
        <v>44317</v>
      </c>
      <c r="B1702" s="50" t="s">
        <v>223</v>
      </c>
      <c r="C1702" s="9" t="s">
        <v>224</v>
      </c>
      <c r="D1702" s="50" t="s">
        <v>108</v>
      </c>
      <c r="E1702" s="54">
        <v>4902.35</v>
      </c>
    </row>
    <row r="1703" s="40" customFormat="1" customHeight="1" spans="1:5">
      <c r="A1703" s="41">
        <v>44317</v>
      </c>
      <c r="B1703" s="50" t="s">
        <v>223</v>
      </c>
      <c r="C1703" s="9" t="s">
        <v>224</v>
      </c>
      <c r="D1703" s="50" t="s">
        <v>109</v>
      </c>
      <c r="E1703" s="54">
        <v>4985.36</v>
      </c>
    </row>
    <row r="1704" s="40" customFormat="1" customHeight="1" spans="1:5">
      <c r="A1704" s="41">
        <v>44317</v>
      </c>
      <c r="B1704" s="50" t="s">
        <v>223</v>
      </c>
      <c r="C1704" s="9" t="s">
        <v>224</v>
      </c>
      <c r="D1704" s="50" t="s">
        <v>127</v>
      </c>
      <c r="E1704" s="54">
        <v>5720.7</v>
      </c>
    </row>
    <row r="1705" s="40" customFormat="1" customHeight="1" spans="1:5">
      <c r="A1705" s="41">
        <v>44317</v>
      </c>
      <c r="B1705" s="50" t="s">
        <v>223</v>
      </c>
      <c r="C1705" s="9" t="s">
        <v>224</v>
      </c>
      <c r="D1705" s="50" t="s">
        <v>114</v>
      </c>
      <c r="E1705" s="54">
        <v>5971.34</v>
      </c>
    </row>
    <row r="1706" s="40" customFormat="1" customHeight="1" spans="1:5">
      <c r="A1706" s="41">
        <v>44317</v>
      </c>
      <c r="B1706" s="50" t="s">
        <v>223</v>
      </c>
      <c r="C1706" s="9" t="s">
        <v>224</v>
      </c>
      <c r="D1706" s="50" t="s">
        <v>124</v>
      </c>
      <c r="E1706" s="54">
        <v>6025.18</v>
      </c>
    </row>
    <row r="1707" s="40" customFormat="1" customHeight="1" spans="1:5">
      <c r="A1707" s="41">
        <v>44317</v>
      </c>
      <c r="B1707" s="50" t="s">
        <v>223</v>
      </c>
      <c r="C1707" s="9" t="s">
        <v>224</v>
      </c>
      <c r="D1707" s="50" t="s">
        <v>125</v>
      </c>
      <c r="E1707" s="54">
        <v>8305.78</v>
      </c>
    </row>
    <row r="1708" s="40" customFormat="1" customHeight="1" spans="1:5">
      <c r="A1708" s="41">
        <v>44317</v>
      </c>
      <c r="B1708" s="50" t="s">
        <v>223</v>
      </c>
      <c r="C1708" s="9" t="s">
        <v>224</v>
      </c>
      <c r="D1708" s="50" t="s">
        <v>144</v>
      </c>
      <c r="E1708" s="54">
        <v>8469.98</v>
      </c>
    </row>
    <row r="1709" s="40" customFormat="1" customHeight="1" spans="1:5">
      <c r="A1709" s="41">
        <v>44317</v>
      </c>
      <c r="B1709" s="50" t="s">
        <v>223</v>
      </c>
      <c r="C1709" s="9" t="s">
        <v>224</v>
      </c>
      <c r="D1709" s="50" t="s">
        <v>145</v>
      </c>
      <c r="E1709" s="54">
        <v>10119.92</v>
      </c>
    </row>
    <row r="1710" s="40" customFormat="1" customHeight="1" spans="1:5">
      <c r="A1710" s="41">
        <v>44317</v>
      </c>
      <c r="B1710" s="50" t="s">
        <v>223</v>
      </c>
      <c r="C1710" s="9" t="s">
        <v>224</v>
      </c>
      <c r="D1710" s="50" t="s">
        <v>116</v>
      </c>
      <c r="E1710" s="54">
        <v>11341.69</v>
      </c>
    </row>
    <row r="1711" s="40" customFormat="1" customHeight="1" spans="1:5">
      <c r="A1711" s="41">
        <v>44317</v>
      </c>
      <c r="B1711" s="50" t="s">
        <v>223</v>
      </c>
      <c r="C1711" s="9" t="s">
        <v>224</v>
      </c>
      <c r="D1711" s="50" t="s">
        <v>102</v>
      </c>
      <c r="E1711" s="54">
        <v>12500.27</v>
      </c>
    </row>
    <row r="1712" s="40" customFormat="1" customHeight="1" spans="1:5">
      <c r="A1712" s="41">
        <v>44317</v>
      </c>
      <c r="B1712" s="50" t="s">
        <v>223</v>
      </c>
      <c r="C1712" s="9" t="s">
        <v>224</v>
      </c>
      <c r="D1712" s="50" t="s">
        <v>118</v>
      </c>
      <c r="E1712" s="54">
        <v>13425.15</v>
      </c>
    </row>
    <row r="1713" s="40" customFormat="1" customHeight="1" spans="1:5">
      <c r="A1713" s="41">
        <v>44317</v>
      </c>
      <c r="B1713" s="50" t="s">
        <v>223</v>
      </c>
      <c r="C1713" s="9" t="s">
        <v>224</v>
      </c>
      <c r="D1713" s="50" t="s">
        <v>106</v>
      </c>
      <c r="E1713" s="54">
        <v>17520.76</v>
      </c>
    </row>
    <row r="1714" s="40" customFormat="1" customHeight="1" spans="1:5">
      <c r="A1714" s="41">
        <v>44317</v>
      </c>
      <c r="B1714" s="50" t="s">
        <v>223</v>
      </c>
      <c r="C1714" s="9" t="s">
        <v>224</v>
      </c>
      <c r="D1714" s="50" t="s">
        <v>117</v>
      </c>
      <c r="E1714" s="54">
        <v>17743.54</v>
      </c>
    </row>
    <row r="1715" s="40" customFormat="1" customHeight="1" spans="1:5">
      <c r="A1715" s="41">
        <v>44317</v>
      </c>
      <c r="B1715" s="50" t="s">
        <v>223</v>
      </c>
      <c r="C1715" s="9" t="s">
        <v>224</v>
      </c>
      <c r="D1715" s="50" t="s">
        <v>115</v>
      </c>
      <c r="E1715" s="54">
        <v>18149.52</v>
      </c>
    </row>
    <row r="1716" s="40" customFormat="1" customHeight="1" spans="1:5">
      <c r="A1716" s="41">
        <v>44317</v>
      </c>
      <c r="B1716" s="50" t="s">
        <v>223</v>
      </c>
      <c r="C1716" s="9" t="s">
        <v>224</v>
      </c>
      <c r="D1716" s="50" t="s">
        <v>138</v>
      </c>
      <c r="E1716" s="54">
        <v>21700.73</v>
      </c>
    </row>
    <row r="1717" s="40" customFormat="1" customHeight="1" spans="1:5">
      <c r="A1717" s="41">
        <v>44317</v>
      </c>
      <c r="B1717" s="50" t="s">
        <v>223</v>
      </c>
      <c r="C1717" s="9" t="s">
        <v>224</v>
      </c>
      <c r="D1717" s="50" t="s">
        <v>132</v>
      </c>
      <c r="E1717" s="54">
        <v>21984.29</v>
      </c>
    </row>
    <row r="1718" s="40" customFormat="1" customHeight="1" spans="1:5">
      <c r="A1718" s="41">
        <v>44317</v>
      </c>
      <c r="B1718" s="50" t="s">
        <v>223</v>
      </c>
      <c r="C1718" s="9" t="s">
        <v>224</v>
      </c>
      <c r="D1718" s="50" t="s">
        <v>131</v>
      </c>
      <c r="E1718" s="54">
        <v>22682.32</v>
      </c>
    </row>
    <row r="1719" s="40" customFormat="1" customHeight="1" spans="1:5">
      <c r="A1719" s="41">
        <v>44317</v>
      </c>
      <c r="B1719" s="50" t="s">
        <v>223</v>
      </c>
      <c r="C1719" s="9" t="s">
        <v>224</v>
      </c>
      <c r="D1719" s="50" t="s">
        <v>113</v>
      </c>
      <c r="E1719" s="54">
        <v>23551.97</v>
      </c>
    </row>
    <row r="1720" s="40" customFormat="1" customHeight="1" spans="1:5">
      <c r="A1720" s="41">
        <v>44317</v>
      </c>
      <c r="B1720" s="50" t="s">
        <v>223</v>
      </c>
      <c r="C1720" s="9" t="s">
        <v>224</v>
      </c>
      <c r="D1720" s="50" t="s">
        <v>129</v>
      </c>
      <c r="E1720" s="54">
        <v>24528.43</v>
      </c>
    </row>
    <row r="1721" s="40" customFormat="1" customHeight="1" spans="1:5">
      <c r="A1721" s="41">
        <v>44317</v>
      </c>
      <c r="B1721" s="50" t="s">
        <v>223</v>
      </c>
      <c r="C1721" s="9" t="s">
        <v>224</v>
      </c>
      <c r="D1721" s="50" t="s">
        <v>128</v>
      </c>
      <c r="E1721" s="54">
        <v>27689.47</v>
      </c>
    </row>
    <row r="1722" s="40" customFormat="1" customHeight="1" spans="1:5">
      <c r="A1722" s="41">
        <v>44317</v>
      </c>
      <c r="B1722" s="50" t="s">
        <v>223</v>
      </c>
      <c r="C1722" s="9" t="s">
        <v>224</v>
      </c>
      <c r="D1722" s="50" t="s">
        <v>133</v>
      </c>
      <c r="E1722" s="54">
        <v>30216.78</v>
      </c>
    </row>
    <row r="1723" s="40" customFormat="1" customHeight="1" spans="1:5">
      <c r="A1723" s="41">
        <v>44317</v>
      </c>
      <c r="B1723" s="50" t="s">
        <v>223</v>
      </c>
      <c r="C1723" s="9" t="s">
        <v>224</v>
      </c>
      <c r="D1723" s="50" t="s">
        <v>134</v>
      </c>
      <c r="E1723" s="54">
        <v>31272.95</v>
      </c>
    </row>
    <row r="1724" s="40" customFormat="1" customHeight="1" spans="1:5">
      <c r="A1724" s="41">
        <v>44317</v>
      </c>
      <c r="B1724" s="50" t="s">
        <v>223</v>
      </c>
      <c r="C1724" s="9" t="s">
        <v>224</v>
      </c>
      <c r="D1724" s="50" t="s">
        <v>112</v>
      </c>
      <c r="E1724" s="54">
        <v>33346.21</v>
      </c>
    </row>
    <row r="1725" s="40" customFormat="1" customHeight="1" spans="1:5">
      <c r="A1725" s="41">
        <v>44317</v>
      </c>
      <c r="B1725" s="50" t="s">
        <v>223</v>
      </c>
      <c r="C1725" s="9" t="s">
        <v>224</v>
      </c>
      <c r="D1725" s="50" t="s">
        <v>140</v>
      </c>
      <c r="E1725" s="54">
        <v>40996.27</v>
      </c>
    </row>
    <row r="1726" s="40" customFormat="1" customHeight="1" spans="1:5">
      <c r="A1726" s="41">
        <v>44317</v>
      </c>
      <c r="B1726" s="50" t="s">
        <v>223</v>
      </c>
      <c r="C1726" s="9" t="s">
        <v>224</v>
      </c>
      <c r="D1726" s="50" t="s">
        <v>137</v>
      </c>
      <c r="E1726" s="54">
        <v>45206.69</v>
      </c>
    </row>
    <row r="1727" s="40" customFormat="1" customHeight="1" spans="1:5">
      <c r="A1727" s="41">
        <v>44317</v>
      </c>
      <c r="B1727" s="50" t="s">
        <v>223</v>
      </c>
      <c r="C1727" s="9" t="s">
        <v>224</v>
      </c>
      <c r="D1727" s="50" t="s">
        <v>141</v>
      </c>
      <c r="E1727" s="54">
        <v>46179.13</v>
      </c>
    </row>
    <row r="1728" s="40" customFormat="1" customHeight="1" spans="1:5">
      <c r="A1728" s="41">
        <v>44317</v>
      </c>
      <c r="B1728" s="50" t="s">
        <v>223</v>
      </c>
      <c r="C1728" s="9" t="s">
        <v>224</v>
      </c>
      <c r="D1728" s="50" t="s">
        <v>130</v>
      </c>
      <c r="E1728" s="54">
        <v>64675.8</v>
      </c>
    </row>
    <row r="1729" s="40" customFormat="1" customHeight="1" spans="1:5">
      <c r="A1729" s="41">
        <v>44317</v>
      </c>
      <c r="B1729" s="50" t="s">
        <v>223</v>
      </c>
      <c r="C1729" s="9" t="s">
        <v>224</v>
      </c>
      <c r="D1729" s="50" t="s">
        <v>139</v>
      </c>
      <c r="E1729" s="54">
        <v>69966.69</v>
      </c>
    </row>
    <row r="1730" s="40" customFormat="1" customHeight="1" spans="1:5">
      <c r="A1730" s="41">
        <v>44317</v>
      </c>
      <c r="B1730" s="50" t="s">
        <v>223</v>
      </c>
      <c r="C1730" s="9" t="s">
        <v>224</v>
      </c>
      <c r="D1730" s="50" t="s">
        <v>142</v>
      </c>
      <c r="E1730" s="54">
        <v>127541.84</v>
      </c>
    </row>
    <row r="1731" s="40" customFormat="1" customHeight="1" spans="1:5">
      <c r="A1731" s="41">
        <v>44348</v>
      </c>
      <c r="B1731" s="50" t="s">
        <v>223</v>
      </c>
      <c r="C1731" s="9" t="s">
        <v>224</v>
      </c>
      <c r="D1731" s="50" t="s">
        <v>117</v>
      </c>
      <c r="E1731" s="52">
        <v>430.82</v>
      </c>
    </row>
    <row r="1732" s="40" customFormat="1" customHeight="1" spans="1:5">
      <c r="A1732" s="41">
        <v>44348</v>
      </c>
      <c r="B1732" s="50" t="s">
        <v>223</v>
      </c>
      <c r="C1732" s="9" t="s">
        <v>224</v>
      </c>
      <c r="D1732" s="50" t="s">
        <v>107</v>
      </c>
      <c r="E1732" s="52">
        <v>838.52</v>
      </c>
    </row>
    <row r="1733" s="40" customFormat="1" customHeight="1" spans="1:5">
      <c r="A1733" s="41">
        <v>44348</v>
      </c>
      <c r="B1733" s="50" t="s">
        <v>223</v>
      </c>
      <c r="C1733" s="9" t="s">
        <v>224</v>
      </c>
      <c r="D1733" s="50" t="s">
        <v>114</v>
      </c>
      <c r="E1733" s="54">
        <v>1274.97</v>
      </c>
    </row>
    <row r="1734" s="40" customFormat="1" customHeight="1" spans="1:5">
      <c r="A1734" s="41">
        <v>44348</v>
      </c>
      <c r="B1734" s="50" t="s">
        <v>223</v>
      </c>
      <c r="C1734" s="9" t="s">
        <v>224</v>
      </c>
      <c r="D1734" s="50" t="s">
        <v>113</v>
      </c>
      <c r="E1734" s="54">
        <v>1534</v>
      </c>
    </row>
    <row r="1735" s="40" customFormat="1" customHeight="1" spans="1:5">
      <c r="A1735" s="41">
        <v>44348</v>
      </c>
      <c r="B1735" s="50" t="s">
        <v>223</v>
      </c>
      <c r="C1735" s="9" t="s">
        <v>224</v>
      </c>
      <c r="D1735" s="50" t="s">
        <v>121</v>
      </c>
      <c r="E1735" s="54">
        <v>2204.06</v>
      </c>
    </row>
    <row r="1736" s="40" customFormat="1" customHeight="1" spans="1:5">
      <c r="A1736" s="41">
        <v>44348</v>
      </c>
      <c r="B1736" s="50" t="s">
        <v>223</v>
      </c>
      <c r="C1736" s="9" t="s">
        <v>224</v>
      </c>
      <c r="D1736" s="50" t="s">
        <v>110</v>
      </c>
      <c r="E1736" s="54">
        <v>2654.11</v>
      </c>
    </row>
    <row r="1737" s="40" customFormat="1" customHeight="1" spans="1:5">
      <c r="A1737" s="41">
        <v>44348</v>
      </c>
      <c r="B1737" s="50" t="s">
        <v>223</v>
      </c>
      <c r="C1737" s="9" t="s">
        <v>224</v>
      </c>
      <c r="D1737" s="50" t="s">
        <v>111</v>
      </c>
      <c r="E1737" s="54">
        <v>2744.02</v>
      </c>
    </row>
    <row r="1738" s="40" customFormat="1" customHeight="1" spans="1:5">
      <c r="A1738" s="41">
        <v>44348</v>
      </c>
      <c r="B1738" s="50" t="s">
        <v>223</v>
      </c>
      <c r="C1738" s="9" t="s">
        <v>224</v>
      </c>
      <c r="D1738" s="50" t="s">
        <v>109</v>
      </c>
      <c r="E1738" s="54">
        <v>3070.11</v>
      </c>
    </row>
    <row r="1739" s="40" customFormat="1" customHeight="1" spans="1:5">
      <c r="A1739" s="41">
        <v>44348</v>
      </c>
      <c r="B1739" s="50" t="s">
        <v>223</v>
      </c>
      <c r="C1739" s="9" t="s">
        <v>224</v>
      </c>
      <c r="D1739" s="50" t="s">
        <v>108</v>
      </c>
      <c r="E1739" s="54">
        <v>3141.51</v>
      </c>
    </row>
    <row r="1740" s="40" customFormat="1" customHeight="1" spans="1:5">
      <c r="A1740" s="41">
        <v>44348</v>
      </c>
      <c r="B1740" s="50" t="s">
        <v>223</v>
      </c>
      <c r="C1740" s="9" t="s">
        <v>224</v>
      </c>
      <c r="D1740" s="50" t="s">
        <v>124</v>
      </c>
      <c r="E1740" s="54">
        <v>3715.06</v>
      </c>
    </row>
    <row r="1741" s="40" customFormat="1" customHeight="1" spans="1:5">
      <c r="A1741" s="41">
        <v>44348</v>
      </c>
      <c r="B1741" s="50" t="s">
        <v>223</v>
      </c>
      <c r="C1741" s="9" t="s">
        <v>224</v>
      </c>
      <c r="D1741" s="50" t="s">
        <v>112</v>
      </c>
      <c r="E1741" s="54">
        <v>4306.83</v>
      </c>
    </row>
    <row r="1742" s="40" customFormat="1" customHeight="1" spans="1:5">
      <c r="A1742" s="41">
        <v>44348</v>
      </c>
      <c r="B1742" s="50" t="s">
        <v>223</v>
      </c>
      <c r="C1742" s="9" t="s">
        <v>224</v>
      </c>
      <c r="D1742" s="50" t="s">
        <v>129</v>
      </c>
      <c r="E1742" s="54">
        <v>4391.68</v>
      </c>
    </row>
    <row r="1743" s="40" customFormat="1" customHeight="1" spans="1:5">
      <c r="A1743" s="41">
        <v>44348</v>
      </c>
      <c r="B1743" s="50" t="s">
        <v>223</v>
      </c>
      <c r="C1743" s="9" t="s">
        <v>224</v>
      </c>
      <c r="D1743" s="50" t="s">
        <v>138</v>
      </c>
      <c r="E1743" s="54">
        <v>4820.67</v>
      </c>
    </row>
    <row r="1744" s="40" customFormat="1" customHeight="1" spans="1:5">
      <c r="A1744" s="41">
        <v>44348</v>
      </c>
      <c r="B1744" s="50" t="s">
        <v>223</v>
      </c>
      <c r="C1744" s="9" t="s">
        <v>224</v>
      </c>
      <c r="D1744" s="50" t="s">
        <v>140</v>
      </c>
      <c r="E1744" s="54">
        <v>5085.27</v>
      </c>
    </row>
    <row r="1745" s="40" customFormat="1" customHeight="1" spans="1:5">
      <c r="A1745" s="41">
        <v>44348</v>
      </c>
      <c r="B1745" s="50" t="s">
        <v>223</v>
      </c>
      <c r="C1745" s="9" t="s">
        <v>224</v>
      </c>
      <c r="D1745" s="50" t="s">
        <v>125</v>
      </c>
      <c r="E1745" s="54">
        <v>5262.32</v>
      </c>
    </row>
    <row r="1746" s="40" customFormat="1" customHeight="1" spans="1:5">
      <c r="A1746" s="41">
        <v>44348</v>
      </c>
      <c r="B1746" s="50" t="s">
        <v>223</v>
      </c>
      <c r="C1746" s="9" t="s">
        <v>224</v>
      </c>
      <c r="D1746" s="50" t="s">
        <v>144</v>
      </c>
      <c r="E1746" s="54">
        <v>5282.92</v>
      </c>
    </row>
    <row r="1747" s="40" customFormat="1" customHeight="1" spans="1:5">
      <c r="A1747" s="41">
        <v>44348</v>
      </c>
      <c r="B1747" s="50" t="s">
        <v>223</v>
      </c>
      <c r="C1747" s="9" t="s">
        <v>224</v>
      </c>
      <c r="D1747" s="50" t="s">
        <v>127</v>
      </c>
      <c r="E1747" s="54">
        <v>5678.87</v>
      </c>
    </row>
    <row r="1748" s="40" customFormat="1" customHeight="1" spans="1:5">
      <c r="A1748" s="41">
        <v>44348</v>
      </c>
      <c r="B1748" s="50" t="s">
        <v>223</v>
      </c>
      <c r="C1748" s="9" t="s">
        <v>224</v>
      </c>
      <c r="D1748" s="50" t="s">
        <v>139</v>
      </c>
      <c r="E1748" s="54">
        <v>6099.67</v>
      </c>
    </row>
    <row r="1749" s="40" customFormat="1" customHeight="1" spans="1:5">
      <c r="A1749" s="41">
        <v>44348</v>
      </c>
      <c r="B1749" s="50" t="s">
        <v>223</v>
      </c>
      <c r="C1749" s="9" t="s">
        <v>224</v>
      </c>
      <c r="D1749" s="50" t="s">
        <v>123</v>
      </c>
      <c r="E1749" s="54">
        <v>6588.33</v>
      </c>
    </row>
    <row r="1750" s="40" customFormat="1" customHeight="1" spans="1:5">
      <c r="A1750" s="41">
        <v>44348</v>
      </c>
      <c r="B1750" s="50" t="s">
        <v>223</v>
      </c>
      <c r="C1750" s="9" t="s">
        <v>224</v>
      </c>
      <c r="D1750" s="50" t="s">
        <v>116</v>
      </c>
      <c r="E1750" s="54">
        <v>6790.9</v>
      </c>
    </row>
    <row r="1751" s="40" customFormat="1" customHeight="1" spans="1:5">
      <c r="A1751" s="41">
        <v>44348</v>
      </c>
      <c r="B1751" s="50" t="s">
        <v>223</v>
      </c>
      <c r="C1751" s="9" t="s">
        <v>224</v>
      </c>
      <c r="D1751" s="50" t="s">
        <v>131</v>
      </c>
      <c r="E1751" s="54">
        <v>11511.08</v>
      </c>
    </row>
    <row r="1752" s="40" customFormat="1" customHeight="1" spans="1:5">
      <c r="A1752" s="41">
        <v>44348</v>
      </c>
      <c r="B1752" s="50" t="s">
        <v>223</v>
      </c>
      <c r="C1752" s="9" t="s">
        <v>224</v>
      </c>
      <c r="D1752" s="50" t="s">
        <v>132</v>
      </c>
      <c r="E1752" s="54">
        <v>11705.6</v>
      </c>
    </row>
    <row r="1753" s="40" customFormat="1" customHeight="1" spans="1:5">
      <c r="A1753" s="41">
        <v>44348</v>
      </c>
      <c r="B1753" s="50" t="s">
        <v>223</v>
      </c>
      <c r="C1753" s="9" t="s">
        <v>224</v>
      </c>
      <c r="D1753" s="50" t="s">
        <v>145</v>
      </c>
      <c r="E1753" s="54">
        <v>11800.17</v>
      </c>
    </row>
    <row r="1754" s="40" customFormat="1" customHeight="1" spans="1:5">
      <c r="A1754" s="41">
        <v>44348</v>
      </c>
      <c r="B1754" s="50" t="s">
        <v>223</v>
      </c>
      <c r="C1754" s="9" t="s">
        <v>224</v>
      </c>
      <c r="D1754" s="50" t="s">
        <v>102</v>
      </c>
      <c r="E1754" s="54">
        <v>12133.76</v>
      </c>
    </row>
    <row r="1755" s="40" customFormat="1" customHeight="1" spans="1:5">
      <c r="A1755" s="41">
        <v>44348</v>
      </c>
      <c r="B1755" s="50" t="s">
        <v>223</v>
      </c>
      <c r="C1755" s="9" t="s">
        <v>224</v>
      </c>
      <c r="D1755" s="50" t="s">
        <v>118</v>
      </c>
      <c r="E1755" s="54">
        <v>13004.88</v>
      </c>
    </row>
    <row r="1756" s="40" customFormat="1" customHeight="1" spans="1:5">
      <c r="A1756" s="41">
        <v>44348</v>
      </c>
      <c r="B1756" s="50" t="s">
        <v>223</v>
      </c>
      <c r="C1756" s="9" t="s">
        <v>224</v>
      </c>
      <c r="D1756" s="50" t="s">
        <v>141</v>
      </c>
      <c r="E1756" s="54">
        <v>14101.14</v>
      </c>
    </row>
    <row r="1757" s="40" customFormat="1" customHeight="1" spans="1:5">
      <c r="A1757" s="41">
        <v>44348</v>
      </c>
      <c r="B1757" s="50" t="s">
        <v>223</v>
      </c>
      <c r="C1757" s="9" t="s">
        <v>224</v>
      </c>
      <c r="D1757" s="50" t="s">
        <v>106</v>
      </c>
      <c r="E1757" s="54">
        <v>15906.93</v>
      </c>
    </row>
    <row r="1758" s="40" customFormat="1" customHeight="1" spans="1:5">
      <c r="A1758" s="41">
        <v>44348</v>
      </c>
      <c r="B1758" s="50" t="s">
        <v>223</v>
      </c>
      <c r="C1758" s="9" t="s">
        <v>224</v>
      </c>
      <c r="D1758" s="50" t="s">
        <v>128</v>
      </c>
      <c r="E1758" s="54">
        <v>20230.98</v>
      </c>
    </row>
    <row r="1759" s="40" customFormat="1" customHeight="1" spans="1:5">
      <c r="A1759" s="41">
        <v>44348</v>
      </c>
      <c r="B1759" s="50" t="s">
        <v>223</v>
      </c>
      <c r="C1759" s="9" t="s">
        <v>224</v>
      </c>
      <c r="D1759" s="50" t="s">
        <v>133</v>
      </c>
      <c r="E1759" s="54">
        <v>26272.3</v>
      </c>
    </row>
    <row r="1760" s="40" customFormat="1" customHeight="1" spans="1:5">
      <c r="A1760" s="41">
        <v>44348</v>
      </c>
      <c r="B1760" s="50" t="s">
        <v>223</v>
      </c>
      <c r="C1760" s="9" t="s">
        <v>224</v>
      </c>
      <c r="D1760" s="50" t="s">
        <v>134</v>
      </c>
      <c r="E1760" s="54">
        <v>27814.9</v>
      </c>
    </row>
    <row r="1761" s="40" customFormat="1" customHeight="1" spans="1:5">
      <c r="A1761" s="41">
        <v>44348</v>
      </c>
      <c r="B1761" s="50" t="s">
        <v>223</v>
      </c>
      <c r="C1761" s="9" t="s">
        <v>224</v>
      </c>
      <c r="D1761" s="50" t="s">
        <v>130</v>
      </c>
      <c r="E1761" s="54">
        <v>33969.56</v>
      </c>
    </row>
    <row r="1762" s="40" customFormat="1" customHeight="1" spans="1:5">
      <c r="A1762" s="41">
        <v>44348</v>
      </c>
      <c r="B1762" s="50" t="s">
        <v>223</v>
      </c>
      <c r="C1762" s="9" t="s">
        <v>224</v>
      </c>
      <c r="D1762" s="50" t="s">
        <v>137</v>
      </c>
      <c r="E1762" s="54">
        <v>38968.73</v>
      </c>
    </row>
    <row r="1763" s="40" customFormat="1" customHeight="1" spans="1:5">
      <c r="A1763" s="41">
        <v>44348</v>
      </c>
      <c r="B1763" s="50" t="s">
        <v>223</v>
      </c>
      <c r="C1763" s="9" t="s">
        <v>224</v>
      </c>
      <c r="D1763" s="50" t="s">
        <v>142</v>
      </c>
      <c r="E1763" s="54">
        <v>43176.38</v>
      </c>
    </row>
    <row r="1764" s="40" customFormat="1" customHeight="1" spans="1:5">
      <c r="A1764" s="41">
        <v>44378</v>
      </c>
      <c r="B1764" s="50" t="s">
        <v>223</v>
      </c>
      <c r="C1764" s="9" t="s">
        <v>224</v>
      </c>
      <c r="D1764" s="50" t="s">
        <v>117</v>
      </c>
      <c r="E1764" s="52">
        <v>967.72</v>
      </c>
    </row>
    <row r="1765" s="40" customFormat="1" customHeight="1" spans="1:5">
      <c r="A1765" s="41">
        <v>44378</v>
      </c>
      <c r="B1765" s="50" t="s">
        <v>223</v>
      </c>
      <c r="C1765" s="9" t="s">
        <v>224</v>
      </c>
      <c r="D1765" s="50" t="s">
        <v>141</v>
      </c>
      <c r="E1765" s="54">
        <v>1097.4</v>
      </c>
    </row>
    <row r="1766" s="40" customFormat="1" customHeight="1" spans="1:5">
      <c r="A1766" s="41">
        <v>44378</v>
      </c>
      <c r="B1766" s="50" t="s">
        <v>223</v>
      </c>
      <c r="C1766" s="9" t="s">
        <v>224</v>
      </c>
      <c r="D1766" s="50" t="s">
        <v>114</v>
      </c>
      <c r="E1766" s="54">
        <v>1951.26</v>
      </c>
    </row>
    <row r="1767" s="40" customFormat="1" customHeight="1" spans="1:5">
      <c r="A1767" s="41">
        <v>44378</v>
      </c>
      <c r="B1767" s="50" t="s">
        <v>223</v>
      </c>
      <c r="C1767" s="9" t="s">
        <v>224</v>
      </c>
      <c r="D1767" s="50" t="s">
        <v>107</v>
      </c>
      <c r="E1767" s="54">
        <v>2227.66</v>
      </c>
    </row>
    <row r="1768" s="40" customFormat="1" customHeight="1" spans="1:5">
      <c r="A1768" s="41">
        <v>44378</v>
      </c>
      <c r="B1768" s="50" t="s">
        <v>223</v>
      </c>
      <c r="C1768" s="9" t="s">
        <v>224</v>
      </c>
      <c r="D1768" s="50" t="s">
        <v>144</v>
      </c>
      <c r="E1768" s="54">
        <v>2321.06</v>
      </c>
    </row>
    <row r="1769" s="40" customFormat="1" customHeight="1" spans="1:5">
      <c r="A1769" s="41">
        <v>44378</v>
      </c>
      <c r="B1769" s="50" t="s">
        <v>223</v>
      </c>
      <c r="C1769" s="9" t="s">
        <v>224</v>
      </c>
      <c r="D1769" s="50" t="s">
        <v>145</v>
      </c>
      <c r="E1769" s="54">
        <v>2858.61</v>
      </c>
    </row>
    <row r="1770" s="40" customFormat="1" customHeight="1" spans="1:5">
      <c r="A1770" s="41">
        <v>44378</v>
      </c>
      <c r="B1770" s="50" t="s">
        <v>223</v>
      </c>
      <c r="C1770" s="9" t="s">
        <v>224</v>
      </c>
      <c r="D1770" s="50" t="s">
        <v>121</v>
      </c>
      <c r="E1770" s="54">
        <v>2908.75</v>
      </c>
    </row>
    <row r="1771" s="40" customFormat="1" customHeight="1" spans="1:5">
      <c r="A1771" s="41">
        <v>44378</v>
      </c>
      <c r="B1771" s="50" t="s">
        <v>223</v>
      </c>
      <c r="C1771" s="9" t="s">
        <v>224</v>
      </c>
      <c r="D1771" s="50" t="s">
        <v>108</v>
      </c>
      <c r="E1771" s="54">
        <v>3400.72</v>
      </c>
    </row>
    <row r="1772" s="40" customFormat="1" customHeight="1" spans="1:5">
      <c r="A1772" s="41">
        <v>44378</v>
      </c>
      <c r="B1772" s="50" t="s">
        <v>223</v>
      </c>
      <c r="C1772" s="9" t="s">
        <v>224</v>
      </c>
      <c r="D1772" s="50" t="s">
        <v>123</v>
      </c>
      <c r="E1772" s="54">
        <v>3409.23</v>
      </c>
    </row>
    <row r="1773" s="40" customFormat="1" customHeight="1" spans="1:5">
      <c r="A1773" s="41">
        <v>44378</v>
      </c>
      <c r="B1773" s="50" t="s">
        <v>223</v>
      </c>
      <c r="C1773" s="9" t="s">
        <v>224</v>
      </c>
      <c r="D1773" s="50" t="s">
        <v>111</v>
      </c>
      <c r="E1773" s="54">
        <v>3449.92</v>
      </c>
    </row>
    <row r="1774" s="40" customFormat="1" customHeight="1" spans="1:5">
      <c r="A1774" s="41">
        <v>44378</v>
      </c>
      <c r="B1774" s="50" t="s">
        <v>223</v>
      </c>
      <c r="C1774" s="9" t="s">
        <v>224</v>
      </c>
      <c r="D1774" s="50" t="s">
        <v>110</v>
      </c>
      <c r="E1774" s="54">
        <v>3809.06</v>
      </c>
    </row>
    <row r="1775" s="40" customFormat="1" customHeight="1" spans="1:5">
      <c r="A1775" s="41">
        <v>44378</v>
      </c>
      <c r="B1775" s="50" t="s">
        <v>223</v>
      </c>
      <c r="C1775" s="9" t="s">
        <v>224</v>
      </c>
      <c r="D1775" s="50" t="s">
        <v>148</v>
      </c>
      <c r="E1775" s="54">
        <v>3920.32</v>
      </c>
    </row>
    <row r="1776" s="40" customFormat="1" customHeight="1" spans="1:5">
      <c r="A1776" s="41">
        <v>44378</v>
      </c>
      <c r="B1776" s="50" t="s">
        <v>223</v>
      </c>
      <c r="C1776" s="9" t="s">
        <v>224</v>
      </c>
      <c r="D1776" s="50" t="s">
        <v>109</v>
      </c>
      <c r="E1776" s="54">
        <v>3922.85</v>
      </c>
    </row>
    <row r="1777" s="40" customFormat="1" customHeight="1" spans="1:5">
      <c r="A1777" s="41">
        <v>44378</v>
      </c>
      <c r="B1777" s="50" t="s">
        <v>223</v>
      </c>
      <c r="C1777" s="9" t="s">
        <v>224</v>
      </c>
      <c r="D1777" s="50" t="s">
        <v>146</v>
      </c>
      <c r="E1777" s="54">
        <v>4421.4</v>
      </c>
    </row>
    <row r="1778" s="40" customFormat="1" customHeight="1" spans="1:5">
      <c r="A1778" s="41">
        <v>44378</v>
      </c>
      <c r="B1778" s="50" t="s">
        <v>223</v>
      </c>
      <c r="C1778" s="9" t="s">
        <v>224</v>
      </c>
      <c r="D1778" s="50" t="s">
        <v>127</v>
      </c>
      <c r="E1778" s="54">
        <v>5065.33</v>
      </c>
    </row>
    <row r="1779" s="40" customFormat="1" customHeight="1" spans="1:5">
      <c r="A1779" s="41">
        <v>44378</v>
      </c>
      <c r="B1779" s="50" t="s">
        <v>223</v>
      </c>
      <c r="C1779" s="9" t="s">
        <v>224</v>
      </c>
      <c r="D1779" s="50" t="s">
        <v>124</v>
      </c>
      <c r="E1779" s="54">
        <v>5611.23</v>
      </c>
    </row>
    <row r="1780" s="40" customFormat="1" customHeight="1" spans="1:5">
      <c r="A1780" s="41">
        <v>44378</v>
      </c>
      <c r="B1780" s="50" t="s">
        <v>223</v>
      </c>
      <c r="C1780" s="9" t="s">
        <v>224</v>
      </c>
      <c r="D1780" s="50" t="s">
        <v>147</v>
      </c>
      <c r="E1780" s="54">
        <v>5821.69</v>
      </c>
    </row>
    <row r="1781" s="40" customFormat="1" customHeight="1" spans="1:5">
      <c r="A1781" s="41">
        <v>44378</v>
      </c>
      <c r="B1781" s="50" t="s">
        <v>223</v>
      </c>
      <c r="C1781" s="9" t="s">
        <v>224</v>
      </c>
      <c r="D1781" s="50" t="s">
        <v>125</v>
      </c>
      <c r="E1781" s="54">
        <v>6143.81</v>
      </c>
    </row>
    <row r="1782" s="40" customFormat="1" customHeight="1" spans="1:5">
      <c r="A1782" s="41">
        <v>44378</v>
      </c>
      <c r="B1782" s="50" t="s">
        <v>223</v>
      </c>
      <c r="C1782" s="9" t="s">
        <v>224</v>
      </c>
      <c r="D1782" s="50" t="s">
        <v>116</v>
      </c>
      <c r="E1782" s="54">
        <v>7599.5</v>
      </c>
    </row>
    <row r="1783" s="40" customFormat="1" customHeight="1" spans="1:5">
      <c r="A1783" s="41">
        <v>44378</v>
      </c>
      <c r="B1783" s="50" t="s">
        <v>223</v>
      </c>
      <c r="C1783" s="9" t="s">
        <v>224</v>
      </c>
      <c r="D1783" s="50" t="s">
        <v>129</v>
      </c>
      <c r="E1783" s="54">
        <v>10417.1</v>
      </c>
    </row>
    <row r="1784" s="40" customFormat="1" customHeight="1" spans="1:5">
      <c r="A1784" s="41">
        <v>44378</v>
      </c>
      <c r="B1784" s="50" t="s">
        <v>223</v>
      </c>
      <c r="C1784" s="9" t="s">
        <v>224</v>
      </c>
      <c r="D1784" s="50" t="s">
        <v>131</v>
      </c>
      <c r="E1784" s="54">
        <v>10510.14</v>
      </c>
    </row>
    <row r="1785" s="40" customFormat="1" customHeight="1" spans="1:5">
      <c r="A1785" s="41">
        <v>44378</v>
      </c>
      <c r="B1785" s="50" t="s">
        <v>223</v>
      </c>
      <c r="C1785" s="9" t="s">
        <v>224</v>
      </c>
      <c r="D1785" s="50" t="s">
        <v>149</v>
      </c>
      <c r="E1785" s="54">
        <v>12291.96</v>
      </c>
    </row>
    <row r="1786" s="40" customFormat="1" customHeight="1" spans="1:5">
      <c r="A1786" s="41">
        <v>44378</v>
      </c>
      <c r="B1786" s="50" t="s">
        <v>223</v>
      </c>
      <c r="C1786" s="9" t="s">
        <v>224</v>
      </c>
      <c r="D1786" s="50" t="s">
        <v>102</v>
      </c>
      <c r="E1786" s="54">
        <v>12934.1</v>
      </c>
    </row>
    <row r="1787" s="40" customFormat="1" customHeight="1" spans="1:5">
      <c r="A1787" s="41">
        <v>44378</v>
      </c>
      <c r="B1787" s="50" t="s">
        <v>223</v>
      </c>
      <c r="C1787" s="9" t="s">
        <v>224</v>
      </c>
      <c r="D1787" s="50" t="s">
        <v>118</v>
      </c>
      <c r="E1787" s="54">
        <v>14258.35</v>
      </c>
    </row>
    <row r="1788" s="40" customFormat="1" customHeight="1" spans="1:5">
      <c r="A1788" s="41">
        <v>44378</v>
      </c>
      <c r="B1788" s="50" t="s">
        <v>223</v>
      </c>
      <c r="C1788" s="9" t="s">
        <v>224</v>
      </c>
      <c r="D1788" s="50" t="s">
        <v>128</v>
      </c>
      <c r="E1788" s="54">
        <v>14913.01</v>
      </c>
    </row>
    <row r="1789" s="40" customFormat="1" customHeight="1" spans="1:5">
      <c r="A1789" s="41">
        <v>44378</v>
      </c>
      <c r="B1789" s="50" t="s">
        <v>223</v>
      </c>
      <c r="C1789" s="9" t="s">
        <v>224</v>
      </c>
      <c r="D1789" s="50" t="s">
        <v>113</v>
      </c>
      <c r="E1789" s="54">
        <v>15349.85</v>
      </c>
    </row>
    <row r="1790" s="40" customFormat="1" customHeight="1" spans="1:5">
      <c r="A1790" s="41">
        <v>44378</v>
      </c>
      <c r="B1790" s="50" t="s">
        <v>223</v>
      </c>
      <c r="C1790" s="9" t="s">
        <v>224</v>
      </c>
      <c r="D1790" s="50" t="s">
        <v>106</v>
      </c>
      <c r="E1790" s="54">
        <v>16815.24</v>
      </c>
    </row>
    <row r="1791" s="40" customFormat="1" customHeight="1" spans="1:5">
      <c r="A1791" s="41">
        <v>44378</v>
      </c>
      <c r="B1791" s="50" t="s">
        <v>223</v>
      </c>
      <c r="C1791" s="9" t="s">
        <v>224</v>
      </c>
      <c r="D1791" s="50" t="s">
        <v>112</v>
      </c>
      <c r="E1791" s="54">
        <v>21807.11</v>
      </c>
    </row>
    <row r="1792" s="40" customFormat="1" customHeight="1" spans="1:5">
      <c r="A1792" s="41">
        <v>44378</v>
      </c>
      <c r="B1792" s="50" t="s">
        <v>223</v>
      </c>
      <c r="C1792" s="9" t="s">
        <v>224</v>
      </c>
      <c r="D1792" s="50" t="s">
        <v>133</v>
      </c>
      <c r="E1792" s="54">
        <v>25502.22</v>
      </c>
    </row>
    <row r="1793" s="40" customFormat="1" customHeight="1" spans="1:5">
      <c r="A1793" s="41">
        <v>44378</v>
      </c>
      <c r="B1793" s="50" t="s">
        <v>223</v>
      </c>
      <c r="C1793" s="9" t="s">
        <v>224</v>
      </c>
      <c r="D1793" s="50" t="s">
        <v>134</v>
      </c>
      <c r="E1793" s="54">
        <v>31182.74</v>
      </c>
    </row>
    <row r="1794" s="40" customFormat="1" customHeight="1" spans="1:5">
      <c r="A1794" s="41">
        <v>44378</v>
      </c>
      <c r="B1794" s="50" t="s">
        <v>223</v>
      </c>
      <c r="C1794" s="9" t="s">
        <v>224</v>
      </c>
      <c r="D1794" s="50" t="s">
        <v>139</v>
      </c>
      <c r="E1794" s="54">
        <v>31396.26</v>
      </c>
    </row>
    <row r="1795" s="40" customFormat="1" customHeight="1" spans="1:5">
      <c r="A1795" s="41">
        <v>44378</v>
      </c>
      <c r="B1795" s="50" t="s">
        <v>223</v>
      </c>
      <c r="C1795" s="9" t="s">
        <v>224</v>
      </c>
      <c r="D1795" s="50" t="s">
        <v>141</v>
      </c>
      <c r="E1795" s="54">
        <v>36656.28</v>
      </c>
    </row>
    <row r="1796" s="40" customFormat="1" customHeight="1" spans="1:5">
      <c r="A1796" s="41">
        <v>44378</v>
      </c>
      <c r="B1796" s="50" t="s">
        <v>223</v>
      </c>
      <c r="C1796" s="9" t="s">
        <v>224</v>
      </c>
      <c r="D1796" s="50" t="s">
        <v>137</v>
      </c>
      <c r="E1796" s="54">
        <v>49676.76</v>
      </c>
    </row>
    <row r="1797" s="40" customFormat="1" customHeight="1" spans="1:5">
      <c r="A1797" s="41">
        <v>44378</v>
      </c>
      <c r="B1797" s="50" t="s">
        <v>223</v>
      </c>
      <c r="C1797" s="9" t="s">
        <v>224</v>
      </c>
      <c r="D1797" s="50" t="s">
        <v>138</v>
      </c>
      <c r="E1797" s="54">
        <v>51573.21</v>
      </c>
    </row>
    <row r="1798" s="40" customFormat="1" customHeight="1" spans="1:5">
      <c r="A1798" s="41">
        <v>44378</v>
      </c>
      <c r="B1798" s="50" t="s">
        <v>223</v>
      </c>
      <c r="C1798" s="9" t="s">
        <v>224</v>
      </c>
      <c r="D1798" s="50" t="s">
        <v>130</v>
      </c>
      <c r="E1798" s="54">
        <v>80019.05</v>
      </c>
    </row>
    <row r="1799" s="40" customFormat="1" customHeight="1" spans="1:5">
      <c r="A1799" s="41">
        <v>44378</v>
      </c>
      <c r="B1799" s="50" t="s">
        <v>223</v>
      </c>
      <c r="C1799" s="9" t="s">
        <v>224</v>
      </c>
      <c r="D1799" s="50" t="s">
        <v>142</v>
      </c>
      <c r="E1799" s="54">
        <v>88983.5</v>
      </c>
    </row>
    <row r="1800" s="40" customFormat="1" customHeight="1" spans="1:5">
      <c r="A1800" s="41">
        <v>44378</v>
      </c>
      <c r="B1800" s="50" t="s">
        <v>223</v>
      </c>
      <c r="C1800" s="9" t="s">
        <v>224</v>
      </c>
      <c r="D1800" s="50" t="s">
        <v>140</v>
      </c>
      <c r="E1800" s="54">
        <v>99589.12</v>
      </c>
    </row>
    <row r="1801" s="40" customFormat="1" customHeight="1" spans="1:5">
      <c r="A1801" s="41">
        <v>44378</v>
      </c>
      <c r="B1801" s="50" t="s">
        <v>223</v>
      </c>
      <c r="C1801" s="9" t="s">
        <v>224</v>
      </c>
      <c r="D1801" s="50" t="s">
        <v>143</v>
      </c>
      <c r="E1801" s="54">
        <v>199819.87</v>
      </c>
    </row>
    <row r="1802" s="40" customFormat="1" customHeight="1" spans="1:5">
      <c r="A1802" s="41">
        <v>44409</v>
      </c>
      <c r="B1802" s="50" t="s">
        <v>223</v>
      </c>
      <c r="C1802" s="9" t="s">
        <v>224</v>
      </c>
      <c r="D1802" s="50" t="s">
        <v>140</v>
      </c>
      <c r="E1802" s="52">
        <v>-654</v>
      </c>
    </row>
    <row r="1803" s="40" customFormat="1" customHeight="1" spans="1:5">
      <c r="A1803" s="41">
        <v>44409</v>
      </c>
      <c r="B1803" s="50" t="s">
        <v>223</v>
      </c>
      <c r="C1803" s="9" t="s">
        <v>224</v>
      </c>
      <c r="D1803" s="50" t="s">
        <v>114</v>
      </c>
      <c r="E1803" s="54">
        <v>1006.32</v>
      </c>
    </row>
    <row r="1804" s="40" customFormat="1" customHeight="1" spans="1:5">
      <c r="A1804" s="41">
        <v>44409</v>
      </c>
      <c r="B1804" s="50" t="s">
        <v>223</v>
      </c>
      <c r="C1804" s="9" t="s">
        <v>224</v>
      </c>
      <c r="D1804" s="50" t="s">
        <v>107</v>
      </c>
      <c r="E1804" s="54">
        <v>1865.77</v>
      </c>
    </row>
    <row r="1805" s="40" customFormat="1" customHeight="1" spans="1:5">
      <c r="A1805" s="41">
        <v>44409</v>
      </c>
      <c r="B1805" s="50" t="s">
        <v>223</v>
      </c>
      <c r="C1805" s="9" t="s">
        <v>224</v>
      </c>
      <c r="D1805" s="50" t="s">
        <v>109</v>
      </c>
      <c r="E1805" s="54">
        <v>2329.93</v>
      </c>
    </row>
    <row r="1806" s="40" customFormat="1" customHeight="1" spans="1:5">
      <c r="A1806" s="41">
        <v>44409</v>
      </c>
      <c r="B1806" s="50" t="s">
        <v>223</v>
      </c>
      <c r="C1806" s="9" t="s">
        <v>224</v>
      </c>
      <c r="D1806" s="50" t="s">
        <v>111</v>
      </c>
      <c r="E1806" s="54">
        <v>2464.65</v>
      </c>
    </row>
    <row r="1807" s="40" customFormat="1" customHeight="1" spans="1:5">
      <c r="A1807" s="41">
        <v>44409</v>
      </c>
      <c r="B1807" s="50" t="s">
        <v>223</v>
      </c>
      <c r="C1807" s="9" t="s">
        <v>224</v>
      </c>
      <c r="D1807" s="50" t="s">
        <v>145</v>
      </c>
      <c r="E1807" s="54">
        <v>2529.38</v>
      </c>
    </row>
    <row r="1808" s="40" customFormat="1" customHeight="1" spans="1:5">
      <c r="A1808" s="41">
        <v>44409</v>
      </c>
      <c r="B1808" s="50" t="s">
        <v>223</v>
      </c>
      <c r="C1808" s="9" t="s">
        <v>224</v>
      </c>
      <c r="D1808" s="50" t="s">
        <v>148</v>
      </c>
      <c r="E1808" s="54">
        <v>2559.26</v>
      </c>
    </row>
    <row r="1809" s="40" customFormat="1" customHeight="1" spans="1:5">
      <c r="A1809" s="41">
        <v>44409</v>
      </c>
      <c r="B1809" s="50" t="s">
        <v>223</v>
      </c>
      <c r="C1809" s="9" t="s">
        <v>224</v>
      </c>
      <c r="D1809" s="50" t="s">
        <v>121</v>
      </c>
      <c r="E1809" s="54">
        <v>2594.84</v>
      </c>
    </row>
    <row r="1810" s="40" customFormat="1" customHeight="1" spans="1:5">
      <c r="A1810" s="41">
        <v>44409</v>
      </c>
      <c r="B1810" s="50" t="s">
        <v>223</v>
      </c>
      <c r="C1810" s="9" t="s">
        <v>224</v>
      </c>
      <c r="D1810" s="50" t="s">
        <v>123</v>
      </c>
      <c r="E1810" s="54">
        <v>2675.14</v>
      </c>
    </row>
    <row r="1811" s="40" customFormat="1" customHeight="1" spans="1:5">
      <c r="A1811" s="41">
        <v>44409</v>
      </c>
      <c r="B1811" s="50" t="s">
        <v>223</v>
      </c>
      <c r="C1811" s="9" t="s">
        <v>224</v>
      </c>
      <c r="D1811" s="50" t="s">
        <v>110</v>
      </c>
      <c r="E1811" s="54">
        <v>2940.27</v>
      </c>
    </row>
    <row r="1812" s="40" customFormat="1" customHeight="1" spans="1:5">
      <c r="A1812" s="41">
        <v>44409</v>
      </c>
      <c r="B1812" s="50" t="s">
        <v>223</v>
      </c>
      <c r="C1812" s="9" t="s">
        <v>224</v>
      </c>
      <c r="D1812" s="50" t="s">
        <v>147</v>
      </c>
      <c r="E1812" s="54">
        <v>3088.95</v>
      </c>
    </row>
    <row r="1813" s="40" customFormat="1" customHeight="1" spans="1:5">
      <c r="A1813" s="41">
        <v>44409</v>
      </c>
      <c r="B1813" s="50" t="s">
        <v>223</v>
      </c>
      <c r="C1813" s="9" t="s">
        <v>224</v>
      </c>
      <c r="D1813" s="50" t="s">
        <v>108</v>
      </c>
      <c r="E1813" s="54">
        <v>3611.73</v>
      </c>
    </row>
    <row r="1814" s="40" customFormat="1" customHeight="1" spans="1:5">
      <c r="A1814" s="41">
        <v>44409</v>
      </c>
      <c r="B1814" s="50" t="s">
        <v>223</v>
      </c>
      <c r="C1814" s="9" t="s">
        <v>224</v>
      </c>
      <c r="D1814" s="50" t="s">
        <v>127</v>
      </c>
      <c r="E1814" s="54">
        <v>4479.31</v>
      </c>
    </row>
    <row r="1815" s="40" customFormat="1" customHeight="1" spans="1:5">
      <c r="A1815" s="41">
        <v>44409</v>
      </c>
      <c r="B1815" s="50" t="s">
        <v>223</v>
      </c>
      <c r="C1815" s="9" t="s">
        <v>224</v>
      </c>
      <c r="D1815" s="50" t="s">
        <v>125</v>
      </c>
      <c r="E1815" s="54">
        <v>4701.78</v>
      </c>
    </row>
    <row r="1816" s="40" customFormat="1" customHeight="1" spans="1:5">
      <c r="A1816" s="41">
        <v>44409</v>
      </c>
      <c r="B1816" s="50" t="s">
        <v>223</v>
      </c>
      <c r="C1816" s="9" t="s">
        <v>224</v>
      </c>
      <c r="D1816" s="50" t="s">
        <v>124</v>
      </c>
      <c r="E1816" s="54">
        <v>5363.46</v>
      </c>
    </row>
    <row r="1817" s="40" customFormat="1" customHeight="1" spans="1:5">
      <c r="A1817" s="41">
        <v>44409</v>
      </c>
      <c r="B1817" s="50" t="s">
        <v>223</v>
      </c>
      <c r="C1817" s="9" t="s">
        <v>224</v>
      </c>
      <c r="D1817" s="50" t="s">
        <v>116</v>
      </c>
      <c r="E1817" s="54">
        <v>6338.7</v>
      </c>
    </row>
    <row r="1818" s="40" customFormat="1" customHeight="1" spans="1:5">
      <c r="A1818" s="41">
        <v>44409</v>
      </c>
      <c r="B1818" s="50" t="s">
        <v>223</v>
      </c>
      <c r="C1818" s="9" t="s">
        <v>224</v>
      </c>
      <c r="D1818" s="50" t="s">
        <v>144</v>
      </c>
      <c r="E1818" s="54">
        <v>6452.69</v>
      </c>
    </row>
    <row r="1819" s="40" customFormat="1" customHeight="1" spans="1:5">
      <c r="A1819" s="41">
        <v>44409</v>
      </c>
      <c r="B1819" s="50" t="s">
        <v>223</v>
      </c>
      <c r="C1819" s="9" t="s">
        <v>224</v>
      </c>
      <c r="D1819" s="50" t="s">
        <v>102</v>
      </c>
      <c r="E1819" s="54">
        <v>6540.73</v>
      </c>
    </row>
    <row r="1820" s="40" customFormat="1" customHeight="1" spans="1:5">
      <c r="A1820" s="41">
        <v>44409</v>
      </c>
      <c r="B1820" s="50" t="s">
        <v>223</v>
      </c>
      <c r="C1820" s="9" t="s">
        <v>224</v>
      </c>
      <c r="D1820" s="50" t="s">
        <v>146</v>
      </c>
      <c r="E1820" s="54">
        <v>6736.66</v>
      </c>
    </row>
    <row r="1821" s="40" customFormat="1" customHeight="1" spans="1:5">
      <c r="A1821" s="41">
        <v>44409</v>
      </c>
      <c r="B1821" s="50" t="s">
        <v>223</v>
      </c>
      <c r="C1821" s="9" t="s">
        <v>224</v>
      </c>
      <c r="D1821" s="50" t="s">
        <v>117</v>
      </c>
      <c r="E1821" s="54">
        <v>6853.74</v>
      </c>
    </row>
    <row r="1822" s="40" customFormat="1" customHeight="1" spans="1:5">
      <c r="A1822" s="41">
        <v>44409</v>
      </c>
      <c r="B1822" s="50" t="s">
        <v>223</v>
      </c>
      <c r="C1822" s="9" t="s">
        <v>224</v>
      </c>
      <c r="D1822" s="50" t="s">
        <v>118</v>
      </c>
      <c r="E1822" s="54">
        <v>7784.92</v>
      </c>
    </row>
    <row r="1823" s="40" customFormat="1" customHeight="1" spans="1:5">
      <c r="A1823" s="41">
        <v>44409</v>
      </c>
      <c r="B1823" s="50" t="s">
        <v>223</v>
      </c>
      <c r="C1823" s="9" t="s">
        <v>224</v>
      </c>
      <c r="D1823" s="50" t="s">
        <v>131</v>
      </c>
      <c r="E1823" s="54">
        <v>8596.29</v>
      </c>
    </row>
    <row r="1824" s="40" customFormat="1" customHeight="1" spans="1:5">
      <c r="A1824" s="41">
        <v>44409</v>
      </c>
      <c r="B1824" s="50" t="s">
        <v>223</v>
      </c>
      <c r="C1824" s="9" t="s">
        <v>224</v>
      </c>
      <c r="D1824" s="50" t="s">
        <v>149</v>
      </c>
      <c r="E1824" s="54">
        <v>9988.05</v>
      </c>
    </row>
    <row r="1825" s="40" customFormat="1" customHeight="1" spans="1:5">
      <c r="A1825" s="41">
        <v>44409</v>
      </c>
      <c r="B1825" s="50" t="s">
        <v>223</v>
      </c>
      <c r="C1825" s="9" t="s">
        <v>224</v>
      </c>
      <c r="D1825" s="50" t="s">
        <v>106</v>
      </c>
      <c r="E1825" s="54">
        <v>10923.51</v>
      </c>
    </row>
    <row r="1826" s="40" customFormat="1" customHeight="1" spans="1:5">
      <c r="A1826" s="41">
        <v>44409</v>
      </c>
      <c r="B1826" s="50" t="s">
        <v>223</v>
      </c>
      <c r="C1826" s="9" t="s">
        <v>224</v>
      </c>
      <c r="D1826" s="50" t="s">
        <v>129</v>
      </c>
      <c r="E1826" s="54">
        <v>11167.73</v>
      </c>
    </row>
    <row r="1827" s="40" customFormat="1" customHeight="1" spans="1:5">
      <c r="A1827" s="41">
        <v>44409</v>
      </c>
      <c r="B1827" s="50" t="s">
        <v>223</v>
      </c>
      <c r="C1827" s="9" t="s">
        <v>224</v>
      </c>
      <c r="D1827" s="50" t="s">
        <v>141</v>
      </c>
      <c r="E1827" s="54">
        <v>19643.49</v>
      </c>
    </row>
    <row r="1828" s="40" customFormat="1" customHeight="1" spans="1:5">
      <c r="A1828" s="41">
        <v>44409</v>
      </c>
      <c r="B1828" s="50" t="s">
        <v>223</v>
      </c>
      <c r="C1828" s="9" t="s">
        <v>224</v>
      </c>
      <c r="D1828" s="50" t="s">
        <v>112</v>
      </c>
      <c r="E1828" s="54">
        <v>23765.38</v>
      </c>
    </row>
    <row r="1829" s="40" customFormat="1" customHeight="1" spans="1:5">
      <c r="A1829" s="41">
        <v>44409</v>
      </c>
      <c r="B1829" s="50" t="s">
        <v>223</v>
      </c>
      <c r="C1829" s="9" t="s">
        <v>224</v>
      </c>
      <c r="D1829" s="50" t="s">
        <v>133</v>
      </c>
      <c r="E1829" s="54">
        <v>24077.16</v>
      </c>
    </row>
    <row r="1830" s="40" customFormat="1" customHeight="1" spans="1:5">
      <c r="A1830" s="41">
        <v>44409</v>
      </c>
      <c r="B1830" s="50" t="s">
        <v>223</v>
      </c>
      <c r="C1830" s="9" t="s">
        <v>224</v>
      </c>
      <c r="D1830" s="50" t="s">
        <v>134</v>
      </c>
      <c r="E1830" s="54">
        <v>30303.7</v>
      </c>
    </row>
    <row r="1831" s="40" customFormat="1" customHeight="1" spans="1:5">
      <c r="A1831" s="41">
        <v>44409</v>
      </c>
      <c r="B1831" s="50" t="s">
        <v>223</v>
      </c>
      <c r="C1831" s="9" t="s">
        <v>224</v>
      </c>
      <c r="D1831" s="50" t="s">
        <v>139</v>
      </c>
      <c r="E1831" s="54">
        <v>42789.96</v>
      </c>
    </row>
    <row r="1832" s="40" customFormat="1" customHeight="1" spans="1:5">
      <c r="A1832" s="41">
        <v>44409</v>
      </c>
      <c r="B1832" s="50" t="s">
        <v>223</v>
      </c>
      <c r="C1832" s="9" t="s">
        <v>224</v>
      </c>
      <c r="D1832" s="50" t="s">
        <v>128</v>
      </c>
      <c r="E1832" s="54">
        <v>46241.73</v>
      </c>
    </row>
    <row r="1833" s="40" customFormat="1" customHeight="1" spans="1:5">
      <c r="A1833" s="41">
        <v>44409</v>
      </c>
      <c r="B1833" s="50" t="s">
        <v>223</v>
      </c>
      <c r="C1833" s="9" t="s">
        <v>224</v>
      </c>
      <c r="D1833" s="50" t="s">
        <v>137</v>
      </c>
      <c r="E1833" s="54">
        <v>51866.69</v>
      </c>
    </row>
    <row r="1834" s="40" customFormat="1" customHeight="1" spans="1:5">
      <c r="A1834" s="41">
        <v>44409</v>
      </c>
      <c r="B1834" s="50" t="s">
        <v>223</v>
      </c>
      <c r="C1834" s="9" t="s">
        <v>224</v>
      </c>
      <c r="D1834" s="50" t="s">
        <v>138</v>
      </c>
      <c r="E1834" s="54">
        <v>58793.57</v>
      </c>
    </row>
    <row r="1835" s="40" customFormat="1" customHeight="1" spans="1:5">
      <c r="A1835" s="41">
        <v>44409</v>
      </c>
      <c r="B1835" s="50" t="s">
        <v>223</v>
      </c>
      <c r="C1835" s="9" t="s">
        <v>224</v>
      </c>
      <c r="D1835" s="50" t="s">
        <v>130</v>
      </c>
      <c r="E1835" s="54">
        <v>71713.85</v>
      </c>
    </row>
    <row r="1836" s="40" customFormat="1" customHeight="1" spans="1:5">
      <c r="A1836" s="41">
        <v>44409</v>
      </c>
      <c r="B1836" s="50" t="s">
        <v>223</v>
      </c>
      <c r="C1836" s="9" t="s">
        <v>224</v>
      </c>
      <c r="D1836" s="50" t="s">
        <v>142</v>
      </c>
      <c r="E1836" s="54">
        <v>105933.52</v>
      </c>
    </row>
    <row r="1837" s="40" customFormat="1" customHeight="1" spans="1:5">
      <c r="A1837" s="41">
        <v>44409</v>
      </c>
      <c r="B1837" s="50" t="s">
        <v>223</v>
      </c>
      <c r="C1837" s="9" t="s">
        <v>224</v>
      </c>
      <c r="D1837" s="50" t="s">
        <v>132</v>
      </c>
      <c r="E1837" s="54">
        <v>114906.03</v>
      </c>
    </row>
    <row r="1838" s="40" customFormat="1" customHeight="1" spans="1:5">
      <c r="A1838" s="41">
        <v>44409</v>
      </c>
      <c r="B1838" s="50" t="s">
        <v>223</v>
      </c>
      <c r="C1838" s="9" t="s">
        <v>224</v>
      </c>
      <c r="D1838" s="50" t="s">
        <v>143</v>
      </c>
      <c r="E1838" s="54">
        <v>234022.71</v>
      </c>
    </row>
    <row r="1839" s="40" customFormat="1" customHeight="1" spans="1:5">
      <c r="A1839" s="41">
        <v>44256</v>
      </c>
      <c r="B1839" s="53" t="s">
        <v>228</v>
      </c>
      <c r="C1839" s="9" t="s">
        <v>224</v>
      </c>
      <c r="D1839" s="53" t="s">
        <v>151</v>
      </c>
      <c r="E1839" s="55">
        <v>117376.8</v>
      </c>
    </row>
    <row r="1840" s="40" customFormat="1" customHeight="1" spans="1:5">
      <c r="A1840" s="41">
        <v>44256</v>
      </c>
      <c r="B1840" s="53" t="s">
        <v>228</v>
      </c>
      <c r="C1840" s="9" t="s">
        <v>224</v>
      </c>
      <c r="D1840" s="53" t="s">
        <v>152</v>
      </c>
      <c r="E1840" s="55">
        <v>36949.54</v>
      </c>
    </row>
    <row r="1841" s="40" customFormat="1" customHeight="1" spans="1:5">
      <c r="A1841" s="41">
        <v>44256</v>
      </c>
      <c r="B1841" s="53" t="s">
        <v>228</v>
      </c>
      <c r="C1841" s="9" t="s">
        <v>224</v>
      </c>
      <c r="D1841" s="53" t="s">
        <v>153</v>
      </c>
      <c r="E1841" s="55">
        <v>44011.03</v>
      </c>
    </row>
    <row r="1842" s="40" customFormat="1" customHeight="1" spans="1:5">
      <c r="A1842" s="41">
        <v>44256</v>
      </c>
      <c r="B1842" s="53" t="s">
        <v>228</v>
      </c>
      <c r="C1842" s="9" t="s">
        <v>224</v>
      </c>
      <c r="D1842" s="53" t="s">
        <v>154</v>
      </c>
      <c r="E1842" s="55">
        <v>15777.51</v>
      </c>
    </row>
    <row r="1843" s="40" customFormat="1" customHeight="1" spans="1:5">
      <c r="A1843" s="41">
        <v>44256</v>
      </c>
      <c r="B1843" s="53" t="s">
        <v>228</v>
      </c>
      <c r="C1843" s="9" t="s">
        <v>224</v>
      </c>
      <c r="D1843" s="53" t="s">
        <v>155</v>
      </c>
      <c r="E1843" s="55">
        <v>12341.88</v>
      </c>
    </row>
    <row r="1844" s="40" customFormat="1" customHeight="1" spans="1:5">
      <c r="A1844" s="41">
        <v>44256</v>
      </c>
      <c r="B1844" s="53" t="s">
        <v>228</v>
      </c>
      <c r="C1844" s="9" t="s">
        <v>224</v>
      </c>
      <c r="D1844" s="53" t="s">
        <v>156</v>
      </c>
      <c r="E1844" s="55">
        <v>12314.85</v>
      </c>
    </row>
    <row r="1845" s="40" customFormat="1" customHeight="1" spans="1:5">
      <c r="A1845" s="41">
        <v>44256</v>
      </c>
      <c r="B1845" s="53" t="s">
        <v>228</v>
      </c>
      <c r="C1845" s="9" t="s">
        <v>224</v>
      </c>
      <c r="D1845" s="53" t="s">
        <v>157</v>
      </c>
      <c r="E1845" s="55">
        <v>26962.29</v>
      </c>
    </row>
    <row r="1846" s="40" customFormat="1" customHeight="1" spans="1:5">
      <c r="A1846" s="41">
        <v>44256</v>
      </c>
      <c r="B1846" s="53" t="s">
        <v>228</v>
      </c>
      <c r="C1846" s="9" t="s">
        <v>224</v>
      </c>
      <c r="D1846" s="53" t="s">
        <v>157</v>
      </c>
      <c r="E1846" s="55">
        <v>41601.85</v>
      </c>
    </row>
    <row r="1847" s="40" customFormat="1" customHeight="1" spans="1:5">
      <c r="A1847" s="41">
        <v>44256</v>
      </c>
      <c r="B1847" s="53" t="s">
        <v>228</v>
      </c>
      <c r="C1847" s="9" t="s">
        <v>224</v>
      </c>
      <c r="D1847" s="53" t="s">
        <v>158</v>
      </c>
      <c r="E1847" s="55">
        <v>10057.03</v>
      </c>
    </row>
    <row r="1848" s="40" customFormat="1" customHeight="1" spans="1:5">
      <c r="A1848" s="41">
        <v>44256</v>
      </c>
      <c r="B1848" s="53" t="s">
        <v>228</v>
      </c>
      <c r="C1848" s="9" t="s">
        <v>224</v>
      </c>
      <c r="D1848" s="53" t="s">
        <v>159</v>
      </c>
      <c r="E1848" s="55">
        <v>13175.97</v>
      </c>
    </row>
    <row r="1849" s="40" customFormat="1" customHeight="1" spans="1:5">
      <c r="A1849" s="41">
        <v>44256</v>
      </c>
      <c r="B1849" s="53" t="s">
        <v>228</v>
      </c>
      <c r="C1849" s="9" t="s">
        <v>224</v>
      </c>
      <c r="D1849" s="53" t="s">
        <v>160</v>
      </c>
      <c r="E1849" s="55">
        <v>20235.16</v>
      </c>
    </row>
    <row r="1850" s="40" customFormat="1" customHeight="1" spans="1:5">
      <c r="A1850" s="41">
        <v>44256</v>
      </c>
      <c r="B1850" s="53" t="s">
        <v>228</v>
      </c>
      <c r="C1850" s="9" t="s">
        <v>224</v>
      </c>
      <c r="D1850" s="53" t="s">
        <v>161</v>
      </c>
      <c r="E1850" s="55">
        <v>2436.87</v>
      </c>
    </row>
    <row r="1851" s="40" customFormat="1" customHeight="1" spans="1:5">
      <c r="A1851" s="41">
        <v>44256</v>
      </c>
      <c r="B1851" s="53" t="s">
        <v>228</v>
      </c>
      <c r="C1851" s="9" t="s">
        <v>224</v>
      </c>
      <c r="D1851" s="53" t="s">
        <v>199</v>
      </c>
      <c r="E1851" s="55">
        <v>3849.58</v>
      </c>
    </row>
    <row r="1852" s="40" customFormat="1" customHeight="1" spans="1:5">
      <c r="A1852" s="41">
        <v>44256</v>
      </c>
      <c r="B1852" s="53" t="s">
        <v>228</v>
      </c>
      <c r="C1852" s="9" t="s">
        <v>224</v>
      </c>
      <c r="D1852" s="53" t="s">
        <v>162</v>
      </c>
      <c r="E1852" s="55">
        <v>22577.42</v>
      </c>
    </row>
    <row r="1853" s="40" customFormat="1" customHeight="1" spans="1:5">
      <c r="A1853" s="41">
        <v>44256</v>
      </c>
      <c r="B1853" s="53" t="s">
        <v>228</v>
      </c>
      <c r="C1853" s="9" t="s">
        <v>224</v>
      </c>
      <c r="D1853" s="53" t="s">
        <v>163</v>
      </c>
      <c r="E1853" s="55">
        <v>31276.03</v>
      </c>
    </row>
    <row r="1854" s="40" customFormat="1" customHeight="1" spans="1:5">
      <c r="A1854" s="41">
        <v>44256</v>
      </c>
      <c r="B1854" s="53" t="s">
        <v>228</v>
      </c>
      <c r="C1854" s="9" t="s">
        <v>224</v>
      </c>
      <c r="D1854" s="53" t="s">
        <v>164</v>
      </c>
      <c r="E1854" s="55">
        <v>29363.78</v>
      </c>
    </row>
    <row r="1855" s="40" customFormat="1" customHeight="1" spans="1:5">
      <c r="A1855" s="41">
        <v>44256</v>
      </c>
      <c r="B1855" s="53" t="s">
        <v>228</v>
      </c>
      <c r="C1855" s="9" t="s">
        <v>224</v>
      </c>
      <c r="D1855" s="53" t="s">
        <v>165</v>
      </c>
      <c r="E1855" s="55">
        <v>26079.7</v>
      </c>
    </row>
    <row r="1856" s="40" customFormat="1" customHeight="1" spans="1:5">
      <c r="A1856" s="41">
        <v>44256</v>
      </c>
      <c r="B1856" s="53" t="s">
        <v>228</v>
      </c>
      <c r="C1856" s="9" t="s">
        <v>224</v>
      </c>
      <c r="D1856" s="53" t="s">
        <v>166</v>
      </c>
      <c r="E1856" s="55">
        <v>7678.33</v>
      </c>
    </row>
    <row r="1857" s="40" customFormat="1" customHeight="1" spans="1:5">
      <c r="A1857" s="41">
        <v>44256</v>
      </c>
      <c r="B1857" s="53" t="s">
        <v>228</v>
      </c>
      <c r="C1857" s="9" t="s">
        <v>224</v>
      </c>
      <c r="D1857" s="53" t="s">
        <v>167</v>
      </c>
      <c r="E1857" s="55">
        <v>9153.56</v>
      </c>
    </row>
    <row r="1858" s="40" customFormat="1" customHeight="1" spans="1:5">
      <c r="A1858" s="41">
        <v>44256</v>
      </c>
      <c r="B1858" s="53" t="s">
        <v>228</v>
      </c>
      <c r="C1858" s="9" t="s">
        <v>224</v>
      </c>
      <c r="D1858" s="53" t="s">
        <v>189</v>
      </c>
      <c r="E1858" s="55">
        <v>4274.37</v>
      </c>
    </row>
    <row r="1859" s="40" customFormat="1" customHeight="1" spans="1:5">
      <c r="A1859" s="41">
        <v>44256</v>
      </c>
      <c r="B1859" s="53" t="s">
        <v>228</v>
      </c>
      <c r="C1859" s="9" t="s">
        <v>224</v>
      </c>
      <c r="D1859" s="53" t="s">
        <v>168</v>
      </c>
      <c r="E1859" s="55">
        <v>20260.33</v>
      </c>
    </row>
    <row r="1860" s="40" customFormat="1" customHeight="1" spans="1:5">
      <c r="A1860" s="41">
        <v>44256</v>
      </c>
      <c r="B1860" s="53" t="s">
        <v>228</v>
      </c>
      <c r="C1860" s="9" t="s">
        <v>224</v>
      </c>
      <c r="D1860" s="53" t="s">
        <v>169</v>
      </c>
      <c r="E1860" s="55">
        <v>16519.33</v>
      </c>
    </row>
    <row r="1861" s="40" customFormat="1" customHeight="1" spans="1:5">
      <c r="A1861" s="41">
        <v>44256</v>
      </c>
      <c r="B1861" s="53" t="s">
        <v>228</v>
      </c>
      <c r="C1861" s="9" t="s">
        <v>224</v>
      </c>
      <c r="D1861" s="53" t="s">
        <v>171</v>
      </c>
      <c r="E1861" s="55">
        <v>44995.76</v>
      </c>
    </row>
    <row r="1862" s="40" customFormat="1" customHeight="1" spans="1:5">
      <c r="A1862" s="41">
        <v>44256</v>
      </c>
      <c r="B1862" s="53" t="s">
        <v>228</v>
      </c>
      <c r="C1862" s="9" t="s">
        <v>224</v>
      </c>
      <c r="D1862" s="53" t="s">
        <v>172</v>
      </c>
      <c r="E1862" s="55">
        <v>65899.94</v>
      </c>
    </row>
    <row r="1863" s="40" customFormat="1" customHeight="1" spans="1:5">
      <c r="A1863" s="41">
        <v>44256</v>
      </c>
      <c r="B1863" s="53" t="s">
        <v>228</v>
      </c>
      <c r="C1863" s="9" t="s">
        <v>224</v>
      </c>
      <c r="D1863" s="53" t="s">
        <v>173</v>
      </c>
      <c r="E1863" s="55">
        <v>5733.3</v>
      </c>
    </row>
    <row r="1864" s="40" customFormat="1" customHeight="1" spans="1:5">
      <c r="A1864" s="41">
        <v>44256</v>
      </c>
      <c r="B1864" s="53" t="s">
        <v>228</v>
      </c>
      <c r="C1864" s="9" t="s">
        <v>224</v>
      </c>
      <c r="D1864" s="53" t="s">
        <v>104</v>
      </c>
      <c r="E1864" s="55">
        <v>2885.41</v>
      </c>
    </row>
    <row r="1865" s="40" customFormat="1" customHeight="1" spans="1:5">
      <c r="A1865" s="41">
        <v>44256</v>
      </c>
      <c r="B1865" s="53" t="s">
        <v>228</v>
      </c>
      <c r="C1865" s="9" t="s">
        <v>224</v>
      </c>
      <c r="D1865" s="53" t="s">
        <v>178</v>
      </c>
      <c r="E1865" s="55">
        <v>23163.4</v>
      </c>
    </row>
    <row r="1866" s="40" customFormat="1" customHeight="1" spans="1:5">
      <c r="A1866" s="41">
        <v>44256</v>
      </c>
      <c r="B1866" s="53" t="s">
        <v>228</v>
      </c>
      <c r="C1866" s="9" t="s">
        <v>224</v>
      </c>
      <c r="D1866" s="53" t="s">
        <v>179</v>
      </c>
      <c r="E1866" s="55">
        <v>4435.32</v>
      </c>
    </row>
    <row r="1867" s="40" customFormat="1" customHeight="1" spans="1:5">
      <c r="A1867" s="41">
        <v>44256</v>
      </c>
      <c r="B1867" s="53" t="s">
        <v>228</v>
      </c>
      <c r="C1867" s="9" t="s">
        <v>224</v>
      </c>
      <c r="D1867" s="53" t="s">
        <v>180</v>
      </c>
      <c r="E1867" s="55">
        <v>4724.67</v>
      </c>
    </row>
    <row r="1868" s="40" customFormat="1" customHeight="1" spans="1:5">
      <c r="A1868" s="41">
        <v>44256</v>
      </c>
      <c r="B1868" s="53" t="s">
        <v>228</v>
      </c>
      <c r="C1868" s="9" t="s">
        <v>224</v>
      </c>
      <c r="D1868" s="53" t="s">
        <v>181</v>
      </c>
      <c r="E1868" s="55">
        <v>4031.53</v>
      </c>
    </row>
    <row r="1869" s="40" customFormat="1" customHeight="1" spans="1:5">
      <c r="A1869" s="41">
        <v>44256</v>
      </c>
      <c r="B1869" s="53" t="s">
        <v>228</v>
      </c>
      <c r="C1869" s="9" t="s">
        <v>224</v>
      </c>
      <c r="D1869" s="53" t="s">
        <v>182</v>
      </c>
      <c r="E1869" s="55">
        <v>4196.38</v>
      </c>
    </row>
    <row r="1870" s="40" customFormat="1" customHeight="1" spans="1:5">
      <c r="A1870" s="41">
        <v>44256</v>
      </c>
      <c r="B1870" s="53" t="s">
        <v>228</v>
      </c>
      <c r="C1870" s="9" t="s">
        <v>224</v>
      </c>
      <c r="D1870" s="53" t="s">
        <v>183</v>
      </c>
      <c r="E1870" s="55">
        <v>6099.4</v>
      </c>
    </row>
    <row r="1871" s="40" customFormat="1" customHeight="1" spans="1:5">
      <c r="A1871" s="41">
        <v>44256</v>
      </c>
      <c r="B1871" s="53" t="s">
        <v>228</v>
      </c>
      <c r="C1871" s="9" t="s">
        <v>224</v>
      </c>
      <c r="D1871" s="53" t="s">
        <v>184</v>
      </c>
      <c r="E1871" s="55">
        <v>4143.35</v>
      </c>
    </row>
    <row r="1872" s="40" customFormat="1" customHeight="1" spans="1:5">
      <c r="A1872" s="41">
        <v>44256</v>
      </c>
      <c r="B1872" s="53" t="s">
        <v>228</v>
      </c>
      <c r="C1872" s="9" t="s">
        <v>224</v>
      </c>
      <c r="D1872" s="53" t="s">
        <v>185</v>
      </c>
      <c r="E1872" s="55">
        <v>5969.35</v>
      </c>
    </row>
    <row r="1873" s="40" customFormat="1" customHeight="1" spans="1:5">
      <c r="A1873" s="41">
        <v>44256</v>
      </c>
      <c r="B1873" s="53" t="s">
        <v>228</v>
      </c>
      <c r="C1873" s="9" t="s">
        <v>224</v>
      </c>
      <c r="D1873" s="53" t="s">
        <v>186</v>
      </c>
      <c r="E1873" s="56">
        <v>277.01</v>
      </c>
    </row>
    <row r="1874" s="40" customFormat="1" customHeight="1" spans="1:5">
      <c r="A1874" s="41">
        <v>44256</v>
      </c>
      <c r="B1874" s="53" t="s">
        <v>228</v>
      </c>
      <c r="C1874" s="9" t="s">
        <v>224</v>
      </c>
      <c r="D1874" s="53" t="s">
        <v>187</v>
      </c>
      <c r="E1874" s="55">
        <v>4031.9</v>
      </c>
    </row>
    <row r="1875" s="40" customFormat="1" customHeight="1" spans="1:5">
      <c r="A1875" s="41">
        <v>44256</v>
      </c>
      <c r="B1875" s="53" t="s">
        <v>228</v>
      </c>
      <c r="C1875" s="9" t="s">
        <v>224</v>
      </c>
      <c r="D1875" s="53" t="s">
        <v>188</v>
      </c>
      <c r="E1875" s="55">
        <v>24127.6</v>
      </c>
    </row>
    <row r="1876" s="40" customFormat="1" customHeight="1" spans="1:5">
      <c r="A1876" s="41">
        <v>44440</v>
      </c>
      <c r="B1876" s="53" t="s">
        <v>228</v>
      </c>
      <c r="C1876" s="9" t="s">
        <v>224</v>
      </c>
      <c r="D1876" s="53" t="s">
        <v>151</v>
      </c>
      <c r="E1876" s="55">
        <v>104906.41</v>
      </c>
    </row>
    <row r="1877" s="40" customFormat="1" customHeight="1" spans="1:5">
      <c r="A1877" s="41">
        <v>44440</v>
      </c>
      <c r="B1877" s="53" t="s">
        <v>228</v>
      </c>
      <c r="C1877" s="9" t="s">
        <v>224</v>
      </c>
      <c r="D1877" s="53" t="s">
        <v>152</v>
      </c>
      <c r="E1877" s="55">
        <v>54731.43</v>
      </c>
    </row>
    <row r="1878" s="40" customFormat="1" customHeight="1" spans="1:5">
      <c r="A1878" s="41">
        <v>44440</v>
      </c>
      <c r="B1878" s="53" t="s">
        <v>228</v>
      </c>
      <c r="C1878" s="9" t="s">
        <v>224</v>
      </c>
      <c r="D1878" s="53" t="s">
        <v>153</v>
      </c>
      <c r="E1878" s="55">
        <v>52828.06</v>
      </c>
    </row>
    <row r="1879" s="40" customFormat="1" customHeight="1" spans="1:5">
      <c r="A1879" s="41">
        <v>44440</v>
      </c>
      <c r="B1879" s="53" t="s">
        <v>228</v>
      </c>
      <c r="C1879" s="9" t="s">
        <v>224</v>
      </c>
      <c r="D1879" s="53" t="s">
        <v>155</v>
      </c>
      <c r="E1879" s="55">
        <v>15483.12</v>
      </c>
    </row>
    <row r="1880" s="40" customFormat="1" customHeight="1" spans="1:5">
      <c r="A1880" s="41">
        <v>44440</v>
      </c>
      <c r="B1880" s="53" t="s">
        <v>228</v>
      </c>
      <c r="C1880" s="9" t="s">
        <v>224</v>
      </c>
      <c r="D1880" s="53" t="s">
        <v>156</v>
      </c>
      <c r="E1880" s="55">
        <v>6490.02</v>
      </c>
    </row>
    <row r="1881" s="40" customFormat="1" customHeight="1" spans="1:5">
      <c r="A1881" s="41">
        <v>44440</v>
      </c>
      <c r="B1881" s="53" t="s">
        <v>228</v>
      </c>
      <c r="C1881" s="9" t="s">
        <v>224</v>
      </c>
      <c r="D1881" s="53" t="s">
        <v>157</v>
      </c>
      <c r="E1881" s="55">
        <v>26244.16</v>
      </c>
    </row>
    <row r="1882" s="40" customFormat="1" customHeight="1" spans="1:5">
      <c r="A1882" s="41">
        <v>44440</v>
      </c>
      <c r="B1882" s="53" t="s">
        <v>228</v>
      </c>
      <c r="C1882" s="9" t="s">
        <v>224</v>
      </c>
      <c r="D1882" s="53" t="s">
        <v>158</v>
      </c>
      <c r="E1882" s="55">
        <v>5934.68</v>
      </c>
    </row>
    <row r="1883" s="40" customFormat="1" customHeight="1" spans="1:5">
      <c r="A1883" s="41">
        <v>44440</v>
      </c>
      <c r="B1883" s="53" t="s">
        <v>228</v>
      </c>
      <c r="C1883" s="9" t="s">
        <v>224</v>
      </c>
      <c r="D1883" s="53" t="s">
        <v>159</v>
      </c>
      <c r="E1883" s="55">
        <v>8106.64</v>
      </c>
    </row>
    <row r="1884" s="40" customFormat="1" customHeight="1" spans="1:5">
      <c r="A1884" s="41">
        <v>44440</v>
      </c>
      <c r="B1884" s="53" t="s">
        <v>228</v>
      </c>
      <c r="C1884" s="9" t="s">
        <v>224</v>
      </c>
      <c r="D1884" s="53" t="s">
        <v>160</v>
      </c>
      <c r="E1884" s="55">
        <v>9540.26</v>
      </c>
    </row>
    <row r="1885" s="40" customFormat="1" customHeight="1" spans="1:5">
      <c r="A1885" s="41">
        <v>44440</v>
      </c>
      <c r="B1885" s="53" t="s">
        <v>228</v>
      </c>
      <c r="C1885" s="9" t="s">
        <v>224</v>
      </c>
      <c r="D1885" s="53" t="s">
        <v>161</v>
      </c>
      <c r="E1885" s="55">
        <v>6874.1</v>
      </c>
    </row>
    <row r="1886" s="40" customFormat="1" customHeight="1" spans="1:5">
      <c r="A1886" s="41">
        <v>44440</v>
      </c>
      <c r="B1886" s="53" t="s">
        <v>228</v>
      </c>
      <c r="C1886" s="9" t="s">
        <v>224</v>
      </c>
      <c r="D1886" s="53" t="s">
        <v>162</v>
      </c>
      <c r="E1886" s="55">
        <v>55301.76</v>
      </c>
    </row>
    <row r="1887" s="40" customFormat="1" customHeight="1" spans="1:5">
      <c r="A1887" s="41">
        <v>44440</v>
      </c>
      <c r="B1887" s="53" t="s">
        <v>228</v>
      </c>
      <c r="C1887" s="9" t="s">
        <v>224</v>
      </c>
      <c r="D1887" s="53" t="s">
        <v>163</v>
      </c>
      <c r="E1887" s="55">
        <v>31571.5</v>
      </c>
    </row>
    <row r="1888" s="40" customFormat="1" customHeight="1" spans="1:5">
      <c r="A1888" s="41">
        <v>44440</v>
      </c>
      <c r="B1888" s="53" t="s">
        <v>228</v>
      </c>
      <c r="C1888" s="9" t="s">
        <v>224</v>
      </c>
      <c r="D1888" s="53" t="s">
        <v>164</v>
      </c>
      <c r="E1888" s="55">
        <v>31046.54</v>
      </c>
    </row>
    <row r="1889" s="40" customFormat="1" customHeight="1" spans="1:5">
      <c r="A1889" s="41">
        <v>44440</v>
      </c>
      <c r="B1889" s="53" t="s">
        <v>228</v>
      </c>
      <c r="C1889" s="9" t="s">
        <v>224</v>
      </c>
      <c r="D1889" s="53" t="s">
        <v>165</v>
      </c>
      <c r="E1889" s="55">
        <v>23925.76</v>
      </c>
    </row>
    <row r="1890" s="40" customFormat="1" customHeight="1" spans="1:5">
      <c r="A1890" s="41">
        <v>44440</v>
      </c>
      <c r="B1890" s="53" t="s">
        <v>228</v>
      </c>
      <c r="C1890" s="9" t="s">
        <v>224</v>
      </c>
      <c r="D1890" s="53" t="s">
        <v>166</v>
      </c>
      <c r="E1890" s="55">
        <v>4977.81</v>
      </c>
    </row>
    <row r="1891" s="40" customFormat="1" customHeight="1" spans="1:5">
      <c r="A1891" s="41">
        <v>44440</v>
      </c>
      <c r="B1891" s="53" t="s">
        <v>228</v>
      </c>
      <c r="C1891" s="9" t="s">
        <v>224</v>
      </c>
      <c r="D1891" s="53" t="s">
        <v>167</v>
      </c>
      <c r="E1891" s="55">
        <v>3778.17</v>
      </c>
    </row>
    <row r="1892" s="40" customFormat="1" customHeight="1" spans="1:5">
      <c r="A1892" s="41">
        <v>44440</v>
      </c>
      <c r="B1892" s="53" t="s">
        <v>228</v>
      </c>
      <c r="C1892" s="9" t="s">
        <v>224</v>
      </c>
      <c r="D1892" s="53" t="s">
        <v>189</v>
      </c>
      <c r="E1892" s="55">
        <v>254240.64</v>
      </c>
    </row>
    <row r="1893" s="40" customFormat="1" customHeight="1" spans="1:5">
      <c r="A1893" s="41">
        <v>44440</v>
      </c>
      <c r="B1893" s="53" t="s">
        <v>228</v>
      </c>
      <c r="C1893" s="9" t="s">
        <v>224</v>
      </c>
      <c r="D1893" s="53" t="s">
        <v>168</v>
      </c>
      <c r="E1893" s="55">
        <v>58971.61</v>
      </c>
    </row>
    <row r="1894" s="40" customFormat="1" customHeight="1" spans="1:5">
      <c r="A1894" s="41">
        <v>44440</v>
      </c>
      <c r="B1894" s="53" t="s">
        <v>228</v>
      </c>
      <c r="C1894" s="9" t="s">
        <v>224</v>
      </c>
      <c r="D1894" s="53" t="s">
        <v>169</v>
      </c>
      <c r="E1894" s="55">
        <v>14756.1</v>
      </c>
    </row>
    <row r="1895" s="40" customFormat="1" customHeight="1" spans="1:5">
      <c r="A1895" s="41">
        <v>44440</v>
      </c>
      <c r="B1895" s="53" t="s">
        <v>228</v>
      </c>
      <c r="C1895" s="9" t="s">
        <v>224</v>
      </c>
      <c r="D1895" s="53" t="s">
        <v>171</v>
      </c>
      <c r="E1895" s="55">
        <v>50888.25</v>
      </c>
    </row>
    <row r="1896" s="40" customFormat="1" customHeight="1" spans="1:5">
      <c r="A1896" s="41">
        <v>44440</v>
      </c>
      <c r="B1896" s="53" t="s">
        <v>228</v>
      </c>
      <c r="C1896" s="9" t="s">
        <v>224</v>
      </c>
      <c r="D1896" s="53" t="s">
        <v>172</v>
      </c>
      <c r="E1896" s="55">
        <v>42541.99</v>
      </c>
    </row>
    <row r="1897" s="40" customFormat="1" customHeight="1" spans="1:5">
      <c r="A1897" s="41">
        <v>44440</v>
      </c>
      <c r="B1897" s="53" t="s">
        <v>228</v>
      </c>
      <c r="C1897" s="9" t="s">
        <v>224</v>
      </c>
      <c r="D1897" s="53" t="s">
        <v>173</v>
      </c>
      <c r="E1897" s="55">
        <v>1231.63</v>
      </c>
    </row>
    <row r="1898" s="40" customFormat="1" customHeight="1" spans="1:5">
      <c r="A1898" s="41">
        <v>44440</v>
      </c>
      <c r="B1898" s="53" t="s">
        <v>228</v>
      </c>
      <c r="C1898" s="9" t="s">
        <v>224</v>
      </c>
      <c r="D1898" s="53" t="s">
        <v>179</v>
      </c>
      <c r="E1898" s="55">
        <v>1040.16</v>
      </c>
    </row>
    <row r="1899" s="40" customFormat="1" customHeight="1" spans="1:5">
      <c r="A1899" s="41">
        <v>44440</v>
      </c>
      <c r="B1899" s="53" t="s">
        <v>228</v>
      </c>
      <c r="C1899" s="9" t="s">
        <v>224</v>
      </c>
      <c r="D1899" s="53" t="s">
        <v>180</v>
      </c>
      <c r="E1899" s="55">
        <v>2153.18</v>
      </c>
    </row>
    <row r="1900" s="40" customFormat="1" customHeight="1" spans="1:5">
      <c r="A1900" s="41">
        <v>44440</v>
      </c>
      <c r="B1900" s="53" t="s">
        <v>228</v>
      </c>
      <c r="C1900" s="9" t="s">
        <v>224</v>
      </c>
      <c r="D1900" s="53" t="s">
        <v>181</v>
      </c>
      <c r="E1900" s="55">
        <v>3843.13</v>
      </c>
    </row>
    <row r="1901" s="40" customFormat="1" customHeight="1" spans="1:5">
      <c r="A1901" s="41">
        <v>44440</v>
      </c>
      <c r="B1901" s="53" t="s">
        <v>228</v>
      </c>
      <c r="C1901" s="9" t="s">
        <v>224</v>
      </c>
      <c r="D1901" s="53" t="s">
        <v>182</v>
      </c>
      <c r="E1901" s="55">
        <v>2267.08</v>
      </c>
    </row>
    <row r="1902" s="40" customFormat="1" customHeight="1" spans="1:5">
      <c r="A1902" s="41">
        <v>44440</v>
      </c>
      <c r="B1902" s="53" t="s">
        <v>228</v>
      </c>
      <c r="C1902" s="9" t="s">
        <v>224</v>
      </c>
      <c r="D1902" s="53" t="s">
        <v>183</v>
      </c>
      <c r="E1902" s="55">
        <v>3926.4</v>
      </c>
    </row>
    <row r="1903" s="40" customFormat="1" customHeight="1" spans="1:5">
      <c r="A1903" s="41">
        <v>44440</v>
      </c>
      <c r="B1903" s="53" t="s">
        <v>228</v>
      </c>
      <c r="C1903" s="9" t="s">
        <v>224</v>
      </c>
      <c r="D1903" s="53" t="s">
        <v>184</v>
      </c>
      <c r="E1903" s="55">
        <v>1939.87</v>
      </c>
    </row>
    <row r="1904" s="40" customFormat="1" customHeight="1" spans="1:5">
      <c r="A1904" s="41">
        <v>44440</v>
      </c>
      <c r="B1904" s="53" t="s">
        <v>228</v>
      </c>
      <c r="C1904" s="9" t="s">
        <v>224</v>
      </c>
      <c r="D1904" s="53" t="s">
        <v>185</v>
      </c>
      <c r="E1904" s="55">
        <v>1460.75</v>
      </c>
    </row>
    <row r="1905" s="40" customFormat="1" customHeight="1" spans="1:5">
      <c r="A1905" s="41">
        <v>44440</v>
      </c>
      <c r="B1905" s="53" t="s">
        <v>228</v>
      </c>
      <c r="C1905" s="9" t="s">
        <v>224</v>
      </c>
      <c r="D1905" s="53" t="s">
        <v>190</v>
      </c>
      <c r="E1905" s="56">
        <v>692.14</v>
      </c>
    </row>
    <row r="1906" s="40" customFormat="1" customHeight="1" spans="1:5">
      <c r="A1906" s="41">
        <v>44440</v>
      </c>
      <c r="B1906" s="53" t="s">
        <v>228</v>
      </c>
      <c r="C1906" s="9" t="s">
        <v>224</v>
      </c>
      <c r="D1906" s="53" t="s">
        <v>186</v>
      </c>
      <c r="E1906" s="55">
        <v>1136.68</v>
      </c>
    </row>
    <row r="1907" s="40" customFormat="1" customHeight="1" spans="1:5">
      <c r="A1907" s="41">
        <v>44440</v>
      </c>
      <c r="B1907" s="53" t="s">
        <v>228</v>
      </c>
      <c r="C1907" s="9" t="s">
        <v>224</v>
      </c>
      <c r="D1907" s="53" t="s">
        <v>187</v>
      </c>
      <c r="E1907" s="55">
        <v>2103.55</v>
      </c>
    </row>
    <row r="1908" s="40" customFormat="1" customHeight="1" spans="1:5">
      <c r="A1908" s="41">
        <v>44440</v>
      </c>
      <c r="B1908" s="53" t="s">
        <v>228</v>
      </c>
      <c r="C1908" s="9" t="s">
        <v>224</v>
      </c>
      <c r="D1908" s="53" t="s">
        <v>191</v>
      </c>
      <c r="E1908" s="55">
        <v>3349.82</v>
      </c>
    </row>
    <row r="1909" s="40" customFormat="1" customHeight="1" spans="1:5">
      <c r="A1909" s="41">
        <v>44440</v>
      </c>
      <c r="B1909" s="53" t="s">
        <v>228</v>
      </c>
      <c r="C1909" s="9" t="s">
        <v>224</v>
      </c>
      <c r="D1909" s="53" t="s">
        <v>192</v>
      </c>
      <c r="E1909" s="55">
        <v>7543.95</v>
      </c>
    </row>
    <row r="1910" s="40" customFormat="1" customHeight="1" spans="1:5">
      <c r="A1910" s="41">
        <v>44440</v>
      </c>
      <c r="B1910" s="53" t="s">
        <v>228</v>
      </c>
      <c r="C1910" s="9" t="s">
        <v>224</v>
      </c>
      <c r="D1910" s="53" t="s">
        <v>193</v>
      </c>
      <c r="E1910" s="55">
        <v>2365.13</v>
      </c>
    </row>
    <row r="1911" s="40" customFormat="1" customHeight="1" spans="1:5">
      <c r="A1911" s="41">
        <v>44440</v>
      </c>
      <c r="B1911" s="53" t="s">
        <v>228</v>
      </c>
      <c r="C1911" s="9" t="s">
        <v>224</v>
      </c>
      <c r="D1911" s="53" t="s">
        <v>194</v>
      </c>
      <c r="E1911" s="55">
        <v>5784.45</v>
      </c>
    </row>
    <row r="1912" s="40" customFormat="1" customHeight="1" spans="1:5">
      <c r="A1912" s="41">
        <v>44440</v>
      </c>
      <c r="B1912" s="53" t="s">
        <v>228</v>
      </c>
      <c r="C1912" s="9" t="s">
        <v>224</v>
      </c>
      <c r="D1912" s="53" t="s">
        <v>188</v>
      </c>
      <c r="E1912" s="55">
        <v>72149.51</v>
      </c>
    </row>
    <row r="1913" s="40" customFormat="1" customHeight="1" spans="1:5">
      <c r="A1913" s="41">
        <v>44228</v>
      </c>
      <c r="B1913" s="50" t="s">
        <v>229</v>
      </c>
      <c r="C1913" s="51" t="s">
        <v>101</v>
      </c>
      <c r="D1913" s="50" t="s">
        <v>142</v>
      </c>
      <c r="E1913" s="52">
        <v>-400</v>
      </c>
    </row>
    <row r="1914" s="40" customFormat="1" customHeight="1" spans="1:5">
      <c r="A1914" s="41">
        <v>44228</v>
      </c>
      <c r="B1914" s="50" t="s">
        <v>229</v>
      </c>
      <c r="C1914" s="51" t="s">
        <v>101</v>
      </c>
      <c r="D1914" s="50" t="s">
        <v>140</v>
      </c>
      <c r="E1914" s="52">
        <v>-200</v>
      </c>
    </row>
    <row r="1915" s="40" customFormat="1" customHeight="1" spans="1:5">
      <c r="A1915" s="41">
        <v>44197</v>
      </c>
      <c r="B1915" s="50" t="s">
        <v>230</v>
      </c>
      <c r="C1915" s="50" t="s">
        <v>230</v>
      </c>
      <c r="D1915" s="50" t="s">
        <v>102</v>
      </c>
      <c r="E1915" s="52">
        <v>50</v>
      </c>
    </row>
    <row r="1916" s="40" customFormat="1" customHeight="1" spans="1:5">
      <c r="A1916" s="41">
        <v>44197</v>
      </c>
      <c r="B1916" s="50" t="s">
        <v>230</v>
      </c>
      <c r="C1916" s="50" t="s">
        <v>230</v>
      </c>
      <c r="D1916" s="50" t="s">
        <v>114</v>
      </c>
      <c r="E1916" s="52">
        <v>800</v>
      </c>
    </row>
    <row r="1917" s="40" customFormat="1" customHeight="1" spans="1:5">
      <c r="A1917" s="41">
        <v>44197</v>
      </c>
      <c r="B1917" s="50" t="s">
        <v>230</v>
      </c>
      <c r="C1917" s="50" t="s">
        <v>230</v>
      </c>
      <c r="D1917" s="50" t="s">
        <v>123</v>
      </c>
      <c r="E1917" s="52">
        <v>800</v>
      </c>
    </row>
    <row r="1918" s="40" customFormat="1" customHeight="1" spans="1:5">
      <c r="A1918" s="41">
        <v>44197</v>
      </c>
      <c r="B1918" s="50" t="s">
        <v>230</v>
      </c>
      <c r="C1918" s="50" t="s">
        <v>230</v>
      </c>
      <c r="D1918" s="50" t="s">
        <v>108</v>
      </c>
      <c r="E1918" s="52">
        <v>800</v>
      </c>
    </row>
    <row r="1919" s="40" customFormat="1" customHeight="1" spans="1:5">
      <c r="A1919" s="41">
        <v>44197</v>
      </c>
      <c r="B1919" s="50" t="s">
        <v>230</v>
      </c>
      <c r="C1919" s="50" t="s">
        <v>230</v>
      </c>
      <c r="D1919" s="50" t="s">
        <v>109</v>
      </c>
      <c r="E1919" s="52">
        <v>800</v>
      </c>
    </row>
    <row r="1920" s="40" customFormat="1" customHeight="1" spans="1:5">
      <c r="A1920" s="41">
        <v>44197</v>
      </c>
      <c r="B1920" s="50" t="s">
        <v>230</v>
      </c>
      <c r="C1920" s="50" t="s">
        <v>230</v>
      </c>
      <c r="D1920" s="50" t="s">
        <v>125</v>
      </c>
      <c r="E1920" s="52">
        <v>800</v>
      </c>
    </row>
    <row r="1921" s="40" customFormat="1" customHeight="1" spans="1:5">
      <c r="A1921" s="41">
        <v>44197</v>
      </c>
      <c r="B1921" s="50" t="s">
        <v>230</v>
      </c>
      <c r="C1921" s="50" t="s">
        <v>230</v>
      </c>
      <c r="D1921" s="50" t="s">
        <v>110</v>
      </c>
      <c r="E1921" s="52">
        <v>800</v>
      </c>
    </row>
    <row r="1922" s="40" customFormat="1" customHeight="1" spans="1:5">
      <c r="A1922" s="41">
        <v>44197</v>
      </c>
      <c r="B1922" s="50" t="s">
        <v>230</v>
      </c>
      <c r="C1922" s="50" t="s">
        <v>230</v>
      </c>
      <c r="D1922" s="50" t="s">
        <v>124</v>
      </c>
      <c r="E1922" s="52">
        <v>800</v>
      </c>
    </row>
    <row r="1923" s="40" customFormat="1" customHeight="1" spans="1:5">
      <c r="A1923" s="41">
        <v>44197</v>
      </c>
      <c r="B1923" s="50" t="s">
        <v>230</v>
      </c>
      <c r="C1923" s="50" t="s">
        <v>230</v>
      </c>
      <c r="D1923" s="50" t="s">
        <v>107</v>
      </c>
      <c r="E1923" s="52">
        <v>800</v>
      </c>
    </row>
    <row r="1924" s="40" customFormat="1" customHeight="1" spans="1:5">
      <c r="A1924" s="41">
        <v>44197</v>
      </c>
      <c r="B1924" s="50" t="s">
        <v>230</v>
      </c>
      <c r="C1924" s="50" t="s">
        <v>230</v>
      </c>
      <c r="D1924" s="50" t="s">
        <v>121</v>
      </c>
      <c r="E1924" s="52">
        <v>800</v>
      </c>
    </row>
    <row r="1925" s="40" customFormat="1" customHeight="1" spans="1:5">
      <c r="A1925" s="41">
        <v>44197</v>
      </c>
      <c r="B1925" s="50" t="s">
        <v>230</v>
      </c>
      <c r="C1925" s="50" t="s">
        <v>230</v>
      </c>
      <c r="D1925" s="50" t="s">
        <v>111</v>
      </c>
      <c r="E1925" s="52">
        <v>800</v>
      </c>
    </row>
    <row r="1926" s="40" customFormat="1" customHeight="1" spans="1:5">
      <c r="A1926" s="41">
        <v>44197</v>
      </c>
      <c r="B1926" s="50" t="s">
        <v>230</v>
      </c>
      <c r="C1926" s="50" t="s">
        <v>230</v>
      </c>
      <c r="D1926" s="50" t="s">
        <v>133</v>
      </c>
      <c r="E1926" s="54">
        <v>3200</v>
      </c>
    </row>
    <row r="1927" s="40" customFormat="1" customHeight="1" spans="1:5">
      <c r="A1927" s="41">
        <v>44197</v>
      </c>
      <c r="B1927" s="50" t="s">
        <v>230</v>
      </c>
      <c r="C1927" s="50" t="s">
        <v>230</v>
      </c>
      <c r="D1927" s="50" t="s">
        <v>134</v>
      </c>
      <c r="E1927" s="54">
        <v>3200</v>
      </c>
    </row>
    <row r="1928" s="40" customFormat="1" customHeight="1" spans="1:5">
      <c r="A1928" s="41">
        <v>44228</v>
      </c>
      <c r="B1928" s="50" t="s">
        <v>230</v>
      </c>
      <c r="C1928" s="50" t="s">
        <v>230</v>
      </c>
      <c r="D1928" s="50" t="s">
        <v>114</v>
      </c>
      <c r="E1928" s="52">
        <v>800</v>
      </c>
    </row>
    <row r="1929" s="40" customFormat="1" customHeight="1" spans="1:5">
      <c r="A1929" s="41">
        <v>44228</v>
      </c>
      <c r="B1929" s="50" t="s">
        <v>230</v>
      </c>
      <c r="C1929" s="50" t="s">
        <v>230</v>
      </c>
      <c r="D1929" s="50" t="s">
        <v>123</v>
      </c>
      <c r="E1929" s="52">
        <v>800</v>
      </c>
    </row>
    <row r="1930" s="40" customFormat="1" customHeight="1" spans="1:5">
      <c r="A1930" s="41">
        <v>44228</v>
      </c>
      <c r="B1930" s="50" t="s">
        <v>230</v>
      </c>
      <c r="C1930" s="50" t="s">
        <v>230</v>
      </c>
      <c r="D1930" s="50" t="s">
        <v>108</v>
      </c>
      <c r="E1930" s="52">
        <v>800</v>
      </c>
    </row>
    <row r="1931" s="40" customFormat="1" customHeight="1" spans="1:5">
      <c r="A1931" s="41">
        <v>44228</v>
      </c>
      <c r="B1931" s="50" t="s">
        <v>230</v>
      </c>
      <c r="C1931" s="50" t="s">
        <v>230</v>
      </c>
      <c r="D1931" s="50" t="s">
        <v>109</v>
      </c>
      <c r="E1931" s="52">
        <v>800</v>
      </c>
    </row>
    <row r="1932" s="40" customFormat="1" customHeight="1" spans="1:5">
      <c r="A1932" s="41">
        <v>44228</v>
      </c>
      <c r="B1932" s="50" t="s">
        <v>230</v>
      </c>
      <c r="C1932" s="50" t="s">
        <v>230</v>
      </c>
      <c r="D1932" s="50" t="s">
        <v>125</v>
      </c>
      <c r="E1932" s="52">
        <v>800</v>
      </c>
    </row>
    <row r="1933" s="40" customFormat="1" customHeight="1" spans="1:5">
      <c r="A1933" s="41">
        <v>44228</v>
      </c>
      <c r="B1933" s="50" t="s">
        <v>230</v>
      </c>
      <c r="C1933" s="50" t="s">
        <v>230</v>
      </c>
      <c r="D1933" s="50" t="s">
        <v>110</v>
      </c>
      <c r="E1933" s="52">
        <v>800</v>
      </c>
    </row>
    <row r="1934" s="40" customFormat="1" customHeight="1" spans="1:5">
      <c r="A1934" s="41">
        <v>44228</v>
      </c>
      <c r="B1934" s="50" t="s">
        <v>230</v>
      </c>
      <c r="C1934" s="50" t="s">
        <v>230</v>
      </c>
      <c r="D1934" s="50" t="s">
        <v>124</v>
      </c>
      <c r="E1934" s="52">
        <v>800</v>
      </c>
    </row>
    <row r="1935" s="40" customFormat="1" customHeight="1" spans="1:5">
      <c r="A1935" s="41">
        <v>44228</v>
      </c>
      <c r="B1935" s="50" t="s">
        <v>230</v>
      </c>
      <c r="C1935" s="50" t="s">
        <v>230</v>
      </c>
      <c r="D1935" s="50" t="s">
        <v>107</v>
      </c>
      <c r="E1935" s="52">
        <v>800</v>
      </c>
    </row>
    <row r="1936" s="40" customFormat="1" customHeight="1" spans="1:5">
      <c r="A1936" s="41">
        <v>44228</v>
      </c>
      <c r="B1936" s="50" t="s">
        <v>230</v>
      </c>
      <c r="C1936" s="50" t="s">
        <v>230</v>
      </c>
      <c r="D1936" s="50" t="s">
        <v>121</v>
      </c>
      <c r="E1936" s="52">
        <v>800</v>
      </c>
    </row>
    <row r="1937" s="40" customFormat="1" customHeight="1" spans="1:5">
      <c r="A1937" s="41">
        <v>44228</v>
      </c>
      <c r="B1937" s="50" t="s">
        <v>230</v>
      </c>
      <c r="C1937" s="50" t="s">
        <v>230</v>
      </c>
      <c r="D1937" s="50" t="s">
        <v>111</v>
      </c>
      <c r="E1937" s="52">
        <v>800</v>
      </c>
    </row>
    <row r="1938" s="40" customFormat="1" customHeight="1" spans="1:5">
      <c r="A1938" s="41">
        <v>44228</v>
      </c>
      <c r="B1938" s="50" t="s">
        <v>230</v>
      </c>
      <c r="C1938" s="50" t="s">
        <v>230</v>
      </c>
      <c r="D1938" s="50" t="s">
        <v>133</v>
      </c>
      <c r="E1938" s="52">
        <v>3200</v>
      </c>
    </row>
    <row r="1939" s="40" customFormat="1" customHeight="1" spans="1:5">
      <c r="A1939" s="41">
        <v>44228</v>
      </c>
      <c r="B1939" s="50" t="s">
        <v>230</v>
      </c>
      <c r="C1939" s="50" t="s">
        <v>230</v>
      </c>
      <c r="D1939" s="50" t="s">
        <v>134</v>
      </c>
      <c r="E1939" s="52">
        <v>3200</v>
      </c>
    </row>
    <row r="1940" s="40" customFormat="1" customHeight="1" spans="1:5">
      <c r="A1940" s="41">
        <v>44287</v>
      </c>
      <c r="B1940" s="50" t="s">
        <v>230</v>
      </c>
      <c r="C1940" s="50" t="s">
        <v>230</v>
      </c>
      <c r="D1940" s="50" t="s">
        <v>141</v>
      </c>
      <c r="E1940" s="52">
        <v>35</v>
      </c>
    </row>
    <row r="1941" s="40" customFormat="1" customHeight="1" spans="1:5">
      <c r="A1941" s="41">
        <v>44287</v>
      </c>
      <c r="B1941" s="50" t="s">
        <v>230</v>
      </c>
      <c r="C1941" s="50" t="s">
        <v>230</v>
      </c>
      <c r="D1941" s="50" t="s">
        <v>114</v>
      </c>
      <c r="E1941" s="52">
        <v>800</v>
      </c>
    </row>
    <row r="1942" s="40" customFormat="1" customHeight="1" spans="1:5">
      <c r="A1942" s="41">
        <v>44287</v>
      </c>
      <c r="B1942" s="50" t="s">
        <v>230</v>
      </c>
      <c r="C1942" s="50" t="s">
        <v>230</v>
      </c>
      <c r="D1942" s="50" t="s">
        <v>108</v>
      </c>
      <c r="E1942" s="52">
        <v>800</v>
      </c>
    </row>
    <row r="1943" s="40" customFormat="1" customHeight="1" spans="1:5">
      <c r="A1943" s="41">
        <v>44287</v>
      </c>
      <c r="B1943" s="50" t="s">
        <v>230</v>
      </c>
      <c r="C1943" s="50" t="s">
        <v>230</v>
      </c>
      <c r="D1943" s="50" t="s">
        <v>109</v>
      </c>
      <c r="E1943" s="52">
        <v>800</v>
      </c>
    </row>
    <row r="1944" s="40" customFormat="1" customHeight="1" spans="1:5">
      <c r="A1944" s="41">
        <v>44287</v>
      </c>
      <c r="B1944" s="50" t="s">
        <v>230</v>
      </c>
      <c r="C1944" s="50" t="s">
        <v>230</v>
      </c>
      <c r="D1944" s="50" t="s">
        <v>110</v>
      </c>
      <c r="E1944" s="52">
        <v>800</v>
      </c>
    </row>
    <row r="1945" s="40" customFormat="1" customHeight="1" spans="1:5">
      <c r="A1945" s="41">
        <v>44287</v>
      </c>
      <c r="B1945" s="50" t="s">
        <v>230</v>
      </c>
      <c r="C1945" s="50" t="s">
        <v>230</v>
      </c>
      <c r="D1945" s="50" t="s">
        <v>124</v>
      </c>
      <c r="E1945" s="52">
        <v>800</v>
      </c>
    </row>
    <row r="1946" s="40" customFormat="1" customHeight="1" spans="1:5">
      <c r="A1946" s="41">
        <v>44287</v>
      </c>
      <c r="B1946" s="50" t="s">
        <v>230</v>
      </c>
      <c r="C1946" s="50" t="s">
        <v>230</v>
      </c>
      <c r="D1946" s="50" t="s">
        <v>107</v>
      </c>
      <c r="E1946" s="52">
        <v>800</v>
      </c>
    </row>
    <row r="1947" s="40" customFormat="1" customHeight="1" spans="1:5">
      <c r="A1947" s="41">
        <v>44287</v>
      </c>
      <c r="B1947" s="50" t="s">
        <v>230</v>
      </c>
      <c r="C1947" s="50" t="s">
        <v>230</v>
      </c>
      <c r="D1947" s="50" t="s">
        <v>121</v>
      </c>
      <c r="E1947" s="52">
        <v>800</v>
      </c>
    </row>
    <row r="1948" s="40" customFormat="1" customHeight="1" spans="1:5">
      <c r="A1948" s="41">
        <v>44287</v>
      </c>
      <c r="B1948" s="50" t="s">
        <v>230</v>
      </c>
      <c r="C1948" s="50" t="s">
        <v>230</v>
      </c>
      <c r="D1948" s="50" t="s">
        <v>111</v>
      </c>
      <c r="E1948" s="52">
        <v>800</v>
      </c>
    </row>
    <row r="1949" s="40" customFormat="1" customHeight="1" spans="1:5">
      <c r="A1949" s="41">
        <v>44287</v>
      </c>
      <c r="B1949" s="50" t="s">
        <v>230</v>
      </c>
      <c r="C1949" s="50" t="s">
        <v>230</v>
      </c>
      <c r="D1949" s="50" t="s">
        <v>123</v>
      </c>
      <c r="E1949" s="54">
        <v>1600</v>
      </c>
    </row>
    <row r="1950" s="40" customFormat="1" customHeight="1" spans="1:5">
      <c r="A1950" s="41">
        <v>44287</v>
      </c>
      <c r="B1950" s="50" t="s">
        <v>230</v>
      </c>
      <c r="C1950" s="50" t="s">
        <v>230</v>
      </c>
      <c r="D1950" s="50" t="s">
        <v>125</v>
      </c>
      <c r="E1950" s="54">
        <v>1600</v>
      </c>
    </row>
    <row r="1951" s="40" customFormat="1" customHeight="1" spans="1:5">
      <c r="A1951" s="41">
        <v>44287</v>
      </c>
      <c r="B1951" s="50" t="s">
        <v>230</v>
      </c>
      <c r="C1951" s="50" t="s">
        <v>230</v>
      </c>
      <c r="D1951" s="50" t="s">
        <v>133</v>
      </c>
      <c r="E1951" s="54">
        <v>3200</v>
      </c>
    </row>
    <row r="1952" s="40" customFormat="1" customHeight="1" spans="1:5">
      <c r="A1952" s="41">
        <v>44287</v>
      </c>
      <c r="B1952" s="50" t="s">
        <v>230</v>
      </c>
      <c r="C1952" s="50" t="s">
        <v>230</v>
      </c>
      <c r="D1952" s="50" t="s">
        <v>134</v>
      </c>
      <c r="E1952" s="54">
        <v>3200</v>
      </c>
    </row>
    <row r="1953" s="40" customFormat="1" customHeight="1" spans="1:5">
      <c r="A1953" s="41">
        <v>44317</v>
      </c>
      <c r="B1953" s="50" t="s">
        <v>230</v>
      </c>
      <c r="C1953" s="50" t="s">
        <v>230</v>
      </c>
      <c r="D1953" s="50" t="s">
        <v>141</v>
      </c>
      <c r="E1953" s="52">
        <v>30</v>
      </c>
    </row>
    <row r="1954" s="40" customFormat="1" customHeight="1" spans="1:5">
      <c r="A1954" s="41">
        <v>44317</v>
      </c>
      <c r="B1954" s="50" t="s">
        <v>230</v>
      </c>
      <c r="C1954" s="50" t="s">
        <v>230</v>
      </c>
      <c r="D1954" s="50" t="s">
        <v>102</v>
      </c>
      <c r="E1954" s="52">
        <v>30</v>
      </c>
    </row>
    <row r="1955" s="40" customFormat="1" customHeight="1" spans="1:5">
      <c r="A1955" s="41">
        <v>44317</v>
      </c>
      <c r="B1955" s="50" t="s">
        <v>230</v>
      </c>
      <c r="C1955" s="50" t="s">
        <v>230</v>
      </c>
      <c r="D1955" s="50" t="s">
        <v>130</v>
      </c>
      <c r="E1955" s="52">
        <v>30</v>
      </c>
    </row>
    <row r="1956" s="40" customFormat="1" customHeight="1" spans="1:5">
      <c r="A1956" s="41">
        <v>44317</v>
      </c>
      <c r="B1956" s="50" t="s">
        <v>230</v>
      </c>
      <c r="C1956" s="50" t="s">
        <v>230</v>
      </c>
      <c r="D1956" s="50" t="s">
        <v>114</v>
      </c>
      <c r="E1956" s="52">
        <v>800</v>
      </c>
    </row>
    <row r="1957" s="40" customFormat="1" customHeight="1" spans="1:5">
      <c r="A1957" s="41">
        <v>44317</v>
      </c>
      <c r="B1957" s="50" t="s">
        <v>230</v>
      </c>
      <c r="C1957" s="50" t="s">
        <v>230</v>
      </c>
      <c r="D1957" s="50" t="s">
        <v>108</v>
      </c>
      <c r="E1957" s="52">
        <v>800</v>
      </c>
    </row>
    <row r="1958" s="40" customFormat="1" customHeight="1" spans="1:5">
      <c r="A1958" s="41">
        <v>44317</v>
      </c>
      <c r="B1958" s="50" t="s">
        <v>230</v>
      </c>
      <c r="C1958" s="50" t="s">
        <v>230</v>
      </c>
      <c r="D1958" s="50" t="s">
        <v>109</v>
      </c>
      <c r="E1958" s="52">
        <v>800</v>
      </c>
    </row>
    <row r="1959" s="40" customFormat="1" customHeight="1" spans="1:5">
      <c r="A1959" s="41">
        <v>44317</v>
      </c>
      <c r="B1959" s="50" t="s">
        <v>230</v>
      </c>
      <c r="C1959" s="50" t="s">
        <v>230</v>
      </c>
      <c r="D1959" s="50" t="s">
        <v>110</v>
      </c>
      <c r="E1959" s="52">
        <v>800</v>
      </c>
    </row>
    <row r="1960" s="40" customFormat="1" customHeight="1" spans="1:5">
      <c r="A1960" s="41">
        <v>44317</v>
      </c>
      <c r="B1960" s="50" t="s">
        <v>230</v>
      </c>
      <c r="C1960" s="50" t="s">
        <v>230</v>
      </c>
      <c r="D1960" s="50" t="s">
        <v>124</v>
      </c>
      <c r="E1960" s="52">
        <v>800</v>
      </c>
    </row>
    <row r="1961" s="40" customFormat="1" customHeight="1" spans="1:5">
      <c r="A1961" s="41">
        <v>44317</v>
      </c>
      <c r="B1961" s="50" t="s">
        <v>230</v>
      </c>
      <c r="C1961" s="50" t="s">
        <v>230</v>
      </c>
      <c r="D1961" s="50" t="s">
        <v>107</v>
      </c>
      <c r="E1961" s="52">
        <v>800</v>
      </c>
    </row>
    <row r="1962" s="40" customFormat="1" customHeight="1" spans="1:5">
      <c r="A1962" s="41">
        <v>44317</v>
      </c>
      <c r="B1962" s="50" t="s">
        <v>230</v>
      </c>
      <c r="C1962" s="50" t="s">
        <v>230</v>
      </c>
      <c r="D1962" s="50" t="s">
        <v>121</v>
      </c>
      <c r="E1962" s="52">
        <v>800</v>
      </c>
    </row>
    <row r="1963" s="40" customFormat="1" customHeight="1" spans="1:5">
      <c r="A1963" s="41">
        <v>44317</v>
      </c>
      <c r="B1963" s="50" t="s">
        <v>230</v>
      </c>
      <c r="C1963" s="50" t="s">
        <v>230</v>
      </c>
      <c r="D1963" s="50" t="s">
        <v>111</v>
      </c>
      <c r="E1963" s="52">
        <v>800</v>
      </c>
    </row>
    <row r="1964" s="40" customFormat="1" customHeight="1" spans="1:5">
      <c r="A1964" s="41">
        <v>44317</v>
      </c>
      <c r="B1964" s="50" t="s">
        <v>230</v>
      </c>
      <c r="C1964" s="50" t="s">
        <v>230</v>
      </c>
      <c r="D1964" s="50" t="s">
        <v>123</v>
      </c>
      <c r="E1964" s="54">
        <v>1600</v>
      </c>
    </row>
    <row r="1965" s="40" customFormat="1" customHeight="1" spans="1:5">
      <c r="A1965" s="41">
        <v>44317</v>
      </c>
      <c r="B1965" s="50" t="s">
        <v>230</v>
      </c>
      <c r="C1965" s="50" t="s">
        <v>230</v>
      </c>
      <c r="D1965" s="50" t="s">
        <v>125</v>
      </c>
      <c r="E1965" s="54">
        <v>1600</v>
      </c>
    </row>
    <row r="1966" s="40" customFormat="1" customHeight="1" spans="1:5">
      <c r="A1966" s="41">
        <v>44317</v>
      </c>
      <c r="B1966" s="50" t="s">
        <v>230</v>
      </c>
      <c r="C1966" s="50" t="s">
        <v>230</v>
      </c>
      <c r="D1966" s="50" t="s">
        <v>133</v>
      </c>
      <c r="E1966" s="54">
        <v>3200</v>
      </c>
    </row>
    <row r="1967" s="40" customFormat="1" customHeight="1" spans="1:5">
      <c r="A1967" s="41">
        <v>44317</v>
      </c>
      <c r="B1967" s="50" t="s">
        <v>230</v>
      </c>
      <c r="C1967" s="50" t="s">
        <v>230</v>
      </c>
      <c r="D1967" s="50" t="s">
        <v>134</v>
      </c>
      <c r="E1967" s="54">
        <v>3200</v>
      </c>
    </row>
    <row r="1968" s="40" customFormat="1" customHeight="1" spans="1:5">
      <c r="A1968" s="41">
        <v>44348</v>
      </c>
      <c r="B1968" s="50" t="s">
        <v>230</v>
      </c>
      <c r="C1968" s="50" t="s">
        <v>230</v>
      </c>
      <c r="D1968" s="50" t="s">
        <v>140</v>
      </c>
      <c r="E1968" s="52">
        <v>30</v>
      </c>
    </row>
    <row r="1969" s="40" customFormat="1" customHeight="1" spans="1:5">
      <c r="A1969" s="41">
        <v>44348</v>
      </c>
      <c r="B1969" s="50" t="s">
        <v>230</v>
      </c>
      <c r="C1969" s="50" t="s">
        <v>230</v>
      </c>
      <c r="D1969" s="50" t="s">
        <v>114</v>
      </c>
      <c r="E1969" s="52">
        <v>800</v>
      </c>
    </row>
    <row r="1970" s="40" customFormat="1" customHeight="1" spans="1:5">
      <c r="A1970" s="41">
        <v>44348</v>
      </c>
      <c r="B1970" s="50" t="s">
        <v>230</v>
      </c>
      <c r="C1970" s="50" t="s">
        <v>230</v>
      </c>
      <c r="D1970" s="50" t="s">
        <v>108</v>
      </c>
      <c r="E1970" s="52">
        <v>800</v>
      </c>
    </row>
    <row r="1971" s="40" customFormat="1" customHeight="1" spans="1:5">
      <c r="A1971" s="41">
        <v>44348</v>
      </c>
      <c r="B1971" s="50" t="s">
        <v>230</v>
      </c>
      <c r="C1971" s="50" t="s">
        <v>230</v>
      </c>
      <c r="D1971" s="50" t="s">
        <v>109</v>
      </c>
      <c r="E1971" s="52">
        <v>800</v>
      </c>
    </row>
    <row r="1972" s="40" customFormat="1" customHeight="1" spans="1:5">
      <c r="A1972" s="41">
        <v>44348</v>
      </c>
      <c r="B1972" s="50" t="s">
        <v>230</v>
      </c>
      <c r="C1972" s="50" t="s">
        <v>230</v>
      </c>
      <c r="D1972" s="50" t="s">
        <v>110</v>
      </c>
      <c r="E1972" s="52">
        <v>800</v>
      </c>
    </row>
    <row r="1973" s="40" customFormat="1" customHeight="1" spans="1:5">
      <c r="A1973" s="41">
        <v>44348</v>
      </c>
      <c r="B1973" s="50" t="s">
        <v>230</v>
      </c>
      <c r="C1973" s="50" t="s">
        <v>230</v>
      </c>
      <c r="D1973" s="50" t="s">
        <v>124</v>
      </c>
      <c r="E1973" s="52">
        <v>800</v>
      </c>
    </row>
    <row r="1974" s="40" customFormat="1" customHeight="1" spans="1:5">
      <c r="A1974" s="41">
        <v>44348</v>
      </c>
      <c r="B1974" s="50" t="s">
        <v>230</v>
      </c>
      <c r="C1974" s="50" t="s">
        <v>230</v>
      </c>
      <c r="D1974" s="50" t="s">
        <v>107</v>
      </c>
      <c r="E1974" s="52">
        <v>800</v>
      </c>
    </row>
    <row r="1975" s="40" customFormat="1" customHeight="1" spans="1:5">
      <c r="A1975" s="41">
        <v>44348</v>
      </c>
      <c r="B1975" s="50" t="s">
        <v>230</v>
      </c>
      <c r="C1975" s="50" t="s">
        <v>230</v>
      </c>
      <c r="D1975" s="50" t="s">
        <v>121</v>
      </c>
      <c r="E1975" s="52">
        <v>800</v>
      </c>
    </row>
    <row r="1976" s="40" customFormat="1" customHeight="1" spans="1:5">
      <c r="A1976" s="41">
        <v>44348</v>
      </c>
      <c r="B1976" s="50" t="s">
        <v>230</v>
      </c>
      <c r="C1976" s="50" t="s">
        <v>230</v>
      </c>
      <c r="D1976" s="50" t="s">
        <v>111</v>
      </c>
      <c r="E1976" s="52">
        <v>800</v>
      </c>
    </row>
    <row r="1977" s="40" customFormat="1" customHeight="1" spans="1:5">
      <c r="A1977" s="41">
        <v>44348</v>
      </c>
      <c r="B1977" s="50" t="s">
        <v>230</v>
      </c>
      <c r="C1977" s="50" t="s">
        <v>230</v>
      </c>
      <c r="D1977" s="50" t="s">
        <v>123</v>
      </c>
      <c r="E1977" s="54">
        <v>1600</v>
      </c>
    </row>
    <row r="1978" s="40" customFormat="1" customHeight="1" spans="1:5">
      <c r="A1978" s="41">
        <v>44348</v>
      </c>
      <c r="B1978" s="50" t="s">
        <v>230</v>
      </c>
      <c r="C1978" s="50" t="s">
        <v>230</v>
      </c>
      <c r="D1978" s="50" t="s">
        <v>125</v>
      </c>
      <c r="E1978" s="54">
        <v>1600</v>
      </c>
    </row>
    <row r="1979" s="40" customFormat="1" customHeight="1" spans="1:5">
      <c r="A1979" s="41">
        <v>44348</v>
      </c>
      <c r="B1979" s="50" t="s">
        <v>230</v>
      </c>
      <c r="C1979" s="50" t="s">
        <v>230</v>
      </c>
      <c r="D1979" s="50" t="s">
        <v>133</v>
      </c>
      <c r="E1979" s="54">
        <v>3200</v>
      </c>
    </row>
    <row r="1980" s="40" customFormat="1" customHeight="1" spans="1:5">
      <c r="A1980" s="41">
        <v>44348</v>
      </c>
      <c r="B1980" s="50" t="s">
        <v>230</v>
      </c>
      <c r="C1980" s="50" t="s">
        <v>230</v>
      </c>
      <c r="D1980" s="50" t="s">
        <v>134</v>
      </c>
      <c r="E1980" s="54">
        <v>3200</v>
      </c>
    </row>
    <row r="1981" s="40" customFormat="1" customHeight="1" spans="1:5">
      <c r="A1981" s="41">
        <v>44378</v>
      </c>
      <c r="B1981" s="50" t="s">
        <v>230</v>
      </c>
      <c r="C1981" s="50" t="s">
        <v>230</v>
      </c>
      <c r="D1981" s="50" t="s">
        <v>114</v>
      </c>
      <c r="E1981" s="52">
        <v>800</v>
      </c>
    </row>
    <row r="1982" s="40" customFormat="1" customHeight="1" spans="1:5">
      <c r="A1982" s="41">
        <v>44378</v>
      </c>
      <c r="B1982" s="50" t="s">
        <v>230</v>
      </c>
      <c r="C1982" s="50" t="s">
        <v>230</v>
      </c>
      <c r="D1982" s="50" t="s">
        <v>108</v>
      </c>
      <c r="E1982" s="52">
        <v>800</v>
      </c>
    </row>
    <row r="1983" s="40" customFormat="1" customHeight="1" spans="1:5">
      <c r="A1983" s="41">
        <v>44378</v>
      </c>
      <c r="B1983" s="50" t="s">
        <v>230</v>
      </c>
      <c r="C1983" s="50" t="s">
        <v>230</v>
      </c>
      <c r="D1983" s="50" t="s">
        <v>109</v>
      </c>
      <c r="E1983" s="52">
        <v>800</v>
      </c>
    </row>
    <row r="1984" s="40" customFormat="1" customHeight="1" spans="1:5">
      <c r="A1984" s="41">
        <v>44378</v>
      </c>
      <c r="B1984" s="50" t="s">
        <v>230</v>
      </c>
      <c r="C1984" s="50" t="s">
        <v>230</v>
      </c>
      <c r="D1984" s="50" t="s">
        <v>110</v>
      </c>
      <c r="E1984" s="52">
        <v>800</v>
      </c>
    </row>
    <row r="1985" s="40" customFormat="1" customHeight="1" spans="1:5">
      <c r="A1985" s="41">
        <v>44378</v>
      </c>
      <c r="B1985" s="50" t="s">
        <v>230</v>
      </c>
      <c r="C1985" s="50" t="s">
        <v>230</v>
      </c>
      <c r="D1985" s="50" t="s">
        <v>124</v>
      </c>
      <c r="E1985" s="52">
        <v>800</v>
      </c>
    </row>
    <row r="1986" s="40" customFormat="1" customHeight="1" spans="1:5">
      <c r="A1986" s="41">
        <v>44378</v>
      </c>
      <c r="B1986" s="50" t="s">
        <v>230</v>
      </c>
      <c r="C1986" s="50" t="s">
        <v>230</v>
      </c>
      <c r="D1986" s="50" t="s">
        <v>107</v>
      </c>
      <c r="E1986" s="52">
        <v>800</v>
      </c>
    </row>
    <row r="1987" s="40" customFormat="1" customHeight="1" spans="1:5">
      <c r="A1987" s="41">
        <v>44378</v>
      </c>
      <c r="B1987" s="50" t="s">
        <v>230</v>
      </c>
      <c r="C1987" s="50" t="s">
        <v>230</v>
      </c>
      <c r="D1987" s="50" t="s">
        <v>121</v>
      </c>
      <c r="E1987" s="52">
        <v>800</v>
      </c>
    </row>
    <row r="1988" s="40" customFormat="1" customHeight="1" spans="1:5">
      <c r="A1988" s="41">
        <v>44378</v>
      </c>
      <c r="B1988" s="50" t="s">
        <v>230</v>
      </c>
      <c r="C1988" s="50" t="s">
        <v>230</v>
      </c>
      <c r="D1988" s="50" t="s">
        <v>111</v>
      </c>
      <c r="E1988" s="52">
        <v>800</v>
      </c>
    </row>
    <row r="1989" s="40" customFormat="1" customHeight="1" spans="1:5">
      <c r="A1989" s="41">
        <v>44378</v>
      </c>
      <c r="B1989" s="50" t="s">
        <v>230</v>
      </c>
      <c r="C1989" s="50" t="s">
        <v>230</v>
      </c>
      <c r="D1989" s="50" t="s">
        <v>148</v>
      </c>
      <c r="E1989" s="52">
        <v>800</v>
      </c>
    </row>
    <row r="1990" s="40" customFormat="1" customHeight="1" spans="1:5">
      <c r="A1990" s="41">
        <v>44378</v>
      </c>
      <c r="B1990" s="50" t="s">
        <v>230</v>
      </c>
      <c r="C1990" s="50" t="s">
        <v>230</v>
      </c>
      <c r="D1990" s="50" t="s">
        <v>147</v>
      </c>
      <c r="E1990" s="52">
        <v>800</v>
      </c>
    </row>
    <row r="1991" s="40" customFormat="1" customHeight="1" spans="1:5">
      <c r="A1991" s="41">
        <v>44378</v>
      </c>
      <c r="B1991" s="50" t="s">
        <v>230</v>
      </c>
      <c r="C1991" s="50" t="s">
        <v>230</v>
      </c>
      <c r="D1991" s="50" t="s">
        <v>123</v>
      </c>
      <c r="E1991" s="54">
        <v>1600</v>
      </c>
    </row>
    <row r="1992" s="40" customFormat="1" customHeight="1" spans="1:5">
      <c r="A1992" s="41">
        <v>44378</v>
      </c>
      <c r="B1992" s="50" t="s">
        <v>230</v>
      </c>
      <c r="C1992" s="50" t="s">
        <v>230</v>
      </c>
      <c r="D1992" s="50" t="s">
        <v>125</v>
      </c>
      <c r="E1992" s="54">
        <v>1600</v>
      </c>
    </row>
    <row r="1993" s="40" customFormat="1" customHeight="1" spans="1:5">
      <c r="A1993" s="41">
        <v>44378</v>
      </c>
      <c r="B1993" s="50" t="s">
        <v>230</v>
      </c>
      <c r="C1993" s="50" t="s">
        <v>230</v>
      </c>
      <c r="D1993" s="50" t="s">
        <v>149</v>
      </c>
      <c r="E1993" s="54">
        <v>1600</v>
      </c>
    </row>
    <row r="1994" s="40" customFormat="1" customHeight="1" spans="1:5">
      <c r="A1994" s="41">
        <v>44378</v>
      </c>
      <c r="B1994" s="50" t="s">
        <v>230</v>
      </c>
      <c r="C1994" s="50" t="s">
        <v>230</v>
      </c>
      <c r="D1994" s="50" t="s">
        <v>133</v>
      </c>
      <c r="E1994" s="54">
        <v>3200</v>
      </c>
    </row>
    <row r="1995" s="40" customFormat="1" customHeight="1" spans="1:5">
      <c r="A1995" s="41">
        <v>44378</v>
      </c>
      <c r="B1995" s="50" t="s">
        <v>230</v>
      </c>
      <c r="C1995" s="50" t="s">
        <v>230</v>
      </c>
      <c r="D1995" s="50" t="s">
        <v>134</v>
      </c>
      <c r="E1995" s="54">
        <v>3200</v>
      </c>
    </row>
    <row r="1996" s="40" customFormat="1" customHeight="1" spans="1:5">
      <c r="A1996" s="41">
        <v>44409</v>
      </c>
      <c r="B1996" s="50" t="s">
        <v>230</v>
      </c>
      <c r="C1996" s="50" t="s">
        <v>230</v>
      </c>
      <c r="D1996" s="50" t="s">
        <v>114</v>
      </c>
      <c r="E1996" s="52">
        <v>800</v>
      </c>
    </row>
    <row r="1997" s="40" customFormat="1" customHeight="1" spans="1:5">
      <c r="A1997" s="41">
        <v>44409</v>
      </c>
      <c r="B1997" s="50" t="s">
        <v>230</v>
      </c>
      <c r="C1997" s="50" t="s">
        <v>230</v>
      </c>
      <c r="D1997" s="50" t="s">
        <v>108</v>
      </c>
      <c r="E1997" s="52">
        <v>800</v>
      </c>
    </row>
    <row r="1998" s="40" customFormat="1" customHeight="1" spans="1:5">
      <c r="A1998" s="41">
        <v>44409</v>
      </c>
      <c r="B1998" s="50" t="s">
        <v>230</v>
      </c>
      <c r="C1998" s="50" t="s">
        <v>230</v>
      </c>
      <c r="D1998" s="50" t="s">
        <v>109</v>
      </c>
      <c r="E1998" s="52">
        <v>800</v>
      </c>
    </row>
    <row r="1999" s="40" customFormat="1" customHeight="1" spans="1:5">
      <c r="A1999" s="41">
        <v>44409</v>
      </c>
      <c r="B1999" s="50" t="s">
        <v>230</v>
      </c>
      <c r="C1999" s="50" t="s">
        <v>230</v>
      </c>
      <c r="D1999" s="50" t="s">
        <v>110</v>
      </c>
      <c r="E1999" s="52">
        <v>800</v>
      </c>
    </row>
    <row r="2000" s="40" customFormat="1" customHeight="1" spans="1:5">
      <c r="A2000" s="41">
        <v>44409</v>
      </c>
      <c r="B2000" s="50" t="s">
        <v>230</v>
      </c>
      <c r="C2000" s="50" t="s">
        <v>230</v>
      </c>
      <c r="D2000" s="50" t="s">
        <v>124</v>
      </c>
      <c r="E2000" s="52">
        <v>800</v>
      </c>
    </row>
    <row r="2001" s="40" customFormat="1" customHeight="1" spans="1:5">
      <c r="A2001" s="41">
        <v>44409</v>
      </c>
      <c r="B2001" s="50" t="s">
        <v>230</v>
      </c>
      <c r="C2001" s="50" t="s">
        <v>230</v>
      </c>
      <c r="D2001" s="50" t="s">
        <v>107</v>
      </c>
      <c r="E2001" s="52">
        <v>800</v>
      </c>
    </row>
    <row r="2002" s="40" customFormat="1" customHeight="1" spans="1:5">
      <c r="A2002" s="41">
        <v>44409</v>
      </c>
      <c r="B2002" s="50" t="s">
        <v>230</v>
      </c>
      <c r="C2002" s="50" t="s">
        <v>230</v>
      </c>
      <c r="D2002" s="50" t="s">
        <v>121</v>
      </c>
      <c r="E2002" s="52">
        <v>800</v>
      </c>
    </row>
    <row r="2003" s="40" customFormat="1" customHeight="1" spans="1:5">
      <c r="A2003" s="41">
        <v>44409</v>
      </c>
      <c r="B2003" s="50" t="s">
        <v>230</v>
      </c>
      <c r="C2003" s="50" t="s">
        <v>230</v>
      </c>
      <c r="D2003" s="50" t="s">
        <v>111</v>
      </c>
      <c r="E2003" s="52">
        <v>800</v>
      </c>
    </row>
    <row r="2004" s="40" customFormat="1" customHeight="1" spans="1:5">
      <c r="A2004" s="41">
        <v>44409</v>
      </c>
      <c r="B2004" s="50" t="s">
        <v>230</v>
      </c>
      <c r="C2004" s="50" t="s">
        <v>230</v>
      </c>
      <c r="D2004" s="50" t="s">
        <v>148</v>
      </c>
      <c r="E2004" s="52">
        <v>800</v>
      </c>
    </row>
    <row r="2005" s="40" customFormat="1" customHeight="1" spans="1:5">
      <c r="A2005" s="41">
        <v>44409</v>
      </c>
      <c r="B2005" s="50" t="s">
        <v>230</v>
      </c>
      <c r="C2005" s="50" t="s">
        <v>230</v>
      </c>
      <c r="D2005" s="50" t="s">
        <v>147</v>
      </c>
      <c r="E2005" s="52">
        <v>800</v>
      </c>
    </row>
    <row r="2006" s="40" customFormat="1" customHeight="1" spans="1:5">
      <c r="A2006" s="41">
        <v>44409</v>
      </c>
      <c r="B2006" s="50" t="s">
        <v>230</v>
      </c>
      <c r="C2006" s="50" t="s">
        <v>230</v>
      </c>
      <c r="D2006" s="50" t="s">
        <v>123</v>
      </c>
      <c r="E2006" s="54">
        <v>1600</v>
      </c>
    </row>
    <row r="2007" s="40" customFormat="1" customHeight="1" spans="1:5">
      <c r="A2007" s="41">
        <v>44409</v>
      </c>
      <c r="B2007" s="50" t="s">
        <v>230</v>
      </c>
      <c r="C2007" s="50" t="s">
        <v>230</v>
      </c>
      <c r="D2007" s="50" t="s">
        <v>125</v>
      </c>
      <c r="E2007" s="54">
        <v>1600</v>
      </c>
    </row>
    <row r="2008" s="40" customFormat="1" customHeight="1" spans="1:5">
      <c r="A2008" s="41">
        <v>44409</v>
      </c>
      <c r="B2008" s="50" t="s">
        <v>230</v>
      </c>
      <c r="C2008" s="50" t="s">
        <v>230</v>
      </c>
      <c r="D2008" s="50" t="s">
        <v>149</v>
      </c>
      <c r="E2008" s="54">
        <v>1600</v>
      </c>
    </row>
    <row r="2009" s="40" customFormat="1" customHeight="1" spans="1:5">
      <c r="A2009" s="41">
        <v>44409</v>
      </c>
      <c r="B2009" s="50" t="s">
        <v>230</v>
      </c>
      <c r="C2009" s="50" t="s">
        <v>230</v>
      </c>
      <c r="D2009" s="50" t="s">
        <v>133</v>
      </c>
      <c r="E2009" s="54">
        <v>3200</v>
      </c>
    </row>
    <row r="2010" s="40" customFormat="1" customHeight="1" spans="1:5">
      <c r="A2010" s="41">
        <v>44409</v>
      </c>
      <c r="B2010" s="50" t="s">
        <v>230</v>
      </c>
      <c r="C2010" s="50" t="s">
        <v>230</v>
      </c>
      <c r="D2010" s="50" t="s">
        <v>134</v>
      </c>
      <c r="E2010" s="54">
        <v>3200</v>
      </c>
    </row>
    <row r="2011" s="40" customFormat="1" customHeight="1" spans="1:5">
      <c r="A2011" s="41">
        <v>44256</v>
      </c>
      <c r="B2011" s="53" t="s">
        <v>206</v>
      </c>
      <c r="C2011" s="50" t="s">
        <v>230</v>
      </c>
      <c r="D2011" s="53" t="s">
        <v>163</v>
      </c>
      <c r="E2011" s="55">
        <v>3200</v>
      </c>
    </row>
    <row r="2012" s="40" customFormat="1" customHeight="1" spans="1:5">
      <c r="A2012" s="41">
        <v>44256</v>
      </c>
      <c r="B2012" s="53" t="s">
        <v>206</v>
      </c>
      <c r="C2012" s="50" t="s">
        <v>230</v>
      </c>
      <c r="D2012" s="53" t="s">
        <v>164</v>
      </c>
      <c r="E2012" s="55">
        <v>3200</v>
      </c>
    </row>
    <row r="2013" s="40" customFormat="1" customHeight="1" spans="1:5">
      <c r="A2013" s="41">
        <v>44256</v>
      </c>
      <c r="B2013" s="53" t="s">
        <v>206</v>
      </c>
      <c r="C2013" s="50" t="s">
        <v>230</v>
      </c>
      <c r="D2013" s="53" t="s">
        <v>179</v>
      </c>
      <c r="E2013" s="56">
        <v>800</v>
      </c>
    </row>
    <row r="2014" s="40" customFormat="1" customHeight="1" spans="1:5">
      <c r="A2014" s="41">
        <v>44256</v>
      </c>
      <c r="B2014" s="53" t="s">
        <v>206</v>
      </c>
      <c r="C2014" s="50" t="s">
        <v>230</v>
      </c>
      <c r="D2014" s="53" t="s">
        <v>180</v>
      </c>
      <c r="E2014" s="56">
        <v>800</v>
      </c>
    </row>
    <row r="2015" s="40" customFormat="1" customHeight="1" spans="1:5">
      <c r="A2015" s="41">
        <v>44256</v>
      </c>
      <c r="B2015" s="53" t="s">
        <v>206</v>
      </c>
      <c r="C2015" s="50" t="s">
        <v>230</v>
      </c>
      <c r="D2015" s="53" t="s">
        <v>181</v>
      </c>
      <c r="E2015" s="56">
        <v>800</v>
      </c>
    </row>
    <row r="2016" s="40" customFormat="1" customHeight="1" spans="1:5">
      <c r="A2016" s="41">
        <v>44256</v>
      </c>
      <c r="B2016" s="53" t="s">
        <v>206</v>
      </c>
      <c r="C2016" s="50" t="s">
        <v>230</v>
      </c>
      <c r="D2016" s="53" t="s">
        <v>182</v>
      </c>
      <c r="E2016" s="56">
        <v>800</v>
      </c>
    </row>
    <row r="2017" s="40" customFormat="1" customHeight="1" spans="1:5">
      <c r="A2017" s="41">
        <v>44256</v>
      </c>
      <c r="B2017" s="53" t="s">
        <v>206</v>
      </c>
      <c r="C2017" s="50" t="s">
        <v>230</v>
      </c>
      <c r="D2017" s="53" t="s">
        <v>183</v>
      </c>
      <c r="E2017" s="56">
        <v>800</v>
      </c>
    </row>
    <row r="2018" s="40" customFormat="1" customHeight="1" spans="1:5">
      <c r="A2018" s="41">
        <v>44256</v>
      </c>
      <c r="B2018" s="53" t="s">
        <v>206</v>
      </c>
      <c r="C2018" s="50" t="s">
        <v>230</v>
      </c>
      <c r="D2018" s="53" t="s">
        <v>184</v>
      </c>
      <c r="E2018" s="56">
        <v>800</v>
      </c>
    </row>
    <row r="2019" s="40" customFormat="1" customHeight="1" spans="1:5">
      <c r="A2019" s="41">
        <v>44256</v>
      </c>
      <c r="B2019" s="53" t="s">
        <v>206</v>
      </c>
      <c r="C2019" s="50" t="s">
        <v>230</v>
      </c>
      <c r="D2019" s="53" t="s">
        <v>185</v>
      </c>
      <c r="E2019" s="56">
        <v>800</v>
      </c>
    </row>
    <row r="2020" s="40" customFormat="1" customHeight="1" spans="1:5">
      <c r="A2020" s="41">
        <v>44256</v>
      </c>
      <c r="B2020" s="53" t="s">
        <v>206</v>
      </c>
      <c r="C2020" s="50" t="s">
        <v>230</v>
      </c>
      <c r="D2020" s="53" t="s">
        <v>187</v>
      </c>
      <c r="E2020" s="56">
        <v>800</v>
      </c>
    </row>
    <row r="2021" s="40" customFormat="1" customHeight="1" spans="1:5">
      <c r="A2021" s="41">
        <v>44440</v>
      </c>
      <c r="B2021" s="53" t="s">
        <v>206</v>
      </c>
      <c r="C2021" s="50" t="s">
        <v>230</v>
      </c>
      <c r="D2021" s="53" t="s">
        <v>163</v>
      </c>
      <c r="E2021" s="55">
        <v>3200</v>
      </c>
    </row>
    <row r="2022" s="40" customFormat="1" customHeight="1" spans="1:5">
      <c r="A2022" s="41">
        <v>44440</v>
      </c>
      <c r="B2022" s="53" t="s">
        <v>206</v>
      </c>
      <c r="C2022" s="50" t="s">
        <v>230</v>
      </c>
      <c r="D2022" s="53" t="s">
        <v>164</v>
      </c>
      <c r="E2022" s="55">
        <v>3200</v>
      </c>
    </row>
    <row r="2023" s="40" customFormat="1" customHeight="1" spans="1:5">
      <c r="A2023" s="41">
        <v>44440</v>
      </c>
      <c r="B2023" s="53" t="s">
        <v>206</v>
      </c>
      <c r="C2023" s="50" t="s">
        <v>230</v>
      </c>
      <c r="D2023" s="53" t="s">
        <v>179</v>
      </c>
      <c r="E2023" s="56">
        <v>800</v>
      </c>
    </row>
    <row r="2024" s="40" customFormat="1" customHeight="1" spans="1:5">
      <c r="A2024" s="41">
        <v>44440</v>
      </c>
      <c r="B2024" s="53" t="s">
        <v>206</v>
      </c>
      <c r="C2024" s="50" t="s">
        <v>230</v>
      </c>
      <c r="D2024" s="53" t="s">
        <v>180</v>
      </c>
      <c r="E2024" s="55">
        <v>1600</v>
      </c>
    </row>
    <row r="2025" s="40" customFormat="1" customHeight="1" spans="1:5">
      <c r="A2025" s="41">
        <v>44440</v>
      </c>
      <c r="B2025" s="53" t="s">
        <v>206</v>
      </c>
      <c r="C2025" s="50" t="s">
        <v>230</v>
      </c>
      <c r="D2025" s="53" t="s">
        <v>181</v>
      </c>
      <c r="E2025" s="56">
        <v>800</v>
      </c>
    </row>
    <row r="2026" s="40" customFormat="1" customHeight="1" spans="1:5">
      <c r="A2026" s="41">
        <v>44440</v>
      </c>
      <c r="B2026" s="53" t="s">
        <v>206</v>
      </c>
      <c r="C2026" s="50" t="s">
        <v>230</v>
      </c>
      <c r="D2026" s="53" t="s">
        <v>182</v>
      </c>
      <c r="E2026" s="56">
        <v>800</v>
      </c>
    </row>
    <row r="2027" s="40" customFormat="1" customHeight="1" spans="1:5">
      <c r="A2027" s="41">
        <v>44440</v>
      </c>
      <c r="B2027" s="53" t="s">
        <v>206</v>
      </c>
      <c r="C2027" s="50" t="s">
        <v>230</v>
      </c>
      <c r="D2027" s="53" t="s">
        <v>183</v>
      </c>
      <c r="E2027" s="55">
        <v>1600</v>
      </c>
    </row>
    <row r="2028" s="40" customFormat="1" customHeight="1" spans="1:5">
      <c r="A2028" s="41">
        <v>44440</v>
      </c>
      <c r="B2028" s="53" t="s">
        <v>206</v>
      </c>
      <c r="C2028" s="50" t="s">
        <v>230</v>
      </c>
      <c r="D2028" s="53" t="s">
        <v>184</v>
      </c>
      <c r="E2028" s="56">
        <v>800</v>
      </c>
    </row>
    <row r="2029" s="40" customFormat="1" customHeight="1" spans="1:5">
      <c r="A2029" s="41">
        <v>44440</v>
      </c>
      <c r="B2029" s="53" t="s">
        <v>206</v>
      </c>
      <c r="C2029" s="50" t="s">
        <v>230</v>
      </c>
      <c r="D2029" s="53" t="s">
        <v>185</v>
      </c>
      <c r="E2029" s="56">
        <v>800</v>
      </c>
    </row>
    <row r="2030" s="40" customFormat="1" customHeight="1" spans="1:5">
      <c r="A2030" s="41">
        <v>44440</v>
      </c>
      <c r="B2030" s="53" t="s">
        <v>206</v>
      </c>
      <c r="C2030" s="50" t="s">
        <v>230</v>
      </c>
      <c r="D2030" s="53" t="s">
        <v>190</v>
      </c>
      <c r="E2030" s="56">
        <v>800</v>
      </c>
    </row>
    <row r="2031" s="40" customFormat="1" customHeight="1" spans="1:5">
      <c r="A2031" s="41">
        <v>44440</v>
      </c>
      <c r="B2031" s="53" t="s">
        <v>206</v>
      </c>
      <c r="C2031" s="50" t="s">
        <v>230</v>
      </c>
      <c r="D2031" s="53" t="s">
        <v>186</v>
      </c>
      <c r="E2031" s="56">
        <v>800</v>
      </c>
    </row>
    <row r="2032" s="40" customFormat="1" customHeight="1" spans="1:5">
      <c r="A2032" s="41">
        <v>44440</v>
      </c>
      <c r="B2032" s="53" t="s">
        <v>206</v>
      </c>
      <c r="C2032" s="50" t="s">
        <v>230</v>
      </c>
      <c r="D2032" s="53" t="s">
        <v>187</v>
      </c>
      <c r="E2032" s="56">
        <v>800</v>
      </c>
    </row>
    <row r="2033" s="40" customFormat="1" customHeight="1" spans="1:5">
      <c r="A2033" s="41">
        <v>44440</v>
      </c>
      <c r="B2033" s="53" t="s">
        <v>206</v>
      </c>
      <c r="C2033" s="50" t="s">
        <v>230</v>
      </c>
      <c r="D2033" s="53" t="s">
        <v>191</v>
      </c>
      <c r="E2033" s="56">
        <v>800</v>
      </c>
    </row>
    <row r="2034" s="40" customFormat="1" customHeight="1" spans="1:5">
      <c r="A2034" s="41">
        <v>44440</v>
      </c>
      <c r="B2034" s="53" t="s">
        <v>206</v>
      </c>
      <c r="C2034" s="50" t="s">
        <v>230</v>
      </c>
      <c r="D2034" s="53" t="s">
        <v>192</v>
      </c>
      <c r="E2034" s="55">
        <v>1600</v>
      </c>
    </row>
    <row r="2035" s="40" customFormat="1" customHeight="1" spans="1:5">
      <c r="A2035" s="41">
        <v>44440</v>
      </c>
      <c r="B2035" s="53" t="s">
        <v>206</v>
      </c>
      <c r="C2035" s="50" t="s">
        <v>230</v>
      </c>
      <c r="D2035" s="53" t="s">
        <v>193</v>
      </c>
      <c r="E2035" s="56">
        <v>800</v>
      </c>
    </row>
    <row r="2036" s="40" customFormat="1" customHeight="1" spans="1:5">
      <c r="A2036" s="41">
        <v>44197</v>
      </c>
      <c r="B2036" s="50" t="s">
        <v>231</v>
      </c>
      <c r="C2036" s="50" t="s">
        <v>231</v>
      </c>
      <c r="D2036" s="50" t="s">
        <v>132</v>
      </c>
      <c r="E2036" s="52">
        <v>-705</v>
      </c>
    </row>
    <row r="2037" s="40" customFormat="1" customHeight="1" spans="1:5">
      <c r="A2037" s="41">
        <v>44197</v>
      </c>
      <c r="B2037" s="50" t="s">
        <v>231</v>
      </c>
      <c r="C2037" s="50" t="s">
        <v>231</v>
      </c>
      <c r="D2037" s="50" t="s">
        <v>145</v>
      </c>
      <c r="E2037" s="52">
        <v>-92.03</v>
      </c>
    </row>
    <row r="2038" s="40" customFormat="1" customHeight="1" spans="1:5">
      <c r="A2038" s="41">
        <v>44197</v>
      </c>
      <c r="B2038" s="50" t="s">
        <v>231</v>
      </c>
      <c r="C2038" s="50" t="s">
        <v>231</v>
      </c>
      <c r="D2038" s="50" t="s">
        <v>130</v>
      </c>
      <c r="E2038" s="52">
        <v>49.95</v>
      </c>
    </row>
    <row r="2039" s="40" customFormat="1" customHeight="1" spans="1:5">
      <c r="A2039" s="41">
        <v>44197</v>
      </c>
      <c r="B2039" s="50" t="s">
        <v>231</v>
      </c>
      <c r="C2039" s="50" t="s">
        <v>231</v>
      </c>
      <c r="D2039" s="50" t="s">
        <v>107</v>
      </c>
      <c r="E2039" s="52">
        <v>63.02</v>
      </c>
    </row>
    <row r="2040" s="40" customFormat="1" customHeight="1" spans="1:5">
      <c r="A2040" s="41">
        <v>44197</v>
      </c>
      <c r="B2040" s="50" t="s">
        <v>231</v>
      </c>
      <c r="C2040" s="50" t="s">
        <v>231</v>
      </c>
      <c r="D2040" s="50" t="s">
        <v>124</v>
      </c>
      <c r="E2040" s="52">
        <v>94.29</v>
      </c>
    </row>
    <row r="2041" s="40" customFormat="1" customHeight="1" spans="1:5">
      <c r="A2041" s="41">
        <v>44197</v>
      </c>
      <c r="B2041" s="50" t="s">
        <v>231</v>
      </c>
      <c r="C2041" s="50" t="s">
        <v>231</v>
      </c>
      <c r="D2041" s="50" t="s">
        <v>114</v>
      </c>
      <c r="E2041" s="52">
        <v>132.36</v>
      </c>
    </row>
    <row r="2042" s="40" customFormat="1" customHeight="1" spans="1:5">
      <c r="A2042" s="41">
        <v>44197</v>
      </c>
      <c r="B2042" s="50" t="s">
        <v>231</v>
      </c>
      <c r="C2042" s="50" t="s">
        <v>231</v>
      </c>
      <c r="D2042" s="53" t="s">
        <v>104</v>
      </c>
      <c r="E2042" s="52">
        <v>137.7</v>
      </c>
    </row>
    <row r="2043" s="40" customFormat="1" customHeight="1" spans="1:5">
      <c r="A2043" s="41">
        <v>44197</v>
      </c>
      <c r="B2043" s="50" t="s">
        <v>231</v>
      </c>
      <c r="C2043" s="50" t="s">
        <v>231</v>
      </c>
      <c r="D2043" s="50" t="s">
        <v>122</v>
      </c>
      <c r="E2043" s="52">
        <v>183.6</v>
      </c>
    </row>
    <row r="2044" s="40" customFormat="1" customHeight="1" spans="1:5">
      <c r="A2044" s="41">
        <v>44197</v>
      </c>
      <c r="B2044" s="50" t="s">
        <v>231</v>
      </c>
      <c r="C2044" s="50" t="s">
        <v>231</v>
      </c>
      <c r="D2044" s="50" t="s">
        <v>105</v>
      </c>
      <c r="E2044" s="52">
        <v>277.95</v>
      </c>
    </row>
    <row r="2045" s="40" customFormat="1" customHeight="1" spans="1:5">
      <c r="A2045" s="41">
        <v>44197</v>
      </c>
      <c r="B2045" s="50" t="s">
        <v>231</v>
      </c>
      <c r="C2045" s="50" t="s">
        <v>231</v>
      </c>
      <c r="D2045" s="50" t="s">
        <v>142</v>
      </c>
      <c r="E2045" s="52">
        <v>280</v>
      </c>
    </row>
    <row r="2046" s="40" customFormat="1" customHeight="1" spans="1:5">
      <c r="A2046" s="41">
        <v>44197</v>
      </c>
      <c r="B2046" s="50" t="s">
        <v>231</v>
      </c>
      <c r="C2046" s="50" t="s">
        <v>231</v>
      </c>
      <c r="D2046" s="50" t="s">
        <v>123</v>
      </c>
      <c r="E2046" s="52">
        <v>321.13</v>
      </c>
    </row>
    <row r="2047" s="40" customFormat="1" customHeight="1" spans="1:5">
      <c r="A2047" s="41">
        <v>44197</v>
      </c>
      <c r="B2047" s="50" t="s">
        <v>231</v>
      </c>
      <c r="C2047" s="50" t="s">
        <v>231</v>
      </c>
      <c r="D2047" s="50" t="s">
        <v>121</v>
      </c>
      <c r="E2047" s="52">
        <v>343.75</v>
      </c>
    </row>
    <row r="2048" s="40" customFormat="1" customHeight="1" spans="1:5">
      <c r="A2048" s="41">
        <v>44197</v>
      </c>
      <c r="B2048" s="50" t="s">
        <v>231</v>
      </c>
      <c r="C2048" s="50" t="s">
        <v>231</v>
      </c>
      <c r="D2048" s="50" t="s">
        <v>111</v>
      </c>
      <c r="E2048" s="52">
        <v>359.5</v>
      </c>
    </row>
    <row r="2049" s="40" customFormat="1" customHeight="1" spans="1:5">
      <c r="A2049" s="41">
        <v>44197</v>
      </c>
      <c r="B2049" s="50" t="s">
        <v>231</v>
      </c>
      <c r="C2049" s="50" t="s">
        <v>231</v>
      </c>
      <c r="D2049" s="50" t="s">
        <v>138</v>
      </c>
      <c r="E2049" s="52">
        <v>400</v>
      </c>
    </row>
    <row r="2050" s="40" customFormat="1" customHeight="1" spans="1:5">
      <c r="A2050" s="41">
        <v>44197</v>
      </c>
      <c r="B2050" s="50" t="s">
        <v>231</v>
      </c>
      <c r="C2050" s="50" t="s">
        <v>231</v>
      </c>
      <c r="D2050" s="50" t="s">
        <v>110</v>
      </c>
      <c r="E2050" s="52">
        <v>405.31</v>
      </c>
    </row>
    <row r="2051" s="40" customFormat="1" customHeight="1" spans="1:5">
      <c r="A2051" s="41">
        <v>44197</v>
      </c>
      <c r="B2051" s="50" t="s">
        <v>231</v>
      </c>
      <c r="C2051" s="50" t="s">
        <v>231</v>
      </c>
      <c r="D2051" s="50" t="s">
        <v>109</v>
      </c>
      <c r="E2051" s="52">
        <v>412.6</v>
      </c>
    </row>
    <row r="2052" s="40" customFormat="1" customHeight="1" spans="1:5">
      <c r="A2052" s="41">
        <v>44197</v>
      </c>
      <c r="B2052" s="50" t="s">
        <v>231</v>
      </c>
      <c r="C2052" s="50" t="s">
        <v>231</v>
      </c>
      <c r="D2052" s="50" t="s">
        <v>144</v>
      </c>
      <c r="E2052" s="52">
        <v>413.77</v>
      </c>
    </row>
    <row r="2053" s="40" customFormat="1" customHeight="1" spans="1:5">
      <c r="A2053" s="41">
        <v>44197</v>
      </c>
      <c r="B2053" s="50" t="s">
        <v>231</v>
      </c>
      <c r="C2053" s="50" t="s">
        <v>231</v>
      </c>
      <c r="D2053" s="50" t="s">
        <v>232</v>
      </c>
      <c r="E2053" s="52">
        <v>459</v>
      </c>
    </row>
    <row r="2054" s="40" customFormat="1" customHeight="1" spans="1:5">
      <c r="A2054" s="41">
        <v>44197</v>
      </c>
      <c r="B2054" s="50" t="s">
        <v>231</v>
      </c>
      <c r="C2054" s="50" t="s">
        <v>231</v>
      </c>
      <c r="D2054" s="50" t="s">
        <v>126</v>
      </c>
      <c r="E2054" s="52">
        <v>476.85</v>
      </c>
    </row>
    <row r="2055" s="40" customFormat="1" customHeight="1" spans="1:5">
      <c r="A2055" s="41">
        <v>44197</v>
      </c>
      <c r="B2055" s="50" t="s">
        <v>231</v>
      </c>
      <c r="C2055" s="50" t="s">
        <v>231</v>
      </c>
      <c r="D2055" s="50" t="s">
        <v>120</v>
      </c>
      <c r="E2055" s="52">
        <v>477.91</v>
      </c>
    </row>
    <row r="2056" s="40" customFormat="1" customHeight="1" spans="1:5">
      <c r="A2056" s="41">
        <v>44197</v>
      </c>
      <c r="B2056" s="50" t="s">
        <v>231</v>
      </c>
      <c r="C2056" s="50" t="s">
        <v>231</v>
      </c>
      <c r="D2056" s="50" t="s">
        <v>125</v>
      </c>
      <c r="E2056" s="52">
        <v>482.25</v>
      </c>
    </row>
    <row r="2057" s="40" customFormat="1" customHeight="1" spans="1:5">
      <c r="A2057" s="41">
        <v>44197</v>
      </c>
      <c r="B2057" s="50" t="s">
        <v>231</v>
      </c>
      <c r="C2057" s="50" t="s">
        <v>231</v>
      </c>
      <c r="D2057" s="50" t="s">
        <v>106</v>
      </c>
      <c r="E2057" s="52">
        <v>483</v>
      </c>
    </row>
    <row r="2058" s="40" customFormat="1" customHeight="1" spans="1:5">
      <c r="A2058" s="41">
        <v>44197</v>
      </c>
      <c r="B2058" s="50" t="s">
        <v>231</v>
      </c>
      <c r="C2058" s="50" t="s">
        <v>231</v>
      </c>
      <c r="D2058" s="50" t="s">
        <v>118</v>
      </c>
      <c r="E2058" s="52">
        <v>561.45</v>
      </c>
    </row>
    <row r="2059" s="40" customFormat="1" customHeight="1" spans="1:5">
      <c r="A2059" s="41">
        <v>44197</v>
      </c>
      <c r="B2059" s="50" t="s">
        <v>231</v>
      </c>
      <c r="C2059" s="50" t="s">
        <v>231</v>
      </c>
      <c r="D2059" s="50" t="s">
        <v>108</v>
      </c>
      <c r="E2059" s="52">
        <v>653.07</v>
      </c>
    </row>
    <row r="2060" s="40" customFormat="1" customHeight="1" spans="1:5">
      <c r="A2060" s="41">
        <v>44197</v>
      </c>
      <c r="B2060" s="50" t="s">
        <v>231</v>
      </c>
      <c r="C2060" s="50" t="s">
        <v>231</v>
      </c>
      <c r="D2060" s="50" t="s">
        <v>106</v>
      </c>
      <c r="E2060" s="52">
        <v>700</v>
      </c>
    </row>
    <row r="2061" s="40" customFormat="1" customHeight="1" spans="1:5">
      <c r="A2061" s="41">
        <v>44197</v>
      </c>
      <c r="B2061" s="50" t="s">
        <v>231</v>
      </c>
      <c r="C2061" s="50" t="s">
        <v>231</v>
      </c>
      <c r="D2061" s="50" t="s">
        <v>116</v>
      </c>
      <c r="E2061" s="52">
        <v>771.38</v>
      </c>
    </row>
    <row r="2062" s="40" customFormat="1" customHeight="1" spans="1:5">
      <c r="A2062" s="41">
        <v>44197</v>
      </c>
      <c r="B2062" s="50" t="s">
        <v>231</v>
      </c>
      <c r="C2062" s="50" t="s">
        <v>231</v>
      </c>
      <c r="D2062" s="50" t="s">
        <v>102</v>
      </c>
      <c r="E2062" s="52">
        <v>799.5</v>
      </c>
    </row>
    <row r="2063" s="40" customFormat="1" customHeight="1" spans="1:5">
      <c r="A2063" s="41">
        <v>44197</v>
      </c>
      <c r="B2063" s="50" t="s">
        <v>231</v>
      </c>
      <c r="C2063" s="50" t="s">
        <v>231</v>
      </c>
      <c r="D2063" s="50" t="s">
        <v>119</v>
      </c>
      <c r="E2063" s="52">
        <v>825</v>
      </c>
    </row>
    <row r="2064" s="40" customFormat="1" customHeight="1" spans="1:5">
      <c r="A2064" s="41">
        <v>44197</v>
      </c>
      <c r="B2064" s="50" t="s">
        <v>231</v>
      </c>
      <c r="C2064" s="50" t="s">
        <v>231</v>
      </c>
      <c r="D2064" s="50" t="s">
        <v>127</v>
      </c>
      <c r="E2064" s="52">
        <v>872.7</v>
      </c>
    </row>
    <row r="2065" s="40" customFormat="1" customHeight="1" spans="1:5">
      <c r="A2065" s="41">
        <v>44197</v>
      </c>
      <c r="B2065" s="50" t="s">
        <v>231</v>
      </c>
      <c r="C2065" s="50" t="s">
        <v>231</v>
      </c>
      <c r="D2065" s="50" t="s">
        <v>117</v>
      </c>
      <c r="E2065" s="52">
        <v>903.75</v>
      </c>
    </row>
    <row r="2066" s="40" customFormat="1" customHeight="1" spans="1:5">
      <c r="A2066" s="41">
        <v>44197</v>
      </c>
      <c r="B2066" s="50" t="s">
        <v>231</v>
      </c>
      <c r="C2066" s="50" t="s">
        <v>231</v>
      </c>
      <c r="D2066" s="50" t="s">
        <v>115</v>
      </c>
      <c r="E2066" s="52">
        <v>967.2</v>
      </c>
    </row>
    <row r="2067" s="40" customFormat="1" customHeight="1" spans="1:5">
      <c r="A2067" s="41">
        <v>44197</v>
      </c>
      <c r="B2067" s="50" t="s">
        <v>231</v>
      </c>
      <c r="C2067" s="50" t="s">
        <v>231</v>
      </c>
      <c r="D2067" s="50" t="s">
        <v>131</v>
      </c>
      <c r="E2067" s="54">
        <v>1053.07</v>
      </c>
    </row>
    <row r="2068" s="40" customFormat="1" customHeight="1" spans="1:5">
      <c r="A2068" s="41">
        <v>44197</v>
      </c>
      <c r="B2068" s="50" t="s">
        <v>231</v>
      </c>
      <c r="C2068" s="50" t="s">
        <v>231</v>
      </c>
      <c r="D2068" s="50" t="s">
        <v>128</v>
      </c>
      <c r="E2068" s="54">
        <v>1274.86</v>
      </c>
    </row>
    <row r="2069" s="40" customFormat="1" customHeight="1" spans="1:5">
      <c r="A2069" s="41">
        <v>44197</v>
      </c>
      <c r="B2069" s="50" t="s">
        <v>231</v>
      </c>
      <c r="C2069" s="50" t="s">
        <v>231</v>
      </c>
      <c r="D2069" s="50" t="s">
        <v>113</v>
      </c>
      <c r="E2069" s="54">
        <v>1400.4</v>
      </c>
    </row>
    <row r="2070" s="40" customFormat="1" customHeight="1" spans="1:5">
      <c r="A2070" s="41">
        <v>44197</v>
      </c>
      <c r="B2070" s="50" t="s">
        <v>231</v>
      </c>
      <c r="C2070" s="50" t="s">
        <v>231</v>
      </c>
      <c r="D2070" s="50" t="s">
        <v>135</v>
      </c>
      <c r="E2070" s="54">
        <v>1593.75</v>
      </c>
    </row>
    <row r="2071" s="40" customFormat="1" customHeight="1" spans="1:5">
      <c r="A2071" s="41">
        <v>44197</v>
      </c>
      <c r="B2071" s="50" t="s">
        <v>231</v>
      </c>
      <c r="C2071" s="50" t="s">
        <v>231</v>
      </c>
      <c r="D2071" s="50" t="s">
        <v>141</v>
      </c>
      <c r="E2071" s="54">
        <v>2035.13</v>
      </c>
    </row>
    <row r="2072" s="40" customFormat="1" customHeight="1" spans="1:5">
      <c r="A2072" s="41">
        <v>44197</v>
      </c>
      <c r="B2072" s="50" t="s">
        <v>231</v>
      </c>
      <c r="C2072" s="50" t="s">
        <v>231</v>
      </c>
      <c r="D2072" s="50" t="s">
        <v>129</v>
      </c>
      <c r="E2072" s="54">
        <v>2196</v>
      </c>
    </row>
    <row r="2073" s="40" customFormat="1" customHeight="1" spans="1:5">
      <c r="A2073" s="41">
        <v>44197</v>
      </c>
      <c r="B2073" s="50" t="s">
        <v>231</v>
      </c>
      <c r="C2073" s="50" t="s">
        <v>231</v>
      </c>
      <c r="D2073" s="50" t="s">
        <v>130</v>
      </c>
      <c r="E2073" s="54">
        <v>2600</v>
      </c>
    </row>
    <row r="2074" s="40" customFormat="1" customHeight="1" spans="1:5">
      <c r="A2074" s="41">
        <v>44197</v>
      </c>
      <c r="B2074" s="50" t="s">
        <v>231</v>
      </c>
      <c r="C2074" s="50" t="s">
        <v>231</v>
      </c>
      <c r="D2074" s="50" t="s">
        <v>112</v>
      </c>
      <c r="E2074" s="54">
        <v>2834.63</v>
      </c>
    </row>
    <row r="2075" s="40" customFormat="1" customHeight="1" spans="1:5">
      <c r="A2075" s="41">
        <v>44197</v>
      </c>
      <c r="B2075" s="50" t="s">
        <v>231</v>
      </c>
      <c r="C2075" s="50" t="s">
        <v>231</v>
      </c>
      <c r="D2075" s="50" t="s">
        <v>138</v>
      </c>
      <c r="E2075" s="54">
        <v>3029.92</v>
      </c>
    </row>
    <row r="2076" s="40" customFormat="1" customHeight="1" spans="1:5">
      <c r="A2076" s="41">
        <v>44197</v>
      </c>
      <c r="B2076" s="50" t="s">
        <v>231</v>
      </c>
      <c r="C2076" s="50" t="s">
        <v>231</v>
      </c>
      <c r="D2076" s="50" t="s">
        <v>140</v>
      </c>
      <c r="E2076" s="54">
        <v>3181.58</v>
      </c>
    </row>
    <row r="2077" s="40" customFormat="1" customHeight="1" spans="1:5">
      <c r="A2077" s="41">
        <v>44197</v>
      </c>
      <c r="B2077" s="50" t="s">
        <v>231</v>
      </c>
      <c r="C2077" s="50" t="s">
        <v>231</v>
      </c>
      <c r="D2077" s="50" t="s">
        <v>134</v>
      </c>
      <c r="E2077" s="54">
        <v>3334.24</v>
      </c>
    </row>
    <row r="2078" s="40" customFormat="1" customHeight="1" spans="1:5">
      <c r="A2078" s="41">
        <v>44197</v>
      </c>
      <c r="B2078" s="50" t="s">
        <v>231</v>
      </c>
      <c r="C2078" s="50" t="s">
        <v>231</v>
      </c>
      <c r="D2078" s="50" t="s">
        <v>137</v>
      </c>
      <c r="E2078" s="54">
        <v>3478.81</v>
      </c>
    </row>
    <row r="2079" s="40" customFormat="1" customHeight="1" spans="1:5">
      <c r="A2079" s="41">
        <v>44197</v>
      </c>
      <c r="B2079" s="50" t="s">
        <v>231</v>
      </c>
      <c r="C2079" s="50" t="s">
        <v>231</v>
      </c>
      <c r="D2079" s="50" t="s">
        <v>133</v>
      </c>
      <c r="E2079" s="54">
        <v>3585.29</v>
      </c>
    </row>
    <row r="2080" s="40" customFormat="1" customHeight="1" spans="1:5">
      <c r="A2080" s="41">
        <v>44197</v>
      </c>
      <c r="B2080" s="50" t="s">
        <v>231</v>
      </c>
      <c r="C2080" s="50" t="s">
        <v>231</v>
      </c>
      <c r="D2080" s="50" t="s">
        <v>139</v>
      </c>
      <c r="E2080" s="54">
        <v>4872.98</v>
      </c>
    </row>
    <row r="2081" s="40" customFormat="1" customHeight="1" spans="1:5">
      <c r="A2081" s="41">
        <v>44197</v>
      </c>
      <c r="B2081" s="50" t="s">
        <v>231</v>
      </c>
      <c r="C2081" s="50" t="s">
        <v>231</v>
      </c>
      <c r="D2081" s="50" t="s">
        <v>142</v>
      </c>
      <c r="E2081" s="54">
        <v>6887.55</v>
      </c>
    </row>
    <row r="2082" s="40" customFormat="1" customHeight="1" spans="1:5">
      <c r="A2082" s="41">
        <v>44197</v>
      </c>
      <c r="B2082" s="50" t="s">
        <v>231</v>
      </c>
      <c r="C2082" s="50" t="s">
        <v>231</v>
      </c>
      <c r="D2082" s="50" t="s">
        <v>141</v>
      </c>
      <c r="E2082" s="54">
        <v>12500</v>
      </c>
    </row>
    <row r="2083" s="40" customFormat="1" customHeight="1" spans="1:5">
      <c r="A2083" s="41">
        <v>44197</v>
      </c>
      <c r="B2083" s="50" t="s">
        <v>231</v>
      </c>
      <c r="C2083" s="50" t="s">
        <v>231</v>
      </c>
      <c r="D2083" s="50" t="s">
        <v>132</v>
      </c>
      <c r="E2083" s="54">
        <v>21600</v>
      </c>
    </row>
    <row r="2084" s="40" customFormat="1" customHeight="1" spans="1:5">
      <c r="A2084" s="41">
        <v>44228</v>
      </c>
      <c r="B2084" s="50" t="s">
        <v>231</v>
      </c>
      <c r="C2084" s="50" t="s">
        <v>231</v>
      </c>
      <c r="D2084" s="50" t="s">
        <v>135</v>
      </c>
      <c r="E2084" s="52">
        <v>-997.05</v>
      </c>
    </row>
    <row r="2085" s="40" customFormat="1" customHeight="1" spans="1:5">
      <c r="A2085" s="41">
        <v>44228</v>
      </c>
      <c r="B2085" s="50" t="s">
        <v>231</v>
      </c>
      <c r="C2085" s="50" t="s">
        <v>231</v>
      </c>
      <c r="D2085" s="50" t="s">
        <v>105</v>
      </c>
      <c r="E2085" s="52">
        <v>-186.15</v>
      </c>
    </row>
    <row r="2086" s="40" customFormat="1" customHeight="1" spans="1:5">
      <c r="A2086" s="41">
        <v>44228</v>
      </c>
      <c r="B2086" s="50" t="s">
        <v>231</v>
      </c>
      <c r="C2086" s="50" t="s">
        <v>231</v>
      </c>
      <c r="D2086" s="50" t="s">
        <v>126</v>
      </c>
      <c r="E2086" s="52">
        <v>-109.65</v>
      </c>
    </row>
    <row r="2087" s="40" customFormat="1" customHeight="1" spans="1:5">
      <c r="A2087" s="41">
        <v>44228</v>
      </c>
      <c r="B2087" s="50" t="s">
        <v>231</v>
      </c>
      <c r="C2087" s="50" t="s">
        <v>231</v>
      </c>
      <c r="D2087" s="50" t="s">
        <v>102</v>
      </c>
      <c r="E2087" s="54">
        <v>100</v>
      </c>
    </row>
    <row r="2088" s="40" customFormat="1" customHeight="1" spans="1:5">
      <c r="A2088" s="41">
        <v>44228</v>
      </c>
      <c r="B2088" s="50" t="s">
        <v>231</v>
      </c>
      <c r="C2088" s="50" t="s">
        <v>231</v>
      </c>
      <c r="D2088" s="50" t="s">
        <v>107</v>
      </c>
      <c r="E2088" s="54">
        <v>127.88</v>
      </c>
    </row>
    <row r="2089" s="40" customFormat="1" customHeight="1" spans="1:5">
      <c r="A2089" s="41">
        <v>44228</v>
      </c>
      <c r="B2089" s="50" t="s">
        <v>231</v>
      </c>
      <c r="C2089" s="50" t="s">
        <v>231</v>
      </c>
      <c r="D2089" s="53" t="s">
        <v>104</v>
      </c>
      <c r="E2089" s="52">
        <v>137.7</v>
      </c>
    </row>
    <row r="2090" s="40" customFormat="1" customHeight="1" spans="1:5">
      <c r="A2090" s="41">
        <v>44228</v>
      </c>
      <c r="B2090" s="50" t="s">
        <v>231</v>
      </c>
      <c r="C2090" s="50" t="s">
        <v>231</v>
      </c>
      <c r="D2090" s="50" t="s">
        <v>121</v>
      </c>
      <c r="E2090" s="54">
        <v>146.73</v>
      </c>
    </row>
    <row r="2091" s="40" customFormat="1" customHeight="1" spans="1:5">
      <c r="A2091" s="41">
        <v>44228</v>
      </c>
      <c r="B2091" s="50" t="s">
        <v>231</v>
      </c>
      <c r="C2091" s="50" t="s">
        <v>231</v>
      </c>
      <c r="D2091" s="50" t="s">
        <v>114</v>
      </c>
      <c r="E2091" s="52">
        <v>177.06</v>
      </c>
    </row>
    <row r="2092" s="40" customFormat="1" customHeight="1" spans="1:5">
      <c r="A2092" s="41">
        <v>44228</v>
      </c>
      <c r="B2092" s="50" t="s">
        <v>231</v>
      </c>
      <c r="C2092" s="50" t="s">
        <v>231</v>
      </c>
      <c r="D2092" s="50" t="s">
        <v>134</v>
      </c>
      <c r="E2092" s="52">
        <v>200</v>
      </c>
    </row>
    <row r="2093" s="40" customFormat="1" customHeight="1" spans="1:5">
      <c r="A2093" s="41">
        <v>44228</v>
      </c>
      <c r="B2093" s="50" t="s">
        <v>231</v>
      </c>
      <c r="C2093" s="50" t="s">
        <v>231</v>
      </c>
      <c r="D2093" s="50" t="s">
        <v>124</v>
      </c>
      <c r="E2093" s="52">
        <v>200.45</v>
      </c>
    </row>
    <row r="2094" s="40" customFormat="1" customHeight="1" spans="1:5">
      <c r="A2094" s="41">
        <v>44228</v>
      </c>
      <c r="B2094" s="50" t="s">
        <v>231</v>
      </c>
      <c r="C2094" s="50" t="s">
        <v>231</v>
      </c>
      <c r="D2094" s="50" t="s">
        <v>232</v>
      </c>
      <c r="E2094" s="52">
        <v>229.5</v>
      </c>
    </row>
    <row r="2095" s="40" customFormat="1" customHeight="1" spans="1:5">
      <c r="A2095" s="41">
        <v>44228</v>
      </c>
      <c r="B2095" s="50" t="s">
        <v>231</v>
      </c>
      <c r="C2095" s="50" t="s">
        <v>231</v>
      </c>
      <c r="D2095" s="50" t="s">
        <v>109</v>
      </c>
      <c r="E2095" s="52">
        <v>300</v>
      </c>
    </row>
    <row r="2096" s="40" customFormat="1" customHeight="1" spans="1:5">
      <c r="A2096" s="41">
        <v>44228</v>
      </c>
      <c r="B2096" s="50" t="s">
        <v>231</v>
      </c>
      <c r="C2096" s="50" t="s">
        <v>231</v>
      </c>
      <c r="D2096" s="50" t="s">
        <v>111</v>
      </c>
      <c r="E2096" s="52">
        <v>343.43</v>
      </c>
    </row>
    <row r="2097" s="40" customFormat="1" customHeight="1" spans="1:5">
      <c r="A2097" s="41">
        <v>44228</v>
      </c>
      <c r="B2097" s="50" t="s">
        <v>231</v>
      </c>
      <c r="C2097" s="50" t="s">
        <v>231</v>
      </c>
      <c r="D2097" s="50" t="s">
        <v>123</v>
      </c>
      <c r="E2097" s="52">
        <v>356.29</v>
      </c>
    </row>
    <row r="2098" s="40" customFormat="1" customHeight="1" spans="1:5">
      <c r="A2098" s="41">
        <v>44228</v>
      </c>
      <c r="B2098" s="50" t="s">
        <v>231</v>
      </c>
      <c r="C2098" s="50" t="s">
        <v>231</v>
      </c>
      <c r="D2098" s="50" t="s">
        <v>110</v>
      </c>
      <c r="E2098" s="54">
        <v>375.56</v>
      </c>
    </row>
    <row r="2099" s="40" customFormat="1" customHeight="1" spans="1:5">
      <c r="A2099" s="41">
        <v>44228</v>
      </c>
      <c r="B2099" s="50" t="s">
        <v>231</v>
      </c>
      <c r="C2099" s="50" t="s">
        <v>231</v>
      </c>
      <c r="D2099" s="50" t="s">
        <v>108</v>
      </c>
      <c r="E2099" s="52">
        <v>403.58</v>
      </c>
    </row>
    <row r="2100" s="40" customFormat="1" customHeight="1" spans="1:5">
      <c r="A2100" s="41">
        <v>44228</v>
      </c>
      <c r="B2100" s="50" t="s">
        <v>231</v>
      </c>
      <c r="C2100" s="50" t="s">
        <v>231</v>
      </c>
      <c r="D2100" s="50" t="s">
        <v>109</v>
      </c>
      <c r="E2100" s="52">
        <v>435.02</v>
      </c>
    </row>
    <row r="2101" s="40" customFormat="1" customHeight="1" spans="1:5">
      <c r="A2101" s="41">
        <v>44228</v>
      </c>
      <c r="B2101" s="50" t="s">
        <v>231</v>
      </c>
      <c r="C2101" s="50" t="s">
        <v>231</v>
      </c>
      <c r="D2101" s="50" t="s">
        <v>125</v>
      </c>
      <c r="E2101" s="52">
        <v>457.89</v>
      </c>
    </row>
    <row r="2102" s="40" customFormat="1" customHeight="1" spans="1:5">
      <c r="A2102" s="41">
        <v>44228</v>
      </c>
      <c r="B2102" s="50" t="s">
        <v>231</v>
      </c>
      <c r="C2102" s="50" t="s">
        <v>231</v>
      </c>
      <c r="D2102" s="50" t="s">
        <v>117</v>
      </c>
      <c r="E2102" s="52">
        <v>469.95</v>
      </c>
    </row>
    <row r="2103" s="40" customFormat="1" customHeight="1" spans="1:5">
      <c r="A2103" s="41">
        <v>44228</v>
      </c>
      <c r="B2103" s="50" t="s">
        <v>231</v>
      </c>
      <c r="C2103" s="50" t="s">
        <v>231</v>
      </c>
      <c r="D2103" s="50" t="s">
        <v>138</v>
      </c>
      <c r="E2103" s="52">
        <v>480</v>
      </c>
    </row>
    <row r="2104" s="40" customFormat="1" customHeight="1" spans="1:5">
      <c r="A2104" s="41">
        <v>44228</v>
      </c>
      <c r="B2104" s="50" t="s">
        <v>231</v>
      </c>
      <c r="C2104" s="50" t="s">
        <v>231</v>
      </c>
      <c r="D2104" s="50" t="s">
        <v>118</v>
      </c>
      <c r="E2104" s="52">
        <v>496.35</v>
      </c>
    </row>
    <row r="2105" s="40" customFormat="1" customHeight="1" spans="1:5">
      <c r="A2105" s="41">
        <v>44228</v>
      </c>
      <c r="B2105" s="50" t="s">
        <v>231</v>
      </c>
      <c r="C2105" s="50" t="s">
        <v>231</v>
      </c>
      <c r="D2105" s="50" t="s">
        <v>120</v>
      </c>
      <c r="E2105" s="52">
        <v>588</v>
      </c>
    </row>
    <row r="2106" s="40" customFormat="1" customHeight="1" spans="1:5">
      <c r="A2106" s="41">
        <v>44228</v>
      </c>
      <c r="B2106" s="50" t="s">
        <v>231</v>
      </c>
      <c r="C2106" s="50" t="s">
        <v>231</v>
      </c>
      <c r="D2106" s="50" t="s">
        <v>106</v>
      </c>
      <c r="E2106" s="52">
        <v>600</v>
      </c>
    </row>
    <row r="2107" s="40" customFormat="1" customHeight="1" spans="1:5">
      <c r="A2107" s="41">
        <v>44228</v>
      </c>
      <c r="B2107" s="50" t="s">
        <v>231</v>
      </c>
      <c r="C2107" s="50" t="s">
        <v>231</v>
      </c>
      <c r="D2107" s="50" t="s">
        <v>127</v>
      </c>
      <c r="E2107" s="52">
        <v>712.65</v>
      </c>
    </row>
    <row r="2108" s="40" customFormat="1" customHeight="1" spans="1:5">
      <c r="A2108" s="41">
        <v>44228</v>
      </c>
      <c r="B2108" s="50" t="s">
        <v>231</v>
      </c>
      <c r="C2108" s="50" t="s">
        <v>231</v>
      </c>
      <c r="D2108" s="50" t="s">
        <v>102</v>
      </c>
      <c r="E2108" s="52">
        <v>802.58</v>
      </c>
    </row>
    <row r="2109" s="40" customFormat="1" customHeight="1" spans="1:5">
      <c r="A2109" s="41">
        <v>44228</v>
      </c>
      <c r="B2109" s="50" t="s">
        <v>231</v>
      </c>
      <c r="C2109" s="50" t="s">
        <v>231</v>
      </c>
      <c r="D2109" s="50" t="s">
        <v>144</v>
      </c>
      <c r="E2109" s="52">
        <v>827.4</v>
      </c>
    </row>
    <row r="2110" s="40" customFormat="1" customHeight="1" spans="1:5">
      <c r="A2110" s="41">
        <v>44228</v>
      </c>
      <c r="B2110" s="50" t="s">
        <v>231</v>
      </c>
      <c r="C2110" s="50" t="s">
        <v>231</v>
      </c>
      <c r="D2110" s="50" t="s">
        <v>116</v>
      </c>
      <c r="E2110" s="52">
        <v>833.85</v>
      </c>
    </row>
    <row r="2111" s="40" customFormat="1" customHeight="1" spans="1:5">
      <c r="A2111" s="41">
        <v>44228</v>
      </c>
      <c r="B2111" s="50" t="s">
        <v>231</v>
      </c>
      <c r="C2111" s="50" t="s">
        <v>231</v>
      </c>
      <c r="D2111" s="50" t="s">
        <v>122</v>
      </c>
      <c r="E2111" s="52">
        <v>842.01</v>
      </c>
    </row>
    <row r="2112" s="40" customFormat="1" customHeight="1" spans="1:5">
      <c r="A2112" s="41">
        <v>44228</v>
      </c>
      <c r="B2112" s="50" t="s">
        <v>231</v>
      </c>
      <c r="C2112" s="50" t="s">
        <v>231</v>
      </c>
      <c r="D2112" s="50" t="s">
        <v>119</v>
      </c>
      <c r="E2112" s="52">
        <v>848.1</v>
      </c>
    </row>
    <row r="2113" s="40" customFormat="1" customHeight="1" spans="1:5">
      <c r="A2113" s="41">
        <v>44228</v>
      </c>
      <c r="B2113" s="50" t="s">
        <v>231</v>
      </c>
      <c r="C2113" s="50" t="s">
        <v>231</v>
      </c>
      <c r="D2113" s="50" t="s">
        <v>106</v>
      </c>
      <c r="E2113" s="52">
        <v>850.5</v>
      </c>
    </row>
    <row r="2114" s="40" customFormat="1" customHeight="1" spans="1:5">
      <c r="A2114" s="41">
        <v>44228</v>
      </c>
      <c r="B2114" s="50" t="s">
        <v>231</v>
      </c>
      <c r="C2114" s="50" t="s">
        <v>231</v>
      </c>
      <c r="D2114" s="50" t="s">
        <v>130</v>
      </c>
      <c r="E2114" s="54">
        <v>900</v>
      </c>
    </row>
    <row r="2115" s="40" customFormat="1" customHeight="1" spans="1:5">
      <c r="A2115" s="41">
        <v>44228</v>
      </c>
      <c r="B2115" s="50" t="s">
        <v>231</v>
      </c>
      <c r="C2115" s="50" t="s">
        <v>231</v>
      </c>
      <c r="D2115" s="50" t="s">
        <v>115</v>
      </c>
      <c r="E2115" s="52">
        <v>1060.2</v>
      </c>
    </row>
    <row r="2116" s="40" customFormat="1" customHeight="1" spans="1:5">
      <c r="A2116" s="41">
        <v>44228</v>
      </c>
      <c r="B2116" s="50" t="s">
        <v>231</v>
      </c>
      <c r="C2116" s="50" t="s">
        <v>231</v>
      </c>
      <c r="D2116" s="50" t="s">
        <v>145</v>
      </c>
      <c r="E2116" s="52">
        <v>1131.9</v>
      </c>
    </row>
    <row r="2117" s="40" customFormat="1" customHeight="1" spans="1:5">
      <c r="A2117" s="41">
        <v>44228</v>
      </c>
      <c r="B2117" s="50" t="s">
        <v>231</v>
      </c>
      <c r="C2117" s="50" t="s">
        <v>231</v>
      </c>
      <c r="D2117" s="50" t="s">
        <v>131</v>
      </c>
      <c r="E2117" s="52">
        <v>1215.3</v>
      </c>
    </row>
    <row r="2118" s="40" customFormat="1" customHeight="1" spans="1:5">
      <c r="A2118" s="41">
        <v>44228</v>
      </c>
      <c r="B2118" s="50" t="s">
        <v>231</v>
      </c>
      <c r="C2118" s="50" t="s">
        <v>231</v>
      </c>
      <c r="D2118" s="50" t="s">
        <v>113</v>
      </c>
      <c r="E2118" s="52">
        <v>1276.13</v>
      </c>
    </row>
    <row r="2119" s="40" customFormat="1" customHeight="1" spans="1:5">
      <c r="A2119" s="41">
        <v>44228</v>
      </c>
      <c r="B2119" s="50" t="s">
        <v>231</v>
      </c>
      <c r="C2119" s="50" t="s">
        <v>231</v>
      </c>
      <c r="D2119" s="50" t="s">
        <v>132</v>
      </c>
      <c r="E2119" s="52">
        <v>1342.43</v>
      </c>
    </row>
    <row r="2120" s="40" customFormat="1" customHeight="1" spans="1:5">
      <c r="A2120" s="41">
        <v>44228</v>
      </c>
      <c r="B2120" s="50" t="s">
        <v>231</v>
      </c>
      <c r="C2120" s="50" t="s">
        <v>231</v>
      </c>
      <c r="D2120" s="50" t="s">
        <v>145</v>
      </c>
      <c r="E2120" s="52">
        <v>1380</v>
      </c>
    </row>
    <row r="2121" s="40" customFormat="1" customHeight="1" spans="1:5">
      <c r="A2121" s="41">
        <v>44228</v>
      </c>
      <c r="B2121" s="50" t="s">
        <v>231</v>
      </c>
      <c r="C2121" s="50" t="s">
        <v>231</v>
      </c>
      <c r="D2121" s="50" t="s">
        <v>128</v>
      </c>
      <c r="E2121" s="52">
        <v>1436.78</v>
      </c>
    </row>
    <row r="2122" s="40" customFormat="1" customHeight="1" spans="1:5">
      <c r="A2122" s="41">
        <v>44228</v>
      </c>
      <c r="B2122" s="50" t="s">
        <v>231</v>
      </c>
      <c r="C2122" s="50" t="s">
        <v>231</v>
      </c>
      <c r="D2122" s="50" t="s">
        <v>117</v>
      </c>
      <c r="E2122" s="54">
        <v>1565</v>
      </c>
    </row>
    <row r="2123" s="40" customFormat="1" customHeight="1" spans="1:5">
      <c r="A2123" s="41">
        <v>44228</v>
      </c>
      <c r="B2123" s="50" t="s">
        <v>231</v>
      </c>
      <c r="C2123" s="50" t="s">
        <v>231</v>
      </c>
      <c r="D2123" s="50" t="s">
        <v>141</v>
      </c>
      <c r="E2123" s="52">
        <v>2057.4</v>
      </c>
    </row>
    <row r="2124" s="40" customFormat="1" customHeight="1" spans="1:5">
      <c r="A2124" s="41">
        <v>44228</v>
      </c>
      <c r="B2124" s="50" t="s">
        <v>231</v>
      </c>
      <c r="C2124" s="50" t="s">
        <v>231</v>
      </c>
      <c r="D2124" s="50" t="s">
        <v>112</v>
      </c>
      <c r="E2124" s="52">
        <v>2183.85</v>
      </c>
    </row>
    <row r="2125" s="40" customFormat="1" customHeight="1" spans="1:5">
      <c r="A2125" s="41">
        <v>44228</v>
      </c>
      <c r="B2125" s="50" t="s">
        <v>231</v>
      </c>
      <c r="C2125" s="50" t="s">
        <v>231</v>
      </c>
      <c r="D2125" s="50" t="s">
        <v>138</v>
      </c>
      <c r="E2125" s="52">
        <v>2186.1</v>
      </c>
    </row>
    <row r="2126" s="40" customFormat="1" customHeight="1" spans="1:5">
      <c r="A2126" s="41">
        <v>44228</v>
      </c>
      <c r="B2126" s="50" t="s">
        <v>231</v>
      </c>
      <c r="C2126" s="50" t="s">
        <v>231</v>
      </c>
      <c r="D2126" s="50" t="s">
        <v>129</v>
      </c>
      <c r="E2126" s="52">
        <v>2275.8</v>
      </c>
    </row>
    <row r="2127" s="40" customFormat="1" customHeight="1" spans="1:5">
      <c r="A2127" s="41">
        <v>44228</v>
      </c>
      <c r="B2127" s="50" t="s">
        <v>231</v>
      </c>
      <c r="C2127" s="50" t="s">
        <v>231</v>
      </c>
      <c r="D2127" s="50" t="s">
        <v>134</v>
      </c>
      <c r="E2127" s="52">
        <v>2487.85</v>
      </c>
    </row>
    <row r="2128" s="40" customFormat="1" customHeight="1" spans="1:5">
      <c r="A2128" s="41">
        <v>44228</v>
      </c>
      <c r="B2128" s="50" t="s">
        <v>231</v>
      </c>
      <c r="C2128" s="50" t="s">
        <v>231</v>
      </c>
      <c r="D2128" s="50" t="s">
        <v>133</v>
      </c>
      <c r="E2128" s="52">
        <v>2816.37</v>
      </c>
    </row>
    <row r="2129" s="40" customFormat="1" customHeight="1" spans="1:5">
      <c r="A2129" s="41">
        <v>44228</v>
      </c>
      <c r="B2129" s="50" t="s">
        <v>231</v>
      </c>
      <c r="C2129" s="50" t="s">
        <v>231</v>
      </c>
      <c r="D2129" s="50" t="s">
        <v>137</v>
      </c>
      <c r="E2129" s="52">
        <v>2867.4</v>
      </c>
    </row>
    <row r="2130" s="40" customFormat="1" customHeight="1" spans="1:5">
      <c r="A2130" s="41">
        <v>44228</v>
      </c>
      <c r="B2130" s="50" t="s">
        <v>231</v>
      </c>
      <c r="C2130" s="50" t="s">
        <v>231</v>
      </c>
      <c r="D2130" s="50" t="s">
        <v>140</v>
      </c>
      <c r="E2130" s="52">
        <v>3176.7</v>
      </c>
    </row>
    <row r="2131" s="40" customFormat="1" customHeight="1" spans="1:5">
      <c r="A2131" s="41">
        <v>44228</v>
      </c>
      <c r="B2131" s="50" t="s">
        <v>231</v>
      </c>
      <c r="C2131" s="50" t="s">
        <v>231</v>
      </c>
      <c r="D2131" s="50" t="s">
        <v>139</v>
      </c>
      <c r="E2131" s="52">
        <v>3663.07</v>
      </c>
    </row>
    <row r="2132" s="40" customFormat="1" customHeight="1" spans="1:5">
      <c r="A2132" s="41">
        <v>44228</v>
      </c>
      <c r="B2132" s="50" t="s">
        <v>231</v>
      </c>
      <c r="C2132" s="50" t="s">
        <v>231</v>
      </c>
      <c r="D2132" s="50" t="s">
        <v>142</v>
      </c>
      <c r="E2132" s="52">
        <v>7496.1</v>
      </c>
    </row>
    <row r="2133" s="40" customFormat="1" customHeight="1" spans="1:5">
      <c r="A2133" s="41">
        <v>44287</v>
      </c>
      <c r="B2133" s="50" t="s">
        <v>231</v>
      </c>
      <c r="C2133" s="50" t="s">
        <v>231</v>
      </c>
      <c r="D2133" s="50" t="s">
        <v>105</v>
      </c>
      <c r="E2133" s="52">
        <v>45.9</v>
      </c>
    </row>
    <row r="2134" s="40" customFormat="1" customHeight="1" spans="1:5">
      <c r="A2134" s="41">
        <v>44287</v>
      </c>
      <c r="B2134" s="50" t="s">
        <v>231</v>
      </c>
      <c r="C2134" s="50" t="s">
        <v>231</v>
      </c>
      <c r="D2134" s="50" t="s">
        <v>119</v>
      </c>
      <c r="E2134" s="52">
        <v>55.95</v>
      </c>
    </row>
    <row r="2135" s="40" customFormat="1" customHeight="1" spans="1:5">
      <c r="A2135" s="41">
        <v>44287</v>
      </c>
      <c r="B2135" s="50" t="s">
        <v>231</v>
      </c>
      <c r="C2135" s="50" t="s">
        <v>231</v>
      </c>
      <c r="D2135" s="50" t="s">
        <v>122</v>
      </c>
      <c r="E2135" s="52">
        <v>91.8</v>
      </c>
    </row>
    <row r="2136" s="40" customFormat="1" customHeight="1" spans="1:5">
      <c r="A2136" s="41">
        <v>44287</v>
      </c>
      <c r="B2136" s="50" t="s">
        <v>231</v>
      </c>
      <c r="C2136" s="50" t="s">
        <v>231</v>
      </c>
      <c r="D2136" s="50" t="s">
        <v>114</v>
      </c>
      <c r="E2136" s="52">
        <v>185.71</v>
      </c>
    </row>
    <row r="2137" s="40" customFormat="1" customHeight="1" spans="1:5">
      <c r="A2137" s="41">
        <v>44287</v>
      </c>
      <c r="B2137" s="50" t="s">
        <v>231</v>
      </c>
      <c r="C2137" s="50" t="s">
        <v>231</v>
      </c>
      <c r="D2137" s="50" t="s">
        <v>121</v>
      </c>
      <c r="E2137" s="52">
        <v>370.77</v>
      </c>
    </row>
    <row r="2138" s="40" customFormat="1" customHeight="1" spans="1:5">
      <c r="A2138" s="41">
        <v>44287</v>
      </c>
      <c r="B2138" s="50" t="s">
        <v>231</v>
      </c>
      <c r="C2138" s="50" t="s">
        <v>231</v>
      </c>
      <c r="D2138" s="50" t="s">
        <v>123</v>
      </c>
      <c r="E2138" s="52">
        <v>377.48</v>
      </c>
    </row>
    <row r="2139" s="40" customFormat="1" customHeight="1" spans="1:5">
      <c r="A2139" s="41">
        <v>44287</v>
      </c>
      <c r="B2139" s="50" t="s">
        <v>231</v>
      </c>
      <c r="C2139" s="50" t="s">
        <v>231</v>
      </c>
      <c r="D2139" s="50" t="s">
        <v>127</v>
      </c>
      <c r="E2139" s="52">
        <v>383.33</v>
      </c>
    </row>
    <row r="2140" s="40" customFormat="1" customHeight="1" spans="1:5">
      <c r="A2140" s="41">
        <v>44287</v>
      </c>
      <c r="B2140" s="50" t="s">
        <v>231</v>
      </c>
      <c r="C2140" s="50" t="s">
        <v>231</v>
      </c>
      <c r="D2140" s="50" t="s">
        <v>111</v>
      </c>
      <c r="E2140" s="52">
        <v>399.09</v>
      </c>
    </row>
    <row r="2141" s="40" customFormat="1" customHeight="1" spans="1:5">
      <c r="A2141" s="41">
        <v>44287</v>
      </c>
      <c r="B2141" s="50" t="s">
        <v>231</v>
      </c>
      <c r="C2141" s="50" t="s">
        <v>231</v>
      </c>
      <c r="D2141" s="50" t="s">
        <v>126</v>
      </c>
      <c r="E2141" s="52">
        <v>408</v>
      </c>
    </row>
    <row r="2142" s="40" customFormat="1" customHeight="1" spans="1:5">
      <c r="A2142" s="41">
        <v>44287</v>
      </c>
      <c r="B2142" s="50" t="s">
        <v>231</v>
      </c>
      <c r="C2142" s="50" t="s">
        <v>231</v>
      </c>
      <c r="D2142" s="50" t="s">
        <v>232</v>
      </c>
      <c r="E2142" s="52">
        <v>413.1</v>
      </c>
    </row>
    <row r="2143" s="40" customFormat="1" customHeight="1" spans="1:5">
      <c r="A2143" s="41">
        <v>44287</v>
      </c>
      <c r="B2143" s="50" t="s">
        <v>231</v>
      </c>
      <c r="C2143" s="50" t="s">
        <v>231</v>
      </c>
      <c r="D2143" s="50" t="s">
        <v>108</v>
      </c>
      <c r="E2143" s="52">
        <v>422.03</v>
      </c>
    </row>
    <row r="2144" s="40" customFormat="1" customHeight="1" spans="1:5">
      <c r="A2144" s="41">
        <v>44287</v>
      </c>
      <c r="B2144" s="50" t="s">
        <v>231</v>
      </c>
      <c r="C2144" s="50" t="s">
        <v>231</v>
      </c>
      <c r="D2144" s="50" t="s">
        <v>124</v>
      </c>
      <c r="E2144" s="52">
        <v>465.13</v>
      </c>
    </row>
    <row r="2145" s="40" customFormat="1" customHeight="1" spans="1:5">
      <c r="A2145" s="41">
        <v>44287</v>
      </c>
      <c r="B2145" s="50" t="s">
        <v>231</v>
      </c>
      <c r="C2145" s="50" t="s">
        <v>231</v>
      </c>
      <c r="D2145" s="50" t="s">
        <v>110</v>
      </c>
      <c r="E2145" s="52">
        <v>494.23</v>
      </c>
    </row>
    <row r="2146" s="40" customFormat="1" customHeight="1" spans="1:5">
      <c r="A2146" s="41">
        <v>44287</v>
      </c>
      <c r="B2146" s="50" t="s">
        <v>231</v>
      </c>
      <c r="C2146" s="50" t="s">
        <v>231</v>
      </c>
      <c r="D2146" s="50" t="s">
        <v>109</v>
      </c>
      <c r="E2146" s="52">
        <v>500.26</v>
      </c>
    </row>
    <row r="2147" s="40" customFormat="1" customHeight="1" spans="1:5">
      <c r="A2147" s="41">
        <v>44287</v>
      </c>
      <c r="B2147" s="50" t="s">
        <v>231</v>
      </c>
      <c r="C2147" s="50" t="s">
        <v>231</v>
      </c>
      <c r="D2147" s="50" t="s">
        <v>141</v>
      </c>
      <c r="E2147" s="52">
        <v>600</v>
      </c>
    </row>
    <row r="2148" s="40" customFormat="1" customHeight="1" spans="1:5">
      <c r="A2148" s="41">
        <v>44287</v>
      </c>
      <c r="B2148" s="50" t="s">
        <v>231</v>
      </c>
      <c r="C2148" s="50" t="s">
        <v>231</v>
      </c>
      <c r="D2148" s="50" t="s">
        <v>144</v>
      </c>
      <c r="E2148" s="52">
        <v>661.13</v>
      </c>
    </row>
    <row r="2149" s="40" customFormat="1" customHeight="1" spans="1:5">
      <c r="A2149" s="41">
        <v>44287</v>
      </c>
      <c r="B2149" s="50" t="s">
        <v>231</v>
      </c>
      <c r="C2149" s="50" t="s">
        <v>231</v>
      </c>
      <c r="D2149" s="50" t="s">
        <v>117</v>
      </c>
      <c r="E2149" s="52">
        <v>686.85</v>
      </c>
    </row>
    <row r="2150" s="40" customFormat="1" customHeight="1" spans="1:5">
      <c r="A2150" s="41">
        <v>44287</v>
      </c>
      <c r="B2150" s="50" t="s">
        <v>231</v>
      </c>
      <c r="C2150" s="50" t="s">
        <v>231</v>
      </c>
      <c r="D2150" s="50" t="s">
        <v>145</v>
      </c>
      <c r="E2150" s="52">
        <v>735.46</v>
      </c>
    </row>
    <row r="2151" s="40" customFormat="1" customHeight="1" spans="1:5">
      <c r="A2151" s="41">
        <v>44287</v>
      </c>
      <c r="B2151" s="50" t="s">
        <v>231</v>
      </c>
      <c r="C2151" s="50" t="s">
        <v>231</v>
      </c>
      <c r="D2151" s="50" t="s">
        <v>133</v>
      </c>
      <c r="E2151" s="52">
        <v>805.55</v>
      </c>
    </row>
    <row r="2152" s="40" customFormat="1" customHeight="1" spans="1:5">
      <c r="A2152" s="41">
        <v>44287</v>
      </c>
      <c r="B2152" s="50" t="s">
        <v>231</v>
      </c>
      <c r="C2152" s="50" t="s">
        <v>231</v>
      </c>
      <c r="D2152" s="50" t="s">
        <v>135</v>
      </c>
      <c r="E2152" s="52">
        <v>821.1</v>
      </c>
    </row>
    <row r="2153" s="40" customFormat="1" customHeight="1" spans="1:5">
      <c r="A2153" s="41">
        <v>44287</v>
      </c>
      <c r="B2153" s="50" t="s">
        <v>231</v>
      </c>
      <c r="C2153" s="50" t="s">
        <v>231</v>
      </c>
      <c r="D2153" s="50" t="s">
        <v>125</v>
      </c>
      <c r="E2153" s="52">
        <v>821.17</v>
      </c>
    </row>
    <row r="2154" s="40" customFormat="1" customHeight="1" spans="1:5">
      <c r="A2154" s="41">
        <v>44287</v>
      </c>
      <c r="B2154" s="50" t="s">
        <v>231</v>
      </c>
      <c r="C2154" s="50" t="s">
        <v>231</v>
      </c>
      <c r="D2154" s="50" t="s">
        <v>118</v>
      </c>
      <c r="E2154" s="52">
        <v>879.45</v>
      </c>
    </row>
    <row r="2155" s="40" customFormat="1" customHeight="1" spans="1:5">
      <c r="A2155" s="41">
        <v>44287</v>
      </c>
      <c r="B2155" s="50" t="s">
        <v>231</v>
      </c>
      <c r="C2155" s="50" t="s">
        <v>231</v>
      </c>
      <c r="D2155" s="50" t="s">
        <v>102</v>
      </c>
      <c r="E2155" s="52">
        <v>929.93</v>
      </c>
    </row>
    <row r="2156" s="40" customFormat="1" customHeight="1" spans="1:5">
      <c r="A2156" s="41">
        <v>44287</v>
      </c>
      <c r="B2156" s="50" t="s">
        <v>231</v>
      </c>
      <c r="C2156" s="50" t="s">
        <v>231</v>
      </c>
      <c r="D2156" s="50" t="s">
        <v>116</v>
      </c>
      <c r="E2156" s="52">
        <v>936.68</v>
      </c>
    </row>
    <row r="2157" s="40" customFormat="1" customHeight="1" spans="1:5">
      <c r="A2157" s="41">
        <v>44287</v>
      </c>
      <c r="B2157" s="50" t="s">
        <v>231</v>
      </c>
      <c r="C2157" s="50" t="s">
        <v>231</v>
      </c>
      <c r="D2157" s="50" t="s">
        <v>115</v>
      </c>
      <c r="E2157" s="52">
        <v>964.58</v>
      </c>
    </row>
    <row r="2158" s="40" customFormat="1" customHeight="1" spans="1:5">
      <c r="A2158" s="41">
        <v>44287</v>
      </c>
      <c r="B2158" s="50" t="s">
        <v>231</v>
      </c>
      <c r="C2158" s="50" t="s">
        <v>231</v>
      </c>
      <c r="D2158" s="50" t="s">
        <v>106</v>
      </c>
      <c r="E2158" s="52">
        <v>994.65</v>
      </c>
    </row>
    <row r="2159" s="40" customFormat="1" customHeight="1" spans="1:5">
      <c r="A2159" s="41">
        <v>44287</v>
      </c>
      <c r="B2159" s="50" t="s">
        <v>231</v>
      </c>
      <c r="C2159" s="50" t="s">
        <v>231</v>
      </c>
      <c r="D2159" s="50" t="s">
        <v>113</v>
      </c>
      <c r="E2159" s="54">
        <v>1371.75</v>
      </c>
    </row>
    <row r="2160" s="40" customFormat="1" customHeight="1" spans="1:5">
      <c r="A2160" s="41">
        <v>44287</v>
      </c>
      <c r="B2160" s="50" t="s">
        <v>231</v>
      </c>
      <c r="C2160" s="50" t="s">
        <v>231</v>
      </c>
      <c r="D2160" s="50" t="s">
        <v>131</v>
      </c>
      <c r="E2160" s="54">
        <v>1425.16</v>
      </c>
    </row>
    <row r="2161" s="40" customFormat="1" customHeight="1" spans="1:5">
      <c r="A2161" s="41">
        <v>44287</v>
      </c>
      <c r="B2161" s="50" t="s">
        <v>231</v>
      </c>
      <c r="C2161" s="50" t="s">
        <v>231</v>
      </c>
      <c r="D2161" s="50" t="s">
        <v>128</v>
      </c>
      <c r="E2161" s="54">
        <v>1500.98</v>
      </c>
    </row>
    <row r="2162" s="40" customFormat="1" customHeight="1" spans="1:5">
      <c r="A2162" s="41">
        <v>44287</v>
      </c>
      <c r="B2162" s="50" t="s">
        <v>231</v>
      </c>
      <c r="C2162" s="50" t="s">
        <v>231</v>
      </c>
      <c r="D2162" s="50" t="s">
        <v>138</v>
      </c>
      <c r="E2162" s="54">
        <v>1735.55</v>
      </c>
    </row>
    <row r="2163" s="40" customFormat="1" customHeight="1" spans="1:5">
      <c r="A2163" s="41">
        <v>44287</v>
      </c>
      <c r="B2163" s="50" t="s">
        <v>231</v>
      </c>
      <c r="C2163" s="50" t="s">
        <v>231</v>
      </c>
      <c r="D2163" s="50" t="s">
        <v>130</v>
      </c>
      <c r="E2163" s="54">
        <v>2046.61</v>
      </c>
    </row>
    <row r="2164" s="40" customFormat="1" customHeight="1" spans="1:5">
      <c r="A2164" s="41">
        <v>44287</v>
      </c>
      <c r="B2164" s="50" t="s">
        <v>231</v>
      </c>
      <c r="C2164" s="50" t="s">
        <v>231</v>
      </c>
      <c r="D2164" s="50" t="s">
        <v>112</v>
      </c>
      <c r="E2164" s="54">
        <v>2086.8</v>
      </c>
    </row>
    <row r="2165" s="40" customFormat="1" customHeight="1" spans="1:5">
      <c r="A2165" s="41">
        <v>44287</v>
      </c>
      <c r="B2165" s="50" t="s">
        <v>231</v>
      </c>
      <c r="C2165" s="50" t="s">
        <v>231</v>
      </c>
      <c r="D2165" s="50" t="s">
        <v>132</v>
      </c>
      <c r="E2165" s="54">
        <v>2510.17</v>
      </c>
    </row>
    <row r="2166" s="40" customFormat="1" customHeight="1" spans="1:5">
      <c r="A2166" s="41">
        <v>44287</v>
      </c>
      <c r="B2166" s="50" t="s">
        <v>231</v>
      </c>
      <c r="C2166" s="50" t="s">
        <v>231</v>
      </c>
      <c r="D2166" s="50" t="s">
        <v>142</v>
      </c>
      <c r="E2166" s="54">
        <v>2555.6</v>
      </c>
    </row>
    <row r="2167" s="40" customFormat="1" customHeight="1" spans="1:5">
      <c r="A2167" s="41">
        <v>44287</v>
      </c>
      <c r="B2167" s="50" t="s">
        <v>231</v>
      </c>
      <c r="C2167" s="50" t="s">
        <v>231</v>
      </c>
      <c r="D2167" s="50" t="s">
        <v>138</v>
      </c>
      <c r="E2167" s="54">
        <v>2572.21</v>
      </c>
    </row>
    <row r="2168" s="40" customFormat="1" customHeight="1" spans="1:5">
      <c r="A2168" s="41">
        <v>44287</v>
      </c>
      <c r="B2168" s="50" t="s">
        <v>231</v>
      </c>
      <c r="C2168" s="50" t="s">
        <v>231</v>
      </c>
      <c r="D2168" s="50" t="s">
        <v>129</v>
      </c>
      <c r="E2168" s="54">
        <v>2725.25</v>
      </c>
    </row>
    <row r="2169" s="40" customFormat="1" customHeight="1" spans="1:5">
      <c r="A2169" s="41">
        <v>44287</v>
      </c>
      <c r="B2169" s="50" t="s">
        <v>231</v>
      </c>
      <c r="C2169" s="50" t="s">
        <v>231</v>
      </c>
      <c r="D2169" s="50" t="s">
        <v>137</v>
      </c>
      <c r="E2169" s="54">
        <v>2925</v>
      </c>
    </row>
    <row r="2170" s="40" customFormat="1" customHeight="1" spans="1:5">
      <c r="A2170" s="41">
        <v>44287</v>
      </c>
      <c r="B2170" s="50" t="s">
        <v>231</v>
      </c>
      <c r="C2170" s="50" t="s">
        <v>231</v>
      </c>
      <c r="D2170" s="50" t="s">
        <v>139</v>
      </c>
      <c r="E2170" s="54">
        <v>3051.6</v>
      </c>
    </row>
    <row r="2171" s="40" customFormat="1" customHeight="1" spans="1:5">
      <c r="A2171" s="41">
        <v>44287</v>
      </c>
      <c r="B2171" s="50" t="s">
        <v>231</v>
      </c>
      <c r="C2171" s="50" t="s">
        <v>231</v>
      </c>
      <c r="D2171" s="50" t="s">
        <v>140</v>
      </c>
      <c r="E2171" s="54">
        <v>3065.47</v>
      </c>
    </row>
    <row r="2172" s="40" customFormat="1" customHeight="1" spans="1:5">
      <c r="A2172" s="41">
        <v>44287</v>
      </c>
      <c r="B2172" s="50" t="s">
        <v>231</v>
      </c>
      <c r="C2172" s="50" t="s">
        <v>231</v>
      </c>
      <c r="D2172" s="50" t="s">
        <v>134</v>
      </c>
      <c r="E2172" s="54">
        <v>3133</v>
      </c>
    </row>
    <row r="2173" s="40" customFormat="1" customHeight="1" spans="1:5">
      <c r="A2173" s="41">
        <v>44287</v>
      </c>
      <c r="B2173" s="50" t="s">
        <v>231</v>
      </c>
      <c r="C2173" s="50" t="s">
        <v>231</v>
      </c>
      <c r="D2173" s="50" t="s">
        <v>141</v>
      </c>
      <c r="E2173" s="54">
        <v>3468.3</v>
      </c>
    </row>
    <row r="2174" s="40" customFormat="1" customHeight="1" spans="1:5">
      <c r="A2174" s="41">
        <v>44287</v>
      </c>
      <c r="B2174" s="50" t="s">
        <v>231</v>
      </c>
      <c r="C2174" s="50" t="s">
        <v>231</v>
      </c>
      <c r="D2174" s="50" t="s">
        <v>133</v>
      </c>
      <c r="E2174" s="54">
        <v>3517.8</v>
      </c>
    </row>
    <row r="2175" s="40" customFormat="1" customHeight="1" spans="1:5">
      <c r="A2175" s="41">
        <v>44287</v>
      </c>
      <c r="B2175" s="50" t="s">
        <v>231</v>
      </c>
      <c r="C2175" s="50" t="s">
        <v>231</v>
      </c>
      <c r="D2175" s="50" t="s">
        <v>140</v>
      </c>
      <c r="E2175" s="54">
        <v>5111.1</v>
      </c>
    </row>
    <row r="2176" s="40" customFormat="1" customHeight="1" spans="1:5">
      <c r="A2176" s="41">
        <v>44287</v>
      </c>
      <c r="B2176" s="50" t="s">
        <v>231</v>
      </c>
      <c r="C2176" s="50" t="s">
        <v>231</v>
      </c>
      <c r="D2176" s="50" t="s">
        <v>139</v>
      </c>
      <c r="E2176" s="54">
        <v>5305.55</v>
      </c>
    </row>
    <row r="2177" s="40" customFormat="1" customHeight="1" spans="1:5">
      <c r="A2177" s="41">
        <v>44287</v>
      </c>
      <c r="B2177" s="50" t="s">
        <v>231</v>
      </c>
      <c r="C2177" s="50" t="s">
        <v>231</v>
      </c>
      <c r="D2177" s="50" t="s">
        <v>139</v>
      </c>
      <c r="E2177" s="54">
        <v>5928.6</v>
      </c>
    </row>
    <row r="2178" s="40" customFormat="1" customHeight="1" spans="1:5">
      <c r="A2178" s="41">
        <v>44287</v>
      </c>
      <c r="B2178" s="50" t="s">
        <v>231</v>
      </c>
      <c r="C2178" s="50" t="s">
        <v>231</v>
      </c>
      <c r="D2178" s="50" t="s">
        <v>130</v>
      </c>
      <c r="E2178" s="54">
        <v>7116.65</v>
      </c>
    </row>
    <row r="2179" s="40" customFormat="1" customHeight="1" spans="1:5">
      <c r="A2179" s="41">
        <v>44287</v>
      </c>
      <c r="B2179" s="50" t="s">
        <v>231</v>
      </c>
      <c r="C2179" s="50" t="s">
        <v>231</v>
      </c>
      <c r="D2179" s="50" t="s">
        <v>142</v>
      </c>
      <c r="E2179" s="54">
        <v>7248.83</v>
      </c>
    </row>
    <row r="2180" s="40" customFormat="1" customHeight="1" spans="1:5">
      <c r="A2180" s="41">
        <v>44317</v>
      </c>
      <c r="B2180" s="50" t="s">
        <v>231</v>
      </c>
      <c r="C2180" s="50" t="s">
        <v>231</v>
      </c>
      <c r="D2180" s="50" t="s">
        <v>105</v>
      </c>
      <c r="E2180" s="52">
        <v>45.9</v>
      </c>
    </row>
    <row r="2181" s="40" customFormat="1" customHeight="1" spans="1:5">
      <c r="A2181" s="41">
        <v>44317</v>
      </c>
      <c r="B2181" s="50" t="s">
        <v>231</v>
      </c>
      <c r="C2181" s="50" t="s">
        <v>231</v>
      </c>
      <c r="D2181" s="50" t="s">
        <v>107</v>
      </c>
      <c r="E2181" s="52">
        <v>113.46</v>
      </c>
    </row>
    <row r="2182" s="40" customFormat="1" customHeight="1" spans="1:5">
      <c r="A2182" s="41">
        <v>44317</v>
      </c>
      <c r="B2182" s="50" t="s">
        <v>231</v>
      </c>
      <c r="C2182" s="50" t="s">
        <v>231</v>
      </c>
      <c r="D2182" s="50" t="s">
        <v>126</v>
      </c>
      <c r="E2182" s="52">
        <v>117.3</v>
      </c>
    </row>
    <row r="2183" s="40" customFormat="1" customHeight="1" spans="1:5">
      <c r="A2183" s="41">
        <v>44317</v>
      </c>
      <c r="B2183" s="50" t="s">
        <v>231</v>
      </c>
      <c r="C2183" s="50" t="s">
        <v>231</v>
      </c>
      <c r="D2183" s="50" t="s">
        <v>232</v>
      </c>
      <c r="E2183" s="52">
        <v>183.6</v>
      </c>
    </row>
    <row r="2184" s="40" customFormat="1" customHeight="1" spans="1:5">
      <c r="A2184" s="41">
        <v>44317</v>
      </c>
      <c r="B2184" s="50" t="s">
        <v>231</v>
      </c>
      <c r="C2184" s="50" t="s">
        <v>231</v>
      </c>
      <c r="D2184" s="50" t="s">
        <v>114</v>
      </c>
      <c r="E2184" s="52">
        <v>278.67</v>
      </c>
    </row>
    <row r="2185" s="40" customFormat="1" customHeight="1" spans="1:5">
      <c r="A2185" s="41">
        <v>44317</v>
      </c>
      <c r="B2185" s="50" t="s">
        <v>231</v>
      </c>
      <c r="C2185" s="50" t="s">
        <v>231</v>
      </c>
      <c r="D2185" s="50" t="s">
        <v>122</v>
      </c>
      <c r="E2185" s="52">
        <v>306</v>
      </c>
    </row>
    <row r="2186" s="40" customFormat="1" customHeight="1" spans="1:5">
      <c r="A2186" s="41">
        <v>44317</v>
      </c>
      <c r="B2186" s="50" t="s">
        <v>231</v>
      </c>
      <c r="C2186" s="50" t="s">
        <v>231</v>
      </c>
      <c r="D2186" s="50" t="s">
        <v>121</v>
      </c>
      <c r="E2186" s="52">
        <v>396.23</v>
      </c>
    </row>
    <row r="2187" s="40" customFormat="1" customHeight="1" spans="1:5">
      <c r="A2187" s="41">
        <v>44317</v>
      </c>
      <c r="B2187" s="50" t="s">
        <v>231</v>
      </c>
      <c r="C2187" s="50" t="s">
        <v>231</v>
      </c>
      <c r="D2187" s="50" t="s">
        <v>111</v>
      </c>
      <c r="E2187" s="52">
        <v>459.04</v>
      </c>
    </row>
    <row r="2188" s="40" customFormat="1" customHeight="1" spans="1:5">
      <c r="A2188" s="41">
        <v>44317</v>
      </c>
      <c r="B2188" s="50" t="s">
        <v>231</v>
      </c>
      <c r="C2188" s="50" t="s">
        <v>231</v>
      </c>
      <c r="D2188" s="50" t="s">
        <v>144</v>
      </c>
      <c r="E2188" s="52">
        <v>467.03</v>
      </c>
    </row>
    <row r="2189" s="40" customFormat="1" customHeight="1" spans="1:5">
      <c r="A2189" s="41">
        <v>44317</v>
      </c>
      <c r="B2189" s="50" t="s">
        <v>231</v>
      </c>
      <c r="C2189" s="50" t="s">
        <v>231</v>
      </c>
      <c r="D2189" s="50" t="s">
        <v>123</v>
      </c>
      <c r="E2189" s="52">
        <v>470.57</v>
      </c>
    </row>
    <row r="2190" s="40" customFormat="1" customHeight="1" spans="1:5">
      <c r="A2190" s="41">
        <v>44317</v>
      </c>
      <c r="B2190" s="50" t="s">
        <v>231</v>
      </c>
      <c r="C2190" s="50" t="s">
        <v>231</v>
      </c>
      <c r="D2190" s="50" t="s">
        <v>108</v>
      </c>
      <c r="E2190" s="52">
        <v>475.23</v>
      </c>
    </row>
    <row r="2191" s="40" customFormat="1" customHeight="1" spans="1:5">
      <c r="A2191" s="41">
        <v>44317</v>
      </c>
      <c r="B2191" s="50" t="s">
        <v>231</v>
      </c>
      <c r="C2191" s="50" t="s">
        <v>231</v>
      </c>
      <c r="D2191" s="50" t="s">
        <v>135</v>
      </c>
      <c r="E2191" s="52">
        <v>504.9</v>
      </c>
    </row>
    <row r="2192" s="40" customFormat="1" customHeight="1" spans="1:5">
      <c r="A2192" s="41">
        <v>44317</v>
      </c>
      <c r="B2192" s="50" t="s">
        <v>231</v>
      </c>
      <c r="C2192" s="50" t="s">
        <v>231</v>
      </c>
      <c r="D2192" s="50" t="s">
        <v>109</v>
      </c>
      <c r="E2192" s="52">
        <v>505.98</v>
      </c>
    </row>
    <row r="2193" s="40" customFormat="1" customHeight="1" spans="1:5">
      <c r="A2193" s="41">
        <v>44317</v>
      </c>
      <c r="B2193" s="50" t="s">
        <v>231</v>
      </c>
      <c r="C2193" s="50" t="s">
        <v>231</v>
      </c>
      <c r="D2193" s="50" t="s">
        <v>127</v>
      </c>
      <c r="E2193" s="52">
        <v>535.65</v>
      </c>
    </row>
    <row r="2194" s="40" customFormat="1" customHeight="1" spans="1:5">
      <c r="A2194" s="41">
        <v>44317</v>
      </c>
      <c r="B2194" s="50" t="s">
        <v>231</v>
      </c>
      <c r="C2194" s="50" t="s">
        <v>231</v>
      </c>
      <c r="D2194" s="50" t="s">
        <v>110</v>
      </c>
      <c r="E2194" s="52">
        <v>543.47</v>
      </c>
    </row>
    <row r="2195" s="40" customFormat="1" customHeight="1" spans="1:5">
      <c r="A2195" s="41">
        <v>44317</v>
      </c>
      <c r="B2195" s="50" t="s">
        <v>231</v>
      </c>
      <c r="C2195" s="50" t="s">
        <v>231</v>
      </c>
      <c r="D2195" s="50" t="s">
        <v>124</v>
      </c>
      <c r="E2195" s="52">
        <v>641.69</v>
      </c>
    </row>
    <row r="2196" s="40" customFormat="1" customHeight="1" spans="1:5">
      <c r="A2196" s="41">
        <v>44317</v>
      </c>
      <c r="B2196" s="50" t="s">
        <v>231</v>
      </c>
      <c r="C2196" s="50" t="s">
        <v>231</v>
      </c>
      <c r="D2196" s="50" t="s">
        <v>116</v>
      </c>
      <c r="E2196" s="52">
        <v>682.87</v>
      </c>
    </row>
    <row r="2197" s="40" customFormat="1" customHeight="1" spans="1:5">
      <c r="A2197" s="41">
        <v>44317</v>
      </c>
      <c r="B2197" s="50" t="s">
        <v>231</v>
      </c>
      <c r="C2197" s="50" t="s">
        <v>231</v>
      </c>
      <c r="D2197" s="50" t="s">
        <v>102</v>
      </c>
      <c r="E2197" s="52">
        <v>706.35</v>
      </c>
    </row>
    <row r="2198" s="40" customFormat="1" customHeight="1" spans="1:5">
      <c r="A2198" s="41">
        <v>44317</v>
      </c>
      <c r="B2198" s="50" t="s">
        <v>231</v>
      </c>
      <c r="C2198" s="50" t="s">
        <v>231</v>
      </c>
      <c r="D2198" s="50" t="s">
        <v>145</v>
      </c>
      <c r="E2198" s="52">
        <v>748.05</v>
      </c>
    </row>
    <row r="2199" s="40" customFormat="1" customHeight="1" spans="1:5">
      <c r="A2199" s="41">
        <v>44317</v>
      </c>
      <c r="B2199" s="50" t="s">
        <v>231</v>
      </c>
      <c r="C2199" s="50" t="s">
        <v>231</v>
      </c>
      <c r="D2199" s="50" t="s">
        <v>118</v>
      </c>
      <c r="E2199" s="52">
        <v>839.48</v>
      </c>
    </row>
    <row r="2200" s="40" customFormat="1" customHeight="1" spans="1:5">
      <c r="A2200" s="41">
        <v>44317</v>
      </c>
      <c r="B2200" s="50" t="s">
        <v>231</v>
      </c>
      <c r="C2200" s="50" t="s">
        <v>231</v>
      </c>
      <c r="D2200" s="50" t="s">
        <v>117</v>
      </c>
      <c r="E2200" s="52">
        <v>910.13</v>
      </c>
    </row>
    <row r="2201" s="40" customFormat="1" customHeight="1" spans="1:5">
      <c r="A2201" s="41">
        <v>44317</v>
      </c>
      <c r="B2201" s="50" t="s">
        <v>231</v>
      </c>
      <c r="C2201" s="50" t="s">
        <v>231</v>
      </c>
      <c r="D2201" s="50" t="s">
        <v>106</v>
      </c>
      <c r="E2201" s="52">
        <v>966.75</v>
      </c>
    </row>
    <row r="2202" s="40" customFormat="1" customHeight="1" spans="1:5">
      <c r="A2202" s="41">
        <v>44317</v>
      </c>
      <c r="B2202" s="50" t="s">
        <v>231</v>
      </c>
      <c r="C2202" s="50" t="s">
        <v>231</v>
      </c>
      <c r="D2202" s="50" t="s">
        <v>125</v>
      </c>
      <c r="E2202" s="54">
        <v>1027.17</v>
      </c>
    </row>
    <row r="2203" s="40" customFormat="1" customHeight="1" spans="1:5">
      <c r="A2203" s="41">
        <v>44317</v>
      </c>
      <c r="B2203" s="50" t="s">
        <v>231</v>
      </c>
      <c r="C2203" s="50" t="s">
        <v>231</v>
      </c>
      <c r="D2203" s="50" t="s">
        <v>131</v>
      </c>
      <c r="E2203" s="54">
        <v>1076.02</v>
      </c>
    </row>
    <row r="2204" s="40" customFormat="1" customHeight="1" spans="1:5">
      <c r="A2204" s="41">
        <v>44317</v>
      </c>
      <c r="B2204" s="50" t="s">
        <v>231</v>
      </c>
      <c r="C2204" s="50" t="s">
        <v>231</v>
      </c>
      <c r="D2204" s="50" t="s">
        <v>115</v>
      </c>
      <c r="E2204" s="54">
        <v>1108.73</v>
      </c>
    </row>
    <row r="2205" s="40" customFormat="1" customHeight="1" spans="1:5">
      <c r="A2205" s="41">
        <v>44317</v>
      </c>
      <c r="B2205" s="50" t="s">
        <v>231</v>
      </c>
      <c r="C2205" s="50" t="s">
        <v>231</v>
      </c>
      <c r="D2205" s="50" t="s">
        <v>128</v>
      </c>
      <c r="E2205" s="54">
        <v>1227.98</v>
      </c>
    </row>
    <row r="2206" s="40" customFormat="1" customHeight="1" spans="1:5">
      <c r="A2206" s="41">
        <v>44317</v>
      </c>
      <c r="B2206" s="50" t="s">
        <v>231</v>
      </c>
      <c r="C2206" s="50" t="s">
        <v>231</v>
      </c>
      <c r="D2206" s="50" t="s">
        <v>113</v>
      </c>
      <c r="E2206" s="54">
        <v>1367.71</v>
      </c>
    </row>
    <row r="2207" s="40" customFormat="1" customHeight="1" spans="1:5">
      <c r="A2207" s="41">
        <v>44317</v>
      </c>
      <c r="B2207" s="50" t="s">
        <v>231</v>
      </c>
      <c r="C2207" s="50" t="s">
        <v>231</v>
      </c>
      <c r="D2207" s="50" t="s">
        <v>130</v>
      </c>
      <c r="E2207" s="54">
        <v>1604.03</v>
      </c>
    </row>
    <row r="2208" s="40" customFormat="1" customHeight="1" spans="1:5">
      <c r="A2208" s="41">
        <v>44317</v>
      </c>
      <c r="B2208" s="50" t="s">
        <v>231</v>
      </c>
      <c r="C2208" s="50" t="s">
        <v>231</v>
      </c>
      <c r="D2208" s="50" t="s">
        <v>141</v>
      </c>
      <c r="E2208" s="54">
        <v>2040.38</v>
      </c>
    </row>
    <row r="2209" s="40" customFormat="1" customHeight="1" spans="1:5">
      <c r="A2209" s="41">
        <v>44317</v>
      </c>
      <c r="B2209" s="50" t="s">
        <v>231</v>
      </c>
      <c r="C2209" s="50" t="s">
        <v>231</v>
      </c>
      <c r="D2209" s="50" t="s">
        <v>112</v>
      </c>
      <c r="E2209" s="54">
        <v>2050.73</v>
      </c>
    </row>
    <row r="2210" s="40" customFormat="1" customHeight="1" spans="1:5">
      <c r="A2210" s="41">
        <v>44317</v>
      </c>
      <c r="B2210" s="50" t="s">
        <v>231</v>
      </c>
      <c r="C2210" s="50" t="s">
        <v>231</v>
      </c>
      <c r="D2210" s="50" t="s">
        <v>129</v>
      </c>
      <c r="E2210" s="54">
        <v>2078.77</v>
      </c>
    </row>
    <row r="2211" s="40" customFormat="1" customHeight="1" spans="1:5">
      <c r="A2211" s="41">
        <v>44317</v>
      </c>
      <c r="B2211" s="50" t="s">
        <v>231</v>
      </c>
      <c r="C2211" s="50" t="s">
        <v>231</v>
      </c>
      <c r="D2211" s="50" t="s">
        <v>140</v>
      </c>
      <c r="E2211" s="54">
        <v>2334.3</v>
      </c>
    </row>
    <row r="2212" s="40" customFormat="1" customHeight="1" spans="1:5">
      <c r="A2212" s="41">
        <v>44317</v>
      </c>
      <c r="B2212" s="50" t="s">
        <v>231</v>
      </c>
      <c r="C2212" s="50" t="s">
        <v>231</v>
      </c>
      <c r="D2212" s="50" t="s">
        <v>138</v>
      </c>
      <c r="E2212" s="54">
        <v>2355.15</v>
      </c>
    </row>
    <row r="2213" s="40" customFormat="1" customHeight="1" spans="1:5">
      <c r="A2213" s="41">
        <v>44317</v>
      </c>
      <c r="B2213" s="50" t="s">
        <v>231</v>
      </c>
      <c r="C2213" s="50" t="s">
        <v>231</v>
      </c>
      <c r="D2213" s="50" t="s">
        <v>137</v>
      </c>
      <c r="E2213" s="54">
        <v>2468.85</v>
      </c>
    </row>
    <row r="2214" s="40" customFormat="1" customHeight="1" spans="1:5">
      <c r="A2214" s="41">
        <v>44317</v>
      </c>
      <c r="B2214" s="50" t="s">
        <v>231</v>
      </c>
      <c r="C2214" s="50" t="s">
        <v>231</v>
      </c>
      <c r="D2214" s="50" t="s">
        <v>132</v>
      </c>
      <c r="E2214" s="54">
        <v>2569.13</v>
      </c>
    </row>
    <row r="2215" s="40" customFormat="1" customHeight="1" spans="1:5">
      <c r="A2215" s="41">
        <v>44317</v>
      </c>
      <c r="B2215" s="50" t="s">
        <v>231</v>
      </c>
      <c r="C2215" s="50" t="s">
        <v>231</v>
      </c>
      <c r="D2215" s="50" t="s">
        <v>139</v>
      </c>
      <c r="E2215" s="54">
        <v>2764.51</v>
      </c>
    </row>
    <row r="2216" s="40" customFormat="1" customHeight="1" spans="1:5">
      <c r="A2216" s="41">
        <v>44317</v>
      </c>
      <c r="B2216" s="50" t="s">
        <v>231</v>
      </c>
      <c r="C2216" s="50" t="s">
        <v>231</v>
      </c>
      <c r="D2216" s="50" t="s">
        <v>133</v>
      </c>
      <c r="E2216" s="54">
        <v>3176.12</v>
      </c>
    </row>
    <row r="2217" s="40" customFormat="1" customHeight="1" spans="1:5">
      <c r="A2217" s="41">
        <v>44317</v>
      </c>
      <c r="B2217" s="50" t="s">
        <v>231</v>
      </c>
      <c r="C2217" s="50" t="s">
        <v>231</v>
      </c>
      <c r="D2217" s="50" t="s">
        <v>134</v>
      </c>
      <c r="E2217" s="54">
        <v>3203.76</v>
      </c>
    </row>
    <row r="2218" s="40" customFormat="1" customHeight="1" spans="1:5">
      <c r="A2218" s="41">
        <v>44317</v>
      </c>
      <c r="B2218" s="50" t="s">
        <v>231</v>
      </c>
      <c r="C2218" s="50" t="s">
        <v>231</v>
      </c>
      <c r="D2218" s="50" t="s">
        <v>142</v>
      </c>
      <c r="E2218" s="54">
        <v>6573.23</v>
      </c>
    </row>
    <row r="2219" s="40" customFormat="1" customHeight="1" spans="1:5">
      <c r="A2219" s="41">
        <v>44317</v>
      </c>
      <c r="B2219" s="50" t="s">
        <v>231</v>
      </c>
      <c r="C2219" s="50" t="s">
        <v>231</v>
      </c>
      <c r="D2219" s="50" t="s">
        <v>141</v>
      </c>
      <c r="E2219" s="54">
        <v>12500</v>
      </c>
    </row>
    <row r="2220" s="40" customFormat="1" customHeight="1" spans="1:5">
      <c r="A2220" s="41">
        <v>44348</v>
      </c>
      <c r="B2220" s="50" t="s">
        <v>231</v>
      </c>
      <c r="C2220" s="50" t="s">
        <v>231</v>
      </c>
      <c r="D2220" s="50" t="s">
        <v>117</v>
      </c>
      <c r="E2220" s="52">
        <v>9.75</v>
      </c>
    </row>
    <row r="2221" s="40" customFormat="1" customHeight="1" spans="1:5">
      <c r="A2221" s="41">
        <v>44348</v>
      </c>
      <c r="B2221" s="50" t="s">
        <v>231</v>
      </c>
      <c r="C2221" s="50" t="s">
        <v>231</v>
      </c>
      <c r="D2221" s="50" t="s">
        <v>122</v>
      </c>
      <c r="E2221" s="52">
        <v>45.9</v>
      </c>
    </row>
    <row r="2222" s="40" customFormat="1" customHeight="1" spans="1:5">
      <c r="A2222" s="41">
        <v>44348</v>
      </c>
      <c r="B2222" s="50" t="s">
        <v>231</v>
      </c>
      <c r="C2222" s="50" t="s">
        <v>231</v>
      </c>
      <c r="D2222" s="50" t="s">
        <v>130</v>
      </c>
      <c r="E2222" s="52">
        <v>47</v>
      </c>
    </row>
    <row r="2223" s="40" customFormat="1" customHeight="1" spans="1:5">
      <c r="A2223" s="41">
        <v>44348</v>
      </c>
      <c r="B2223" s="50" t="s">
        <v>231</v>
      </c>
      <c r="C2223" s="50" t="s">
        <v>231</v>
      </c>
      <c r="D2223" s="50" t="s">
        <v>107</v>
      </c>
      <c r="E2223" s="52">
        <v>85.93</v>
      </c>
    </row>
    <row r="2224" s="40" customFormat="1" customHeight="1" spans="1:5">
      <c r="A2224" s="41">
        <v>44348</v>
      </c>
      <c r="B2224" s="50" t="s">
        <v>231</v>
      </c>
      <c r="C2224" s="50" t="s">
        <v>231</v>
      </c>
      <c r="D2224" s="50" t="s">
        <v>115</v>
      </c>
      <c r="E2224" s="52">
        <v>98.55</v>
      </c>
    </row>
    <row r="2225" s="40" customFormat="1" customHeight="1" spans="1:5">
      <c r="A2225" s="41">
        <v>44348</v>
      </c>
      <c r="B2225" s="50" t="s">
        <v>231</v>
      </c>
      <c r="C2225" s="50" t="s">
        <v>231</v>
      </c>
      <c r="D2225" s="50" t="s">
        <v>113</v>
      </c>
      <c r="E2225" s="52">
        <v>100</v>
      </c>
    </row>
    <row r="2226" s="40" customFormat="1" customHeight="1" spans="1:5">
      <c r="A2226" s="41">
        <v>44348</v>
      </c>
      <c r="B2226" s="50" t="s">
        <v>231</v>
      </c>
      <c r="C2226" s="50" t="s">
        <v>231</v>
      </c>
      <c r="D2226" s="50" t="s">
        <v>110</v>
      </c>
      <c r="E2226" s="52">
        <v>120</v>
      </c>
    </row>
    <row r="2227" s="40" customFormat="1" customHeight="1" spans="1:5">
      <c r="A2227" s="41">
        <v>44348</v>
      </c>
      <c r="B2227" s="50" t="s">
        <v>231</v>
      </c>
      <c r="C2227" s="50" t="s">
        <v>231</v>
      </c>
      <c r="D2227" s="50" t="s">
        <v>113</v>
      </c>
      <c r="E2227" s="52">
        <v>138.6</v>
      </c>
    </row>
    <row r="2228" s="40" customFormat="1" customHeight="1" spans="1:5">
      <c r="A2228" s="41">
        <v>44348</v>
      </c>
      <c r="B2228" s="50" t="s">
        <v>231</v>
      </c>
      <c r="C2228" s="50" t="s">
        <v>231</v>
      </c>
      <c r="D2228" s="50" t="s">
        <v>142</v>
      </c>
      <c r="E2228" s="52">
        <v>150</v>
      </c>
    </row>
    <row r="2229" s="40" customFormat="1" customHeight="1" spans="1:5">
      <c r="A2229" s="41">
        <v>44348</v>
      </c>
      <c r="B2229" s="50" t="s">
        <v>231</v>
      </c>
      <c r="C2229" s="50" t="s">
        <v>231</v>
      </c>
      <c r="D2229" s="50" t="s">
        <v>102</v>
      </c>
      <c r="E2229" s="52">
        <v>150</v>
      </c>
    </row>
    <row r="2230" s="40" customFormat="1" customHeight="1" spans="1:5">
      <c r="A2230" s="41">
        <v>44348</v>
      </c>
      <c r="B2230" s="50" t="s">
        <v>231</v>
      </c>
      <c r="C2230" s="50" t="s">
        <v>231</v>
      </c>
      <c r="D2230" s="50" t="s">
        <v>127</v>
      </c>
      <c r="E2230" s="52">
        <v>150</v>
      </c>
    </row>
    <row r="2231" s="40" customFormat="1" customHeight="1" spans="1:5">
      <c r="A2231" s="41">
        <v>44348</v>
      </c>
      <c r="B2231" s="50" t="s">
        <v>231</v>
      </c>
      <c r="C2231" s="50" t="s">
        <v>231</v>
      </c>
      <c r="D2231" s="50" t="s">
        <v>133</v>
      </c>
      <c r="E2231" s="52">
        <v>180</v>
      </c>
    </row>
    <row r="2232" s="40" customFormat="1" customHeight="1" spans="1:5">
      <c r="A2232" s="41">
        <v>44348</v>
      </c>
      <c r="B2232" s="50" t="s">
        <v>231</v>
      </c>
      <c r="C2232" s="50" t="s">
        <v>231</v>
      </c>
      <c r="D2232" s="50" t="s">
        <v>117</v>
      </c>
      <c r="E2232" s="52">
        <v>200</v>
      </c>
    </row>
    <row r="2233" s="40" customFormat="1" customHeight="1" spans="1:5">
      <c r="A2233" s="41">
        <v>44348</v>
      </c>
      <c r="B2233" s="50" t="s">
        <v>231</v>
      </c>
      <c r="C2233" s="50" t="s">
        <v>231</v>
      </c>
      <c r="D2233" s="50" t="s">
        <v>139</v>
      </c>
      <c r="E2233" s="52">
        <v>200</v>
      </c>
    </row>
    <row r="2234" s="40" customFormat="1" customHeight="1" spans="1:5">
      <c r="A2234" s="41">
        <v>44348</v>
      </c>
      <c r="B2234" s="50" t="s">
        <v>231</v>
      </c>
      <c r="C2234" s="50" t="s">
        <v>231</v>
      </c>
      <c r="D2234" s="50" t="s">
        <v>111</v>
      </c>
      <c r="E2234" s="52">
        <v>250</v>
      </c>
    </row>
    <row r="2235" s="40" customFormat="1" customHeight="1" spans="1:5">
      <c r="A2235" s="41">
        <v>44348</v>
      </c>
      <c r="B2235" s="50" t="s">
        <v>231</v>
      </c>
      <c r="C2235" s="50" t="s">
        <v>231</v>
      </c>
      <c r="D2235" s="50" t="s">
        <v>142</v>
      </c>
      <c r="E2235" s="52">
        <v>250</v>
      </c>
    </row>
    <row r="2236" s="40" customFormat="1" customHeight="1" spans="1:5">
      <c r="A2236" s="41">
        <v>44348</v>
      </c>
      <c r="B2236" s="50" t="s">
        <v>231</v>
      </c>
      <c r="C2236" s="50" t="s">
        <v>231</v>
      </c>
      <c r="D2236" s="50" t="s">
        <v>132</v>
      </c>
      <c r="E2236" s="52">
        <v>250</v>
      </c>
    </row>
    <row r="2237" s="40" customFormat="1" customHeight="1" spans="1:5">
      <c r="A2237" s="41">
        <v>44348</v>
      </c>
      <c r="B2237" s="50" t="s">
        <v>231</v>
      </c>
      <c r="C2237" s="50" t="s">
        <v>231</v>
      </c>
      <c r="D2237" s="50" t="s">
        <v>129</v>
      </c>
      <c r="E2237" s="52">
        <v>267.75</v>
      </c>
    </row>
    <row r="2238" s="40" customFormat="1" customHeight="1" spans="1:5">
      <c r="A2238" s="41">
        <v>44348</v>
      </c>
      <c r="B2238" s="50" t="s">
        <v>231</v>
      </c>
      <c r="C2238" s="50" t="s">
        <v>231</v>
      </c>
      <c r="D2238" s="50" t="s">
        <v>137</v>
      </c>
      <c r="E2238" s="52">
        <v>270</v>
      </c>
    </row>
    <row r="2239" s="40" customFormat="1" customHeight="1" spans="1:5">
      <c r="A2239" s="41">
        <v>44348</v>
      </c>
      <c r="B2239" s="50" t="s">
        <v>231</v>
      </c>
      <c r="C2239" s="50" t="s">
        <v>231</v>
      </c>
      <c r="D2239" s="50" t="s">
        <v>144</v>
      </c>
      <c r="E2239" s="52">
        <v>278.33</v>
      </c>
    </row>
    <row r="2240" s="40" customFormat="1" customHeight="1" spans="1:5">
      <c r="A2240" s="41">
        <v>44348</v>
      </c>
      <c r="B2240" s="50" t="s">
        <v>231</v>
      </c>
      <c r="C2240" s="50" t="s">
        <v>231</v>
      </c>
      <c r="D2240" s="50" t="s">
        <v>135</v>
      </c>
      <c r="E2240" s="52">
        <v>280.5</v>
      </c>
    </row>
    <row r="2241" s="40" customFormat="1" customHeight="1" spans="1:5">
      <c r="A2241" s="41">
        <v>44348</v>
      </c>
      <c r="B2241" s="50" t="s">
        <v>231</v>
      </c>
      <c r="C2241" s="50" t="s">
        <v>231</v>
      </c>
      <c r="D2241" s="50" t="s">
        <v>112</v>
      </c>
      <c r="E2241" s="52">
        <v>310.2</v>
      </c>
    </row>
    <row r="2242" s="40" customFormat="1" customHeight="1" spans="1:5">
      <c r="A2242" s="41">
        <v>44348</v>
      </c>
      <c r="B2242" s="50" t="s">
        <v>231</v>
      </c>
      <c r="C2242" s="50" t="s">
        <v>231</v>
      </c>
      <c r="D2242" s="50" t="s">
        <v>232</v>
      </c>
      <c r="E2242" s="52">
        <v>321.3</v>
      </c>
    </row>
    <row r="2243" s="40" customFormat="1" customHeight="1" spans="1:5">
      <c r="A2243" s="41">
        <v>44348</v>
      </c>
      <c r="B2243" s="50" t="s">
        <v>231</v>
      </c>
      <c r="C2243" s="50" t="s">
        <v>231</v>
      </c>
      <c r="D2243" s="50" t="s">
        <v>121</v>
      </c>
      <c r="E2243" s="52">
        <v>324.31</v>
      </c>
    </row>
    <row r="2244" s="40" customFormat="1" customHeight="1" spans="1:5">
      <c r="A2244" s="41">
        <v>44348</v>
      </c>
      <c r="B2244" s="50" t="s">
        <v>231</v>
      </c>
      <c r="C2244" s="50" t="s">
        <v>231</v>
      </c>
      <c r="D2244" s="50" t="s">
        <v>109</v>
      </c>
      <c r="E2244" s="52">
        <v>332.84</v>
      </c>
    </row>
    <row r="2245" s="40" customFormat="1" customHeight="1" spans="1:5">
      <c r="A2245" s="41">
        <v>44348</v>
      </c>
      <c r="B2245" s="50" t="s">
        <v>231</v>
      </c>
      <c r="C2245" s="50" t="s">
        <v>231</v>
      </c>
      <c r="D2245" s="50" t="s">
        <v>108</v>
      </c>
      <c r="E2245" s="52">
        <v>333.13</v>
      </c>
    </row>
    <row r="2246" s="40" customFormat="1" customHeight="1" spans="1:5">
      <c r="A2246" s="41">
        <v>44348</v>
      </c>
      <c r="B2246" s="50" t="s">
        <v>231</v>
      </c>
      <c r="C2246" s="50" t="s">
        <v>231</v>
      </c>
      <c r="D2246" s="50" t="s">
        <v>140</v>
      </c>
      <c r="E2246" s="52">
        <v>334.65</v>
      </c>
    </row>
    <row r="2247" s="40" customFormat="1" customHeight="1" spans="1:5">
      <c r="A2247" s="41">
        <v>44348</v>
      </c>
      <c r="B2247" s="50" t="s">
        <v>231</v>
      </c>
      <c r="C2247" s="50" t="s">
        <v>231</v>
      </c>
      <c r="D2247" s="50" t="s">
        <v>111</v>
      </c>
      <c r="E2247" s="52">
        <v>338.89</v>
      </c>
    </row>
    <row r="2248" s="40" customFormat="1" customHeight="1" spans="1:5">
      <c r="A2248" s="41">
        <v>44348</v>
      </c>
      <c r="B2248" s="50" t="s">
        <v>231</v>
      </c>
      <c r="C2248" s="50" t="s">
        <v>231</v>
      </c>
      <c r="D2248" s="50" t="s">
        <v>110</v>
      </c>
      <c r="E2248" s="52">
        <v>341.27</v>
      </c>
    </row>
    <row r="2249" s="40" customFormat="1" customHeight="1" spans="1:5">
      <c r="A2249" s="41">
        <v>44348</v>
      </c>
      <c r="B2249" s="50" t="s">
        <v>231</v>
      </c>
      <c r="C2249" s="50" t="s">
        <v>231</v>
      </c>
      <c r="D2249" s="50" t="s">
        <v>112</v>
      </c>
      <c r="E2249" s="52">
        <v>400</v>
      </c>
    </row>
    <row r="2250" s="40" customFormat="1" customHeight="1" spans="1:5">
      <c r="A2250" s="41">
        <v>44348</v>
      </c>
      <c r="B2250" s="50" t="s">
        <v>231</v>
      </c>
      <c r="C2250" s="50" t="s">
        <v>231</v>
      </c>
      <c r="D2250" s="50" t="s">
        <v>139</v>
      </c>
      <c r="E2250" s="52">
        <v>401.7</v>
      </c>
    </row>
    <row r="2251" s="40" customFormat="1" customHeight="1" spans="1:5">
      <c r="A2251" s="41">
        <v>44348</v>
      </c>
      <c r="B2251" s="50" t="s">
        <v>231</v>
      </c>
      <c r="C2251" s="50" t="s">
        <v>231</v>
      </c>
      <c r="D2251" s="50" t="s">
        <v>114</v>
      </c>
      <c r="E2251" s="52">
        <v>415.99</v>
      </c>
    </row>
    <row r="2252" s="40" customFormat="1" customHeight="1" spans="1:5">
      <c r="A2252" s="41">
        <v>44348</v>
      </c>
      <c r="B2252" s="50" t="s">
        <v>231</v>
      </c>
      <c r="C2252" s="50" t="s">
        <v>231</v>
      </c>
      <c r="D2252" s="50" t="s">
        <v>118</v>
      </c>
      <c r="E2252" s="52">
        <v>420</v>
      </c>
    </row>
    <row r="2253" s="40" customFormat="1" customHeight="1" spans="1:5">
      <c r="A2253" s="41">
        <v>44348</v>
      </c>
      <c r="B2253" s="50" t="s">
        <v>231</v>
      </c>
      <c r="C2253" s="50" t="s">
        <v>231</v>
      </c>
      <c r="D2253" s="50" t="s">
        <v>124</v>
      </c>
      <c r="E2253" s="52">
        <v>434.06</v>
      </c>
    </row>
    <row r="2254" s="40" customFormat="1" customHeight="1" spans="1:5">
      <c r="A2254" s="41">
        <v>44348</v>
      </c>
      <c r="B2254" s="50" t="s">
        <v>231</v>
      </c>
      <c r="C2254" s="50" t="s">
        <v>231</v>
      </c>
      <c r="D2254" s="50" t="s">
        <v>114</v>
      </c>
      <c r="E2254" s="52">
        <v>450</v>
      </c>
    </row>
    <row r="2255" s="40" customFormat="1" customHeight="1" spans="1:5">
      <c r="A2255" s="41">
        <v>44348</v>
      </c>
      <c r="B2255" s="50" t="s">
        <v>231</v>
      </c>
      <c r="C2255" s="50" t="s">
        <v>231</v>
      </c>
      <c r="D2255" s="50" t="s">
        <v>141</v>
      </c>
      <c r="E2255" s="52">
        <v>475.73</v>
      </c>
    </row>
    <row r="2256" s="40" customFormat="1" customHeight="1" spans="1:5">
      <c r="A2256" s="41">
        <v>44348</v>
      </c>
      <c r="B2256" s="50" t="s">
        <v>231</v>
      </c>
      <c r="C2256" s="50" t="s">
        <v>231</v>
      </c>
      <c r="D2256" s="50" t="s">
        <v>127</v>
      </c>
      <c r="E2256" s="52">
        <v>501.15</v>
      </c>
    </row>
    <row r="2257" s="40" customFormat="1" customHeight="1" spans="1:5">
      <c r="A2257" s="41">
        <v>44348</v>
      </c>
      <c r="B2257" s="50" t="s">
        <v>231</v>
      </c>
      <c r="C2257" s="50" t="s">
        <v>231</v>
      </c>
      <c r="D2257" s="50" t="s">
        <v>116</v>
      </c>
      <c r="E2257" s="52">
        <v>504.76</v>
      </c>
    </row>
    <row r="2258" s="40" customFormat="1" customHeight="1" spans="1:5">
      <c r="A2258" s="41">
        <v>44348</v>
      </c>
      <c r="B2258" s="50" t="s">
        <v>231</v>
      </c>
      <c r="C2258" s="50" t="s">
        <v>231</v>
      </c>
      <c r="D2258" s="50" t="s">
        <v>123</v>
      </c>
      <c r="E2258" s="52">
        <v>529.74</v>
      </c>
    </row>
    <row r="2259" s="40" customFormat="1" customHeight="1" spans="1:5">
      <c r="A2259" s="41">
        <v>44348</v>
      </c>
      <c r="B2259" s="50" t="s">
        <v>231</v>
      </c>
      <c r="C2259" s="50" t="s">
        <v>231</v>
      </c>
      <c r="D2259" s="50" t="s">
        <v>134</v>
      </c>
      <c r="E2259" s="52">
        <v>530</v>
      </c>
    </row>
    <row r="2260" s="40" customFormat="1" customHeight="1" spans="1:5">
      <c r="A2260" s="41">
        <v>44348</v>
      </c>
      <c r="B2260" s="50" t="s">
        <v>231</v>
      </c>
      <c r="C2260" s="50" t="s">
        <v>231</v>
      </c>
      <c r="D2260" s="50" t="s">
        <v>125</v>
      </c>
      <c r="E2260" s="52">
        <v>582.3</v>
      </c>
    </row>
    <row r="2261" s="40" customFormat="1" customHeight="1" spans="1:5">
      <c r="A2261" s="41">
        <v>44348</v>
      </c>
      <c r="B2261" s="50" t="s">
        <v>231</v>
      </c>
      <c r="C2261" s="50" t="s">
        <v>231</v>
      </c>
      <c r="D2261" s="50" t="s">
        <v>138</v>
      </c>
      <c r="E2261" s="52">
        <v>584.85</v>
      </c>
    </row>
    <row r="2262" s="40" customFormat="1" customHeight="1" spans="1:5">
      <c r="A2262" s="41">
        <v>44348</v>
      </c>
      <c r="B2262" s="50" t="s">
        <v>231</v>
      </c>
      <c r="C2262" s="50" t="s">
        <v>231</v>
      </c>
      <c r="D2262" s="50" t="s">
        <v>132</v>
      </c>
      <c r="E2262" s="52">
        <v>642.75</v>
      </c>
    </row>
    <row r="2263" s="40" customFormat="1" customHeight="1" spans="1:5">
      <c r="A2263" s="41">
        <v>44348</v>
      </c>
      <c r="B2263" s="50" t="s">
        <v>231</v>
      </c>
      <c r="C2263" s="50" t="s">
        <v>231</v>
      </c>
      <c r="D2263" s="50" t="s">
        <v>102</v>
      </c>
      <c r="E2263" s="52">
        <v>787.5</v>
      </c>
    </row>
    <row r="2264" s="40" customFormat="1" customHeight="1" spans="1:5">
      <c r="A2264" s="41">
        <v>44348</v>
      </c>
      <c r="B2264" s="50" t="s">
        <v>231</v>
      </c>
      <c r="C2264" s="50" t="s">
        <v>231</v>
      </c>
      <c r="D2264" s="50" t="s">
        <v>145</v>
      </c>
      <c r="E2264" s="52">
        <v>796.58</v>
      </c>
    </row>
    <row r="2265" s="40" customFormat="1" customHeight="1" spans="1:5">
      <c r="A2265" s="41">
        <v>44348</v>
      </c>
      <c r="B2265" s="50" t="s">
        <v>231</v>
      </c>
      <c r="C2265" s="50" t="s">
        <v>231</v>
      </c>
      <c r="D2265" s="50" t="s">
        <v>138</v>
      </c>
      <c r="E2265" s="52">
        <v>800</v>
      </c>
    </row>
    <row r="2266" s="40" customFormat="1" customHeight="1" spans="1:5">
      <c r="A2266" s="41">
        <v>44348</v>
      </c>
      <c r="B2266" s="50" t="s">
        <v>231</v>
      </c>
      <c r="C2266" s="50" t="s">
        <v>231</v>
      </c>
      <c r="D2266" s="50" t="s">
        <v>118</v>
      </c>
      <c r="E2266" s="52">
        <v>883.5</v>
      </c>
    </row>
    <row r="2267" s="40" customFormat="1" customHeight="1" spans="1:5">
      <c r="A2267" s="41">
        <v>44348</v>
      </c>
      <c r="B2267" s="50" t="s">
        <v>231</v>
      </c>
      <c r="C2267" s="50" t="s">
        <v>231</v>
      </c>
      <c r="D2267" s="50" t="s">
        <v>140</v>
      </c>
      <c r="E2267" s="52">
        <v>900</v>
      </c>
    </row>
    <row r="2268" s="40" customFormat="1" customHeight="1" spans="1:5">
      <c r="A2268" s="41">
        <v>44348</v>
      </c>
      <c r="B2268" s="50" t="s">
        <v>231</v>
      </c>
      <c r="C2268" s="50" t="s">
        <v>231</v>
      </c>
      <c r="D2268" s="50" t="s">
        <v>106</v>
      </c>
      <c r="E2268" s="54">
        <v>1069.5</v>
      </c>
    </row>
    <row r="2269" s="40" customFormat="1" customHeight="1" spans="1:5">
      <c r="A2269" s="41">
        <v>44348</v>
      </c>
      <c r="B2269" s="50" t="s">
        <v>231</v>
      </c>
      <c r="C2269" s="50" t="s">
        <v>231</v>
      </c>
      <c r="D2269" s="50" t="s">
        <v>128</v>
      </c>
      <c r="E2269" s="54">
        <v>1245.75</v>
      </c>
    </row>
    <row r="2270" s="40" customFormat="1" customHeight="1" spans="1:5">
      <c r="A2270" s="41">
        <v>44348</v>
      </c>
      <c r="B2270" s="50" t="s">
        <v>231</v>
      </c>
      <c r="C2270" s="50" t="s">
        <v>231</v>
      </c>
      <c r="D2270" s="50" t="s">
        <v>141</v>
      </c>
      <c r="E2270" s="54">
        <v>1250</v>
      </c>
    </row>
    <row r="2271" s="40" customFormat="1" customHeight="1" spans="1:5">
      <c r="A2271" s="41">
        <v>44348</v>
      </c>
      <c r="B2271" s="50" t="s">
        <v>231</v>
      </c>
      <c r="C2271" s="50" t="s">
        <v>231</v>
      </c>
      <c r="D2271" s="50" t="s">
        <v>131</v>
      </c>
      <c r="E2271" s="54">
        <v>1291.28</v>
      </c>
    </row>
    <row r="2272" s="40" customFormat="1" customHeight="1" spans="1:5">
      <c r="A2272" s="41">
        <v>44348</v>
      </c>
      <c r="B2272" s="50" t="s">
        <v>231</v>
      </c>
      <c r="C2272" s="50" t="s">
        <v>231</v>
      </c>
      <c r="D2272" s="50" t="s">
        <v>130</v>
      </c>
      <c r="E2272" s="54">
        <v>1416.9</v>
      </c>
    </row>
    <row r="2273" s="40" customFormat="1" customHeight="1" spans="1:5">
      <c r="A2273" s="41">
        <v>44348</v>
      </c>
      <c r="B2273" s="50" t="s">
        <v>231</v>
      </c>
      <c r="C2273" s="50" t="s">
        <v>231</v>
      </c>
      <c r="D2273" s="50" t="s">
        <v>144</v>
      </c>
      <c r="E2273" s="54">
        <v>2290</v>
      </c>
    </row>
    <row r="2274" s="40" customFormat="1" customHeight="1" spans="1:5">
      <c r="A2274" s="41">
        <v>44348</v>
      </c>
      <c r="B2274" s="50" t="s">
        <v>231</v>
      </c>
      <c r="C2274" s="50" t="s">
        <v>231</v>
      </c>
      <c r="D2274" s="50" t="s">
        <v>137</v>
      </c>
      <c r="E2274" s="54">
        <v>2349</v>
      </c>
    </row>
    <row r="2275" s="40" customFormat="1" customHeight="1" spans="1:5">
      <c r="A2275" s="41">
        <v>44348</v>
      </c>
      <c r="B2275" s="50" t="s">
        <v>231</v>
      </c>
      <c r="C2275" s="50" t="s">
        <v>231</v>
      </c>
      <c r="D2275" s="50" t="s">
        <v>142</v>
      </c>
      <c r="E2275" s="54">
        <v>2427.53</v>
      </c>
    </row>
    <row r="2276" s="40" customFormat="1" customHeight="1" spans="1:5">
      <c r="A2276" s="41">
        <v>44348</v>
      </c>
      <c r="B2276" s="50" t="s">
        <v>231</v>
      </c>
      <c r="C2276" s="50" t="s">
        <v>231</v>
      </c>
      <c r="D2276" s="50" t="s">
        <v>130</v>
      </c>
      <c r="E2276" s="54">
        <v>2740</v>
      </c>
    </row>
    <row r="2277" s="40" customFormat="1" customHeight="1" spans="1:5">
      <c r="A2277" s="41">
        <v>44348</v>
      </c>
      <c r="B2277" s="50" t="s">
        <v>231</v>
      </c>
      <c r="C2277" s="50" t="s">
        <v>231</v>
      </c>
      <c r="D2277" s="50" t="s">
        <v>133</v>
      </c>
      <c r="E2277" s="54">
        <v>2860.28</v>
      </c>
    </row>
    <row r="2278" s="40" customFormat="1" customHeight="1" spans="1:5">
      <c r="A2278" s="41">
        <v>44348</v>
      </c>
      <c r="B2278" s="50" t="s">
        <v>231</v>
      </c>
      <c r="C2278" s="50" t="s">
        <v>231</v>
      </c>
      <c r="D2278" s="50" t="s">
        <v>134</v>
      </c>
      <c r="E2278" s="54">
        <v>3163.37</v>
      </c>
    </row>
    <row r="2279" s="40" customFormat="1" customHeight="1" spans="1:5">
      <c r="A2279" s="41">
        <v>44378</v>
      </c>
      <c r="B2279" s="50" t="s">
        <v>231</v>
      </c>
      <c r="C2279" s="50" t="s">
        <v>231</v>
      </c>
      <c r="D2279" s="50" t="s">
        <v>107</v>
      </c>
      <c r="E2279" s="52">
        <v>8.16</v>
      </c>
    </row>
    <row r="2280" s="40" customFormat="1" customHeight="1" spans="1:5">
      <c r="A2280" s="41">
        <v>44378</v>
      </c>
      <c r="B2280" s="50" t="s">
        <v>231</v>
      </c>
      <c r="C2280" s="50" t="s">
        <v>231</v>
      </c>
      <c r="D2280" s="50" t="s">
        <v>114</v>
      </c>
      <c r="E2280" s="52">
        <v>9.29</v>
      </c>
    </row>
    <row r="2281" s="40" customFormat="1" customHeight="1" spans="1:5">
      <c r="A2281" s="41">
        <v>44378</v>
      </c>
      <c r="B2281" s="50" t="s">
        <v>231</v>
      </c>
      <c r="C2281" s="50" t="s">
        <v>231</v>
      </c>
      <c r="D2281" s="50" t="s">
        <v>123</v>
      </c>
      <c r="E2281" s="52">
        <v>15.92</v>
      </c>
    </row>
    <row r="2282" s="40" customFormat="1" customHeight="1" spans="1:5">
      <c r="A2282" s="41">
        <v>44378</v>
      </c>
      <c r="B2282" s="50" t="s">
        <v>231</v>
      </c>
      <c r="C2282" s="50" t="s">
        <v>231</v>
      </c>
      <c r="D2282" s="50" t="s">
        <v>108</v>
      </c>
      <c r="E2282" s="52">
        <v>19.98</v>
      </c>
    </row>
    <row r="2283" s="40" customFormat="1" customHeight="1" spans="1:5">
      <c r="A2283" s="41">
        <v>44378</v>
      </c>
      <c r="B2283" s="50" t="s">
        <v>231</v>
      </c>
      <c r="C2283" s="50" t="s">
        <v>231</v>
      </c>
      <c r="D2283" s="50" t="s">
        <v>112</v>
      </c>
      <c r="E2283" s="52">
        <v>21</v>
      </c>
    </row>
    <row r="2284" s="40" customFormat="1" customHeight="1" spans="1:5">
      <c r="A2284" s="41">
        <v>44378</v>
      </c>
      <c r="B2284" s="50" t="s">
        <v>231</v>
      </c>
      <c r="C2284" s="50" t="s">
        <v>231</v>
      </c>
      <c r="D2284" s="50" t="s">
        <v>109</v>
      </c>
      <c r="E2284" s="52">
        <v>23.52</v>
      </c>
    </row>
    <row r="2285" s="40" customFormat="1" customHeight="1" spans="1:5">
      <c r="A2285" s="41">
        <v>44378</v>
      </c>
      <c r="B2285" s="50" t="s">
        <v>231</v>
      </c>
      <c r="C2285" s="50" t="s">
        <v>231</v>
      </c>
      <c r="D2285" s="50" t="s">
        <v>145</v>
      </c>
      <c r="E2285" s="52">
        <v>23.78</v>
      </c>
    </row>
    <row r="2286" s="40" customFormat="1" customHeight="1" spans="1:5">
      <c r="A2286" s="41">
        <v>44378</v>
      </c>
      <c r="B2286" s="50" t="s">
        <v>231</v>
      </c>
      <c r="C2286" s="50" t="s">
        <v>231</v>
      </c>
      <c r="D2286" s="50" t="s">
        <v>111</v>
      </c>
      <c r="E2286" s="52">
        <v>24.02</v>
      </c>
    </row>
    <row r="2287" s="40" customFormat="1" customHeight="1" spans="1:5">
      <c r="A2287" s="41">
        <v>44378</v>
      </c>
      <c r="B2287" s="50" t="s">
        <v>231</v>
      </c>
      <c r="C2287" s="50" t="s">
        <v>231</v>
      </c>
      <c r="D2287" s="50" t="s">
        <v>121</v>
      </c>
      <c r="E2287" s="52">
        <v>24.72</v>
      </c>
    </row>
    <row r="2288" s="40" customFormat="1" customHeight="1" spans="1:5">
      <c r="A2288" s="41">
        <v>44378</v>
      </c>
      <c r="B2288" s="50" t="s">
        <v>231</v>
      </c>
      <c r="C2288" s="50" t="s">
        <v>231</v>
      </c>
      <c r="D2288" s="50" t="s">
        <v>110</v>
      </c>
      <c r="E2288" s="52">
        <v>29.56</v>
      </c>
    </row>
    <row r="2289" s="40" customFormat="1" customHeight="1" spans="1:5">
      <c r="A2289" s="41">
        <v>44378</v>
      </c>
      <c r="B2289" s="50" t="s">
        <v>231</v>
      </c>
      <c r="C2289" s="50" t="s">
        <v>231</v>
      </c>
      <c r="D2289" s="50" t="s">
        <v>127</v>
      </c>
      <c r="E2289" s="52">
        <v>31.2</v>
      </c>
    </row>
    <row r="2290" s="40" customFormat="1" customHeight="1" spans="1:5">
      <c r="A2290" s="41">
        <v>44378</v>
      </c>
      <c r="B2290" s="50" t="s">
        <v>231</v>
      </c>
      <c r="C2290" s="50" t="s">
        <v>231</v>
      </c>
      <c r="D2290" s="50" t="s">
        <v>125</v>
      </c>
      <c r="E2290" s="52">
        <v>34.34</v>
      </c>
    </row>
    <row r="2291" s="40" customFormat="1" customHeight="1" spans="1:5">
      <c r="A2291" s="41">
        <v>44378</v>
      </c>
      <c r="B2291" s="50" t="s">
        <v>231</v>
      </c>
      <c r="C2291" s="50" t="s">
        <v>231</v>
      </c>
      <c r="D2291" s="50" t="s">
        <v>124</v>
      </c>
      <c r="E2291" s="52">
        <v>43.65</v>
      </c>
    </row>
    <row r="2292" s="40" customFormat="1" customHeight="1" spans="1:5">
      <c r="A2292" s="41">
        <v>44378</v>
      </c>
      <c r="B2292" s="50" t="s">
        <v>231</v>
      </c>
      <c r="C2292" s="50" t="s">
        <v>231</v>
      </c>
      <c r="D2292" s="50" t="s">
        <v>116</v>
      </c>
      <c r="E2292" s="52">
        <v>45</v>
      </c>
    </row>
    <row r="2293" s="40" customFormat="1" customHeight="1" spans="1:5">
      <c r="A2293" s="41">
        <v>44378</v>
      </c>
      <c r="B2293" s="50" t="s">
        <v>231</v>
      </c>
      <c r="C2293" s="50" t="s">
        <v>231</v>
      </c>
      <c r="D2293" s="50" t="s">
        <v>118</v>
      </c>
      <c r="E2293" s="52">
        <v>57</v>
      </c>
    </row>
    <row r="2294" s="40" customFormat="1" customHeight="1" spans="1:5">
      <c r="A2294" s="41">
        <v>44378</v>
      </c>
      <c r="B2294" s="50" t="s">
        <v>231</v>
      </c>
      <c r="C2294" s="50" t="s">
        <v>231</v>
      </c>
      <c r="D2294" s="50" t="s">
        <v>106</v>
      </c>
      <c r="E2294" s="52">
        <v>69</v>
      </c>
    </row>
    <row r="2295" s="40" customFormat="1" customHeight="1" spans="1:5">
      <c r="A2295" s="41">
        <v>44378</v>
      </c>
      <c r="B2295" s="50" t="s">
        <v>231</v>
      </c>
      <c r="C2295" s="50" t="s">
        <v>231</v>
      </c>
      <c r="D2295" s="50" t="s">
        <v>131</v>
      </c>
      <c r="E2295" s="52">
        <v>69.38</v>
      </c>
    </row>
    <row r="2296" s="40" customFormat="1" customHeight="1" spans="1:5">
      <c r="A2296" s="41">
        <v>44378</v>
      </c>
      <c r="B2296" s="50" t="s">
        <v>231</v>
      </c>
      <c r="C2296" s="50" t="s">
        <v>231</v>
      </c>
      <c r="D2296" s="50" t="s">
        <v>128</v>
      </c>
      <c r="E2296" s="52">
        <v>98.7</v>
      </c>
    </row>
    <row r="2297" s="40" customFormat="1" customHeight="1" spans="1:5">
      <c r="A2297" s="41">
        <v>44378</v>
      </c>
      <c r="B2297" s="50" t="s">
        <v>231</v>
      </c>
      <c r="C2297" s="50" t="s">
        <v>231</v>
      </c>
      <c r="D2297" s="50" t="s">
        <v>117</v>
      </c>
      <c r="E2297" s="52">
        <v>101.56</v>
      </c>
    </row>
    <row r="2298" s="40" customFormat="1" customHeight="1" spans="1:5">
      <c r="A2298" s="41">
        <v>44378</v>
      </c>
      <c r="B2298" s="50" t="s">
        <v>231</v>
      </c>
      <c r="C2298" s="50" t="s">
        <v>231</v>
      </c>
      <c r="D2298" s="50" t="s">
        <v>133</v>
      </c>
      <c r="E2298" s="52">
        <v>120.65</v>
      </c>
    </row>
    <row r="2299" s="40" customFormat="1" customHeight="1" spans="1:5">
      <c r="A2299" s="41">
        <v>44378</v>
      </c>
      <c r="B2299" s="50" t="s">
        <v>231</v>
      </c>
      <c r="C2299" s="50" t="s">
        <v>231</v>
      </c>
      <c r="D2299" s="50" t="s">
        <v>137</v>
      </c>
      <c r="E2299" s="52">
        <v>145.8</v>
      </c>
    </row>
    <row r="2300" s="40" customFormat="1" customHeight="1" spans="1:5">
      <c r="A2300" s="41">
        <v>44378</v>
      </c>
      <c r="B2300" s="50" t="s">
        <v>231</v>
      </c>
      <c r="C2300" s="50" t="s">
        <v>231</v>
      </c>
      <c r="D2300" s="50" t="s">
        <v>135</v>
      </c>
      <c r="E2300" s="52">
        <v>183.6</v>
      </c>
    </row>
    <row r="2301" s="40" customFormat="1" customHeight="1" spans="1:5">
      <c r="A2301" s="41">
        <v>44378</v>
      </c>
      <c r="B2301" s="50" t="s">
        <v>231</v>
      </c>
      <c r="C2301" s="50" t="s">
        <v>231</v>
      </c>
      <c r="D2301" s="50" t="s">
        <v>134</v>
      </c>
      <c r="E2301" s="52">
        <v>222.44</v>
      </c>
    </row>
    <row r="2302" s="40" customFormat="1" customHeight="1" spans="1:5">
      <c r="A2302" s="41">
        <v>44378</v>
      </c>
      <c r="B2302" s="50" t="s">
        <v>231</v>
      </c>
      <c r="C2302" s="50" t="s">
        <v>231</v>
      </c>
      <c r="D2302" s="50" t="s">
        <v>130</v>
      </c>
      <c r="E2302" s="52">
        <v>234</v>
      </c>
    </row>
    <row r="2303" s="40" customFormat="1" customHeight="1" spans="1:5">
      <c r="A2303" s="41">
        <v>44378</v>
      </c>
      <c r="B2303" s="50" t="s">
        <v>231</v>
      </c>
      <c r="C2303" s="50" t="s">
        <v>231</v>
      </c>
      <c r="D2303" s="50" t="s">
        <v>114</v>
      </c>
      <c r="E2303" s="52">
        <v>480.52</v>
      </c>
    </row>
    <row r="2304" s="40" customFormat="1" customHeight="1" spans="1:5">
      <c r="A2304" s="41">
        <v>44378</v>
      </c>
      <c r="B2304" s="50" t="s">
        <v>231</v>
      </c>
      <c r="C2304" s="50" t="s">
        <v>231</v>
      </c>
      <c r="D2304" s="50" t="s">
        <v>107</v>
      </c>
      <c r="E2304" s="52">
        <v>595.09</v>
      </c>
    </row>
    <row r="2305" s="40" customFormat="1" customHeight="1" spans="1:5">
      <c r="A2305" s="41">
        <v>44378</v>
      </c>
      <c r="B2305" s="50" t="s">
        <v>231</v>
      </c>
      <c r="C2305" s="50" t="s">
        <v>231</v>
      </c>
      <c r="D2305" s="50" t="s">
        <v>147</v>
      </c>
      <c r="E2305" s="52">
        <v>620.69</v>
      </c>
    </row>
    <row r="2306" s="40" customFormat="1" customHeight="1" spans="1:5">
      <c r="A2306" s="41">
        <v>44378</v>
      </c>
      <c r="B2306" s="50" t="s">
        <v>231</v>
      </c>
      <c r="C2306" s="50" t="s">
        <v>231</v>
      </c>
      <c r="D2306" s="50" t="s">
        <v>146</v>
      </c>
      <c r="E2306" s="52">
        <v>717.64</v>
      </c>
    </row>
    <row r="2307" s="40" customFormat="1" customHeight="1" spans="1:5">
      <c r="A2307" s="41">
        <v>44378</v>
      </c>
      <c r="B2307" s="50" t="s">
        <v>231</v>
      </c>
      <c r="C2307" s="50" t="s">
        <v>231</v>
      </c>
      <c r="D2307" s="50" t="s">
        <v>148</v>
      </c>
      <c r="E2307" s="52">
        <v>720.15</v>
      </c>
    </row>
    <row r="2308" s="40" customFormat="1" customHeight="1" spans="1:5">
      <c r="A2308" s="41">
        <v>44378</v>
      </c>
      <c r="B2308" s="50" t="s">
        <v>231</v>
      </c>
      <c r="C2308" s="50" t="s">
        <v>231</v>
      </c>
      <c r="D2308" s="50" t="s">
        <v>108</v>
      </c>
      <c r="E2308" s="52">
        <v>785.62</v>
      </c>
    </row>
    <row r="2309" s="40" customFormat="1" customHeight="1" spans="1:5">
      <c r="A2309" s="41">
        <v>44378</v>
      </c>
      <c r="B2309" s="50" t="s">
        <v>231</v>
      </c>
      <c r="C2309" s="50" t="s">
        <v>231</v>
      </c>
      <c r="D2309" s="50" t="s">
        <v>111</v>
      </c>
      <c r="E2309" s="52">
        <v>853.61</v>
      </c>
    </row>
    <row r="2310" s="40" customFormat="1" customHeight="1" spans="1:5">
      <c r="A2310" s="41">
        <v>44378</v>
      </c>
      <c r="B2310" s="50" t="s">
        <v>231</v>
      </c>
      <c r="C2310" s="50" t="s">
        <v>231</v>
      </c>
      <c r="D2310" s="50" t="s">
        <v>109</v>
      </c>
      <c r="E2310" s="52">
        <v>875.01</v>
      </c>
    </row>
    <row r="2311" s="40" customFormat="1" customHeight="1" spans="1:5">
      <c r="A2311" s="41">
        <v>44378</v>
      </c>
      <c r="B2311" s="50" t="s">
        <v>231</v>
      </c>
      <c r="C2311" s="50" t="s">
        <v>231</v>
      </c>
      <c r="D2311" s="50" t="s">
        <v>110</v>
      </c>
      <c r="E2311" s="52">
        <v>952.86</v>
      </c>
    </row>
    <row r="2312" s="40" customFormat="1" customHeight="1" spans="1:5">
      <c r="A2312" s="41">
        <v>44378</v>
      </c>
      <c r="B2312" s="50" t="s">
        <v>231</v>
      </c>
      <c r="C2312" s="50" t="s">
        <v>231</v>
      </c>
      <c r="D2312" s="50" t="s">
        <v>149</v>
      </c>
      <c r="E2312" s="54">
        <v>1029.03</v>
      </c>
    </row>
    <row r="2313" s="40" customFormat="1" customHeight="1" spans="1:5">
      <c r="A2313" s="41">
        <v>44378</v>
      </c>
      <c r="B2313" s="50" t="s">
        <v>231</v>
      </c>
      <c r="C2313" s="50" t="s">
        <v>231</v>
      </c>
      <c r="D2313" s="50" t="s">
        <v>127</v>
      </c>
      <c r="E2313" s="54">
        <v>1077.71</v>
      </c>
    </row>
    <row r="2314" s="40" customFormat="1" customHeight="1" spans="1:5">
      <c r="A2314" s="41">
        <v>44378</v>
      </c>
      <c r="B2314" s="50" t="s">
        <v>231</v>
      </c>
      <c r="C2314" s="50" t="s">
        <v>231</v>
      </c>
      <c r="D2314" s="50" t="s">
        <v>145</v>
      </c>
      <c r="E2314" s="54">
        <v>1080.08</v>
      </c>
    </row>
    <row r="2315" s="40" customFormat="1" customHeight="1" spans="1:5">
      <c r="A2315" s="41">
        <v>44378</v>
      </c>
      <c r="B2315" s="50" t="s">
        <v>231</v>
      </c>
      <c r="C2315" s="50" t="s">
        <v>231</v>
      </c>
      <c r="D2315" s="50" t="s">
        <v>121</v>
      </c>
      <c r="E2315" s="54">
        <v>1245.16</v>
      </c>
    </row>
    <row r="2316" s="40" customFormat="1" customHeight="1" spans="1:5">
      <c r="A2316" s="41">
        <v>44378</v>
      </c>
      <c r="B2316" s="50" t="s">
        <v>231</v>
      </c>
      <c r="C2316" s="50" t="s">
        <v>231</v>
      </c>
      <c r="D2316" s="50" t="s">
        <v>124</v>
      </c>
      <c r="E2316" s="54">
        <v>1345.46</v>
      </c>
    </row>
    <row r="2317" s="40" customFormat="1" customHeight="1" spans="1:5">
      <c r="A2317" s="41">
        <v>44378</v>
      </c>
      <c r="B2317" s="50" t="s">
        <v>231</v>
      </c>
      <c r="C2317" s="50" t="s">
        <v>231</v>
      </c>
      <c r="D2317" s="50" t="s">
        <v>116</v>
      </c>
      <c r="E2317" s="54">
        <v>1510.81</v>
      </c>
    </row>
    <row r="2318" s="40" customFormat="1" customHeight="1" spans="1:5">
      <c r="A2318" s="41">
        <v>44378</v>
      </c>
      <c r="B2318" s="50" t="s">
        <v>231</v>
      </c>
      <c r="C2318" s="50" t="s">
        <v>231</v>
      </c>
      <c r="D2318" s="50" t="s">
        <v>123</v>
      </c>
      <c r="E2318" s="54">
        <v>1563.27</v>
      </c>
    </row>
    <row r="2319" s="40" customFormat="1" customHeight="1" spans="1:5">
      <c r="A2319" s="41">
        <v>44378</v>
      </c>
      <c r="B2319" s="50" t="s">
        <v>231</v>
      </c>
      <c r="C2319" s="50" t="s">
        <v>231</v>
      </c>
      <c r="D2319" s="50" t="s">
        <v>131</v>
      </c>
      <c r="E2319" s="54">
        <v>1656.02</v>
      </c>
    </row>
    <row r="2320" s="40" customFormat="1" customHeight="1" spans="1:5">
      <c r="A2320" s="41">
        <v>44378</v>
      </c>
      <c r="B2320" s="50" t="s">
        <v>231</v>
      </c>
      <c r="C2320" s="50" t="s">
        <v>231</v>
      </c>
      <c r="D2320" s="50" t="s">
        <v>129</v>
      </c>
      <c r="E2320" s="54">
        <v>1698.19</v>
      </c>
    </row>
    <row r="2321" s="40" customFormat="1" customHeight="1" spans="1:5">
      <c r="A2321" s="41">
        <v>44378</v>
      </c>
      <c r="B2321" s="50" t="s">
        <v>231</v>
      </c>
      <c r="C2321" s="50" t="s">
        <v>231</v>
      </c>
      <c r="D2321" s="50" t="s">
        <v>113</v>
      </c>
      <c r="E2321" s="54">
        <v>2018.19</v>
      </c>
    </row>
    <row r="2322" s="40" customFormat="1" customHeight="1" spans="1:5">
      <c r="A2322" s="41">
        <v>44378</v>
      </c>
      <c r="B2322" s="50" t="s">
        <v>231</v>
      </c>
      <c r="C2322" s="50" t="s">
        <v>231</v>
      </c>
      <c r="D2322" s="50" t="s">
        <v>125</v>
      </c>
      <c r="E2322" s="54">
        <v>2020.77</v>
      </c>
    </row>
    <row r="2323" s="40" customFormat="1" customHeight="1" spans="1:5">
      <c r="A2323" s="41">
        <v>44378</v>
      </c>
      <c r="B2323" s="50" t="s">
        <v>231</v>
      </c>
      <c r="C2323" s="50" t="s">
        <v>231</v>
      </c>
      <c r="D2323" s="50" t="s">
        <v>102</v>
      </c>
      <c r="E2323" s="54">
        <v>2203.27</v>
      </c>
    </row>
    <row r="2324" s="40" customFormat="1" customHeight="1" spans="1:5">
      <c r="A2324" s="41">
        <v>44378</v>
      </c>
      <c r="B2324" s="50" t="s">
        <v>231</v>
      </c>
      <c r="C2324" s="50" t="s">
        <v>231</v>
      </c>
      <c r="D2324" s="50" t="s">
        <v>118</v>
      </c>
      <c r="E2324" s="54">
        <v>2455.07</v>
      </c>
    </row>
    <row r="2325" s="40" customFormat="1" customHeight="1" spans="1:5">
      <c r="A2325" s="41">
        <v>44378</v>
      </c>
      <c r="B2325" s="50" t="s">
        <v>231</v>
      </c>
      <c r="C2325" s="50" t="s">
        <v>231</v>
      </c>
      <c r="D2325" s="50" t="s">
        <v>137</v>
      </c>
      <c r="E2325" s="54">
        <v>2799.2</v>
      </c>
    </row>
    <row r="2326" s="40" customFormat="1" customHeight="1" spans="1:5">
      <c r="A2326" s="41">
        <v>44378</v>
      </c>
      <c r="B2326" s="50" t="s">
        <v>231</v>
      </c>
      <c r="C2326" s="50" t="s">
        <v>231</v>
      </c>
      <c r="D2326" s="50" t="s">
        <v>141</v>
      </c>
      <c r="E2326" s="54">
        <v>3245.72</v>
      </c>
    </row>
    <row r="2327" s="40" customFormat="1" customHeight="1" spans="1:5">
      <c r="A2327" s="41">
        <v>44378</v>
      </c>
      <c r="B2327" s="50" t="s">
        <v>231</v>
      </c>
      <c r="C2327" s="50" t="s">
        <v>231</v>
      </c>
      <c r="D2327" s="50" t="s">
        <v>112</v>
      </c>
      <c r="E2327" s="54">
        <v>3508.44</v>
      </c>
    </row>
    <row r="2328" s="40" customFormat="1" customHeight="1" spans="1:5">
      <c r="A2328" s="41">
        <v>44378</v>
      </c>
      <c r="B2328" s="50" t="s">
        <v>231</v>
      </c>
      <c r="C2328" s="50" t="s">
        <v>231</v>
      </c>
      <c r="D2328" s="50" t="s">
        <v>128</v>
      </c>
      <c r="E2328" s="54">
        <v>3872.09</v>
      </c>
    </row>
    <row r="2329" s="40" customFormat="1" customHeight="1" spans="1:5">
      <c r="A2329" s="41">
        <v>44378</v>
      </c>
      <c r="B2329" s="50" t="s">
        <v>231</v>
      </c>
      <c r="C2329" s="50" t="s">
        <v>231</v>
      </c>
      <c r="D2329" s="50" t="s">
        <v>134</v>
      </c>
      <c r="E2329" s="54">
        <v>4498.67</v>
      </c>
    </row>
    <row r="2330" s="40" customFormat="1" customHeight="1" spans="1:5">
      <c r="A2330" s="41">
        <v>44378</v>
      </c>
      <c r="B2330" s="50" t="s">
        <v>231</v>
      </c>
      <c r="C2330" s="50" t="s">
        <v>231</v>
      </c>
      <c r="D2330" s="50" t="s">
        <v>139</v>
      </c>
      <c r="E2330" s="54">
        <v>4714.15</v>
      </c>
    </row>
    <row r="2331" s="40" customFormat="1" customHeight="1" spans="1:5">
      <c r="A2331" s="41">
        <v>44378</v>
      </c>
      <c r="B2331" s="50" t="s">
        <v>231</v>
      </c>
      <c r="C2331" s="50" t="s">
        <v>231</v>
      </c>
      <c r="D2331" s="50" t="s">
        <v>140</v>
      </c>
      <c r="E2331" s="54">
        <v>5795.65</v>
      </c>
    </row>
    <row r="2332" s="40" customFormat="1" customHeight="1" spans="1:5">
      <c r="A2332" s="41">
        <v>44378</v>
      </c>
      <c r="B2332" s="50" t="s">
        <v>231</v>
      </c>
      <c r="C2332" s="50" t="s">
        <v>231</v>
      </c>
      <c r="D2332" s="50" t="s">
        <v>133</v>
      </c>
      <c r="E2332" s="54">
        <v>7460.7</v>
      </c>
    </row>
    <row r="2333" s="40" customFormat="1" customHeight="1" spans="1:5">
      <c r="A2333" s="41">
        <v>44378</v>
      </c>
      <c r="B2333" s="50" t="s">
        <v>231</v>
      </c>
      <c r="C2333" s="50" t="s">
        <v>231</v>
      </c>
      <c r="D2333" s="50" t="s">
        <v>120</v>
      </c>
      <c r="E2333" s="54">
        <v>7773.12</v>
      </c>
    </row>
    <row r="2334" s="40" customFormat="1" customHeight="1" spans="1:5">
      <c r="A2334" s="41">
        <v>44378</v>
      </c>
      <c r="B2334" s="50" t="s">
        <v>231</v>
      </c>
      <c r="C2334" s="50" t="s">
        <v>231</v>
      </c>
      <c r="D2334" s="50" t="s">
        <v>138</v>
      </c>
      <c r="E2334" s="54">
        <v>8062.27</v>
      </c>
    </row>
    <row r="2335" s="40" customFormat="1" customHeight="1" spans="1:5">
      <c r="A2335" s="41">
        <v>44378</v>
      </c>
      <c r="B2335" s="50" t="s">
        <v>231</v>
      </c>
      <c r="C2335" s="50" t="s">
        <v>231</v>
      </c>
      <c r="D2335" s="50" t="s">
        <v>132</v>
      </c>
      <c r="E2335" s="54">
        <v>8879.38</v>
      </c>
    </row>
    <row r="2336" s="40" customFormat="1" customHeight="1" spans="1:5">
      <c r="A2336" s="41">
        <v>44378</v>
      </c>
      <c r="B2336" s="50" t="s">
        <v>231</v>
      </c>
      <c r="C2336" s="50" t="s">
        <v>231</v>
      </c>
      <c r="D2336" s="50" t="s">
        <v>130</v>
      </c>
      <c r="E2336" s="54">
        <v>10433.54</v>
      </c>
    </row>
    <row r="2337" s="40" customFormat="1" customHeight="1" spans="1:5">
      <c r="A2337" s="41">
        <v>44378</v>
      </c>
      <c r="B2337" s="50" t="s">
        <v>231</v>
      </c>
      <c r="C2337" s="50" t="s">
        <v>231</v>
      </c>
      <c r="D2337" s="50" t="s">
        <v>142</v>
      </c>
      <c r="E2337" s="54">
        <v>11532.53</v>
      </c>
    </row>
    <row r="2338" s="40" customFormat="1" customHeight="1" spans="1:5">
      <c r="A2338" s="41">
        <v>44378</v>
      </c>
      <c r="B2338" s="50" t="s">
        <v>231</v>
      </c>
      <c r="C2338" s="50" t="s">
        <v>231</v>
      </c>
      <c r="D2338" s="50" t="s">
        <v>143</v>
      </c>
      <c r="E2338" s="54">
        <v>33168.2</v>
      </c>
    </row>
    <row r="2339" s="40" customFormat="1" customHeight="1" spans="1:5">
      <c r="A2339" s="41">
        <v>44409</v>
      </c>
      <c r="B2339" s="50" t="s">
        <v>231</v>
      </c>
      <c r="C2339" s="50" t="s">
        <v>231</v>
      </c>
      <c r="D2339" s="50" t="s">
        <v>136</v>
      </c>
      <c r="E2339" s="52">
        <v>99.96</v>
      </c>
    </row>
    <row r="2340" s="40" customFormat="1" customHeight="1" spans="1:5">
      <c r="A2340" s="41">
        <v>44409</v>
      </c>
      <c r="B2340" s="50" t="s">
        <v>231</v>
      </c>
      <c r="C2340" s="50" t="s">
        <v>231</v>
      </c>
      <c r="D2340" s="50" t="s">
        <v>128</v>
      </c>
      <c r="E2340" s="52">
        <v>168</v>
      </c>
    </row>
    <row r="2341" s="40" customFormat="1" customHeight="1" spans="1:5">
      <c r="A2341" s="41">
        <v>44409</v>
      </c>
      <c r="B2341" s="50" t="s">
        <v>231</v>
      </c>
      <c r="C2341" s="50" t="s">
        <v>231</v>
      </c>
      <c r="D2341" s="50" t="s">
        <v>121</v>
      </c>
      <c r="E2341" s="52">
        <v>331.51</v>
      </c>
    </row>
    <row r="2342" s="40" customFormat="1" customHeight="1" spans="1:5">
      <c r="A2342" s="41">
        <v>44409</v>
      </c>
      <c r="B2342" s="50" t="s">
        <v>231</v>
      </c>
      <c r="C2342" s="50" t="s">
        <v>231</v>
      </c>
      <c r="D2342" s="50" t="s">
        <v>114</v>
      </c>
      <c r="E2342" s="52">
        <v>344.13</v>
      </c>
    </row>
    <row r="2343" s="40" customFormat="1" customHeight="1" spans="1:5">
      <c r="A2343" s="41">
        <v>44409</v>
      </c>
      <c r="B2343" s="50" t="s">
        <v>231</v>
      </c>
      <c r="C2343" s="50" t="s">
        <v>231</v>
      </c>
      <c r="D2343" s="50" t="s">
        <v>145</v>
      </c>
      <c r="E2343" s="52">
        <v>523.21</v>
      </c>
    </row>
    <row r="2344" s="40" customFormat="1" customHeight="1" spans="1:5">
      <c r="A2344" s="41">
        <v>44409</v>
      </c>
      <c r="B2344" s="50" t="s">
        <v>231</v>
      </c>
      <c r="C2344" s="50" t="s">
        <v>231</v>
      </c>
      <c r="D2344" s="50" t="s">
        <v>135</v>
      </c>
      <c r="E2344" s="52">
        <v>555.9</v>
      </c>
    </row>
    <row r="2345" s="40" customFormat="1" customHeight="1" spans="1:5">
      <c r="A2345" s="41">
        <v>44409</v>
      </c>
      <c r="B2345" s="50" t="s">
        <v>231</v>
      </c>
      <c r="C2345" s="50" t="s">
        <v>231</v>
      </c>
      <c r="D2345" s="50" t="s">
        <v>148</v>
      </c>
      <c r="E2345" s="52">
        <v>623.92</v>
      </c>
    </row>
    <row r="2346" s="40" customFormat="1" customHeight="1" spans="1:5">
      <c r="A2346" s="41">
        <v>44409</v>
      </c>
      <c r="B2346" s="50" t="s">
        <v>231</v>
      </c>
      <c r="C2346" s="50" t="s">
        <v>231</v>
      </c>
      <c r="D2346" s="50" t="s">
        <v>111</v>
      </c>
      <c r="E2346" s="52">
        <v>758.42</v>
      </c>
    </row>
    <row r="2347" s="40" customFormat="1" customHeight="1" spans="1:5">
      <c r="A2347" s="41">
        <v>44409</v>
      </c>
      <c r="B2347" s="50" t="s">
        <v>231</v>
      </c>
      <c r="C2347" s="50" t="s">
        <v>231</v>
      </c>
      <c r="D2347" s="50" t="s">
        <v>109</v>
      </c>
      <c r="E2347" s="52">
        <v>770.64</v>
      </c>
    </row>
    <row r="2348" s="40" customFormat="1" customHeight="1" spans="1:5">
      <c r="A2348" s="41">
        <v>44409</v>
      </c>
      <c r="B2348" s="50" t="s">
        <v>231</v>
      </c>
      <c r="C2348" s="50" t="s">
        <v>231</v>
      </c>
      <c r="D2348" s="50" t="s">
        <v>110</v>
      </c>
      <c r="E2348" s="52">
        <v>833.99</v>
      </c>
    </row>
    <row r="2349" s="40" customFormat="1" customHeight="1" spans="1:5">
      <c r="A2349" s="41">
        <v>44409</v>
      </c>
      <c r="B2349" s="50" t="s">
        <v>231</v>
      </c>
      <c r="C2349" s="50" t="s">
        <v>231</v>
      </c>
      <c r="D2349" s="50" t="s">
        <v>147</v>
      </c>
      <c r="E2349" s="52">
        <v>991.63</v>
      </c>
    </row>
    <row r="2350" s="40" customFormat="1" customHeight="1" spans="1:5">
      <c r="A2350" s="41">
        <v>44409</v>
      </c>
      <c r="B2350" s="50" t="s">
        <v>231</v>
      </c>
      <c r="C2350" s="50" t="s">
        <v>231</v>
      </c>
      <c r="D2350" s="50" t="s">
        <v>108</v>
      </c>
      <c r="E2350" s="54">
        <v>1031.13</v>
      </c>
    </row>
    <row r="2351" s="40" customFormat="1" customHeight="1" spans="1:5">
      <c r="A2351" s="41">
        <v>44409</v>
      </c>
      <c r="B2351" s="50" t="s">
        <v>231</v>
      </c>
      <c r="C2351" s="50" t="s">
        <v>231</v>
      </c>
      <c r="D2351" s="50" t="s">
        <v>127</v>
      </c>
      <c r="E2351" s="54">
        <v>1175</v>
      </c>
    </row>
    <row r="2352" s="40" customFormat="1" customHeight="1" spans="1:5">
      <c r="A2352" s="41">
        <v>44409</v>
      </c>
      <c r="B2352" s="50" t="s">
        <v>231</v>
      </c>
      <c r="C2352" s="50" t="s">
        <v>231</v>
      </c>
      <c r="D2352" s="50" t="s">
        <v>123</v>
      </c>
      <c r="E2352" s="54">
        <v>1208.18</v>
      </c>
    </row>
    <row r="2353" s="40" customFormat="1" customHeight="1" spans="1:5">
      <c r="A2353" s="41">
        <v>44409</v>
      </c>
      <c r="B2353" s="50" t="s">
        <v>231</v>
      </c>
      <c r="C2353" s="50" t="s">
        <v>231</v>
      </c>
      <c r="D2353" s="50" t="s">
        <v>124</v>
      </c>
      <c r="E2353" s="54">
        <v>1222</v>
      </c>
    </row>
    <row r="2354" s="40" customFormat="1" customHeight="1" spans="1:5">
      <c r="A2354" s="41">
        <v>44409</v>
      </c>
      <c r="B2354" s="50" t="s">
        <v>231</v>
      </c>
      <c r="C2354" s="50" t="s">
        <v>231</v>
      </c>
      <c r="D2354" s="50" t="s">
        <v>107</v>
      </c>
      <c r="E2354" s="54">
        <v>1222</v>
      </c>
    </row>
    <row r="2355" s="40" customFormat="1" customHeight="1" spans="1:5">
      <c r="A2355" s="41">
        <v>44409</v>
      </c>
      <c r="B2355" s="50" t="s">
        <v>231</v>
      </c>
      <c r="C2355" s="50" t="s">
        <v>231</v>
      </c>
      <c r="D2355" s="50" t="s">
        <v>144</v>
      </c>
      <c r="E2355" s="54">
        <v>1344.44</v>
      </c>
    </row>
    <row r="2356" s="40" customFormat="1" customHeight="1" spans="1:5">
      <c r="A2356" s="41">
        <v>44409</v>
      </c>
      <c r="B2356" s="50" t="s">
        <v>231</v>
      </c>
      <c r="C2356" s="50" t="s">
        <v>231</v>
      </c>
      <c r="D2356" s="50" t="s">
        <v>146</v>
      </c>
      <c r="E2356" s="54">
        <v>1511.6</v>
      </c>
    </row>
    <row r="2357" s="40" customFormat="1" customHeight="1" spans="1:5">
      <c r="A2357" s="41">
        <v>44409</v>
      </c>
      <c r="B2357" s="50" t="s">
        <v>231</v>
      </c>
      <c r="C2357" s="50" t="s">
        <v>231</v>
      </c>
      <c r="D2357" s="50" t="s">
        <v>125</v>
      </c>
      <c r="E2357" s="54">
        <v>1646.29</v>
      </c>
    </row>
    <row r="2358" s="40" customFormat="1" customHeight="1" spans="1:5">
      <c r="A2358" s="41">
        <v>44409</v>
      </c>
      <c r="B2358" s="50" t="s">
        <v>231</v>
      </c>
      <c r="C2358" s="50" t="s">
        <v>231</v>
      </c>
      <c r="D2358" s="50" t="s">
        <v>117</v>
      </c>
      <c r="E2358" s="54">
        <v>1962.32</v>
      </c>
    </row>
    <row r="2359" s="40" customFormat="1" customHeight="1" spans="1:5">
      <c r="A2359" s="41">
        <v>44409</v>
      </c>
      <c r="B2359" s="50" t="s">
        <v>231</v>
      </c>
      <c r="C2359" s="50" t="s">
        <v>231</v>
      </c>
      <c r="D2359" s="50" t="s">
        <v>116</v>
      </c>
      <c r="E2359" s="54">
        <v>1979.17</v>
      </c>
    </row>
    <row r="2360" s="40" customFormat="1" customHeight="1" spans="1:5">
      <c r="A2360" s="41">
        <v>44409</v>
      </c>
      <c r="B2360" s="50" t="s">
        <v>231</v>
      </c>
      <c r="C2360" s="50" t="s">
        <v>231</v>
      </c>
      <c r="D2360" s="50" t="s">
        <v>102</v>
      </c>
      <c r="E2360" s="54">
        <v>2068.22</v>
      </c>
    </row>
    <row r="2361" s="40" customFormat="1" customHeight="1" spans="1:5">
      <c r="A2361" s="41">
        <v>44409</v>
      </c>
      <c r="B2361" s="50" t="s">
        <v>231</v>
      </c>
      <c r="C2361" s="50" t="s">
        <v>231</v>
      </c>
      <c r="D2361" s="50" t="s">
        <v>118</v>
      </c>
      <c r="E2361" s="54">
        <v>2089.43</v>
      </c>
    </row>
    <row r="2362" s="40" customFormat="1" customHeight="1" spans="1:5">
      <c r="A2362" s="41">
        <v>44409</v>
      </c>
      <c r="B2362" s="50" t="s">
        <v>231</v>
      </c>
      <c r="C2362" s="50" t="s">
        <v>231</v>
      </c>
      <c r="D2362" s="50" t="s">
        <v>141</v>
      </c>
      <c r="E2362" s="54">
        <v>2122.08</v>
      </c>
    </row>
    <row r="2363" s="40" customFormat="1" customHeight="1" spans="1:5">
      <c r="A2363" s="41">
        <v>44409</v>
      </c>
      <c r="B2363" s="50" t="s">
        <v>231</v>
      </c>
      <c r="C2363" s="50" t="s">
        <v>231</v>
      </c>
      <c r="D2363" s="50" t="s">
        <v>149</v>
      </c>
      <c r="E2363" s="54">
        <v>2232.47</v>
      </c>
    </row>
    <row r="2364" s="40" customFormat="1" customHeight="1" spans="1:5">
      <c r="A2364" s="41">
        <v>44409</v>
      </c>
      <c r="B2364" s="50" t="s">
        <v>231</v>
      </c>
      <c r="C2364" s="50" t="s">
        <v>231</v>
      </c>
      <c r="D2364" s="50" t="s">
        <v>145</v>
      </c>
      <c r="E2364" s="54">
        <v>2300</v>
      </c>
    </row>
    <row r="2365" s="40" customFormat="1" customHeight="1" spans="1:5">
      <c r="A2365" s="41">
        <v>44409</v>
      </c>
      <c r="B2365" s="50" t="s">
        <v>231</v>
      </c>
      <c r="C2365" s="50" t="s">
        <v>231</v>
      </c>
      <c r="D2365" s="50" t="s">
        <v>127</v>
      </c>
      <c r="E2365" s="54">
        <v>2300</v>
      </c>
    </row>
    <row r="2366" s="40" customFormat="1" customHeight="1" spans="1:5">
      <c r="A2366" s="41">
        <v>44409</v>
      </c>
      <c r="B2366" s="50" t="s">
        <v>231</v>
      </c>
      <c r="C2366" s="50" t="s">
        <v>231</v>
      </c>
      <c r="D2366" s="50" t="s">
        <v>131</v>
      </c>
      <c r="E2366" s="54">
        <v>2394.06</v>
      </c>
    </row>
    <row r="2367" s="40" customFormat="1" customHeight="1" spans="1:5">
      <c r="A2367" s="41">
        <v>44409</v>
      </c>
      <c r="B2367" s="50" t="s">
        <v>231</v>
      </c>
      <c r="C2367" s="50" t="s">
        <v>231</v>
      </c>
      <c r="D2367" s="50" t="s">
        <v>112</v>
      </c>
      <c r="E2367" s="54">
        <v>2500</v>
      </c>
    </row>
    <row r="2368" s="40" customFormat="1" customHeight="1" spans="1:5">
      <c r="A2368" s="41">
        <v>44409</v>
      </c>
      <c r="B2368" s="50" t="s">
        <v>231</v>
      </c>
      <c r="C2368" s="50" t="s">
        <v>231</v>
      </c>
      <c r="D2368" s="50" t="s">
        <v>129</v>
      </c>
      <c r="E2368" s="54">
        <v>3042.08</v>
      </c>
    </row>
    <row r="2369" s="40" customFormat="1" customHeight="1" spans="1:5">
      <c r="A2369" s="41">
        <v>44409</v>
      </c>
      <c r="B2369" s="50" t="s">
        <v>231</v>
      </c>
      <c r="C2369" s="50" t="s">
        <v>231</v>
      </c>
      <c r="D2369" s="50" t="s">
        <v>135</v>
      </c>
      <c r="E2369" s="54">
        <v>3100</v>
      </c>
    </row>
    <row r="2370" s="40" customFormat="1" customHeight="1" spans="1:5">
      <c r="A2370" s="41">
        <v>44409</v>
      </c>
      <c r="B2370" s="50" t="s">
        <v>231</v>
      </c>
      <c r="C2370" s="50" t="s">
        <v>231</v>
      </c>
      <c r="D2370" s="50" t="s">
        <v>137</v>
      </c>
      <c r="E2370" s="54">
        <v>3813.88</v>
      </c>
    </row>
    <row r="2371" s="40" customFormat="1" customHeight="1" spans="1:5">
      <c r="A2371" s="41">
        <v>44409</v>
      </c>
      <c r="B2371" s="50" t="s">
        <v>231</v>
      </c>
      <c r="C2371" s="50" t="s">
        <v>231</v>
      </c>
      <c r="D2371" s="50" t="s">
        <v>128</v>
      </c>
      <c r="E2371" s="54">
        <v>4179.57</v>
      </c>
    </row>
    <row r="2372" s="40" customFormat="1" customHeight="1" spans="1:5">
      <c r="A2372" s="41">
        <v>44409</v>
      </c>
      <c r="B2372" s="50" t="s">
        <v>231</v>
      </c>
      <c r="C2372" s="50" t="s">
        <v>231</v>
      </c>
      <c r="D2372" s="50" t="s">
        <v>141</v>
      </c>
      <c r="E2372" s="54">
        <v>4269</v>
      </c>
    </row>
    <row r="2373" s="40" customFormat="1" customHeight="1" spans="1:5">
      <c r="A2373" s="41">
        <v>44409</v>
      </c>
      <c r="B2373" s="50" t="s">
        <v>231</v>
      </c>
      <c r="C2373" s="50" t="s">
        <v>231</v>
      </c>
      <c r="D2373" s="50" t="s">
        <v>112</v>
      </c>
      <c r="E2373" s="54">
        <v>4642.37</v>
      </c>
    </row>
    <row r="2374" s="40" customFormat="1" customHeight="1" spans="1:5">
      <c r="A2374" s="41">
        <v>44409</v>
      </c>
      <c r="B2374" s="50" t="s">
        <v>231</v>
      </c>
      <c r="C2374" s="50" t="s">
        <v>231</v>
      </c>
      <c r="D2374" s="50" t="s">
        <v>130</v>
      </c>
      <c r="E2374" s="54">
        <v>5500</v>
      </c>
    </row>
    <row r="2375" s="40" customFormat="1" customHeight="1" spans="1:5">
      <c r="A2375" s="41">
        <v>44409</v>
      </c>
      <c r="B2375" s="50" t="s">
        <v>231</v>
      </c>
      <c r="C2375" s="50" t="s">
        <v>231</v>
      </c>
      <c r="D2375" s="50" t="s">
        <v>139</v>
      </c>
      <c r="E2375" s="54">
        <v>7622.48</v>
      </c>
    </row>
    <row r="2376" s="40" customFormat="1" customHeight="1" spans="1:5">
      <c r="A2376" s="41">
        <v>44409</v>
      </c>
      <c r="B2376" s="50" t="s">
        <v>231</v>
      </c>
      <c r="C2376" s="50" t="s">
        <v>231</v>
      </c>
      <c r="D2376" s="50" t="s">
        <v>133</v>
      </c>
      <c r="E2376" s="54">
        <v>8197.88</v>
      </c>
    </row>
    <row r="2377" s="40" customFormat="1" customHeight="1" spans="1:5">
      <c r="A2377" s="41">
        <v>44409</v>
      </c>
      <c r="B2377" s="50" t="s">
        <v>231</v>
      </c>
      <c r="C2377" s="50" t="s">
        <v>231</v>
      </c>
      <c r="D2377" s="50" t="s">
        <v>140</v>
      </c>
      <c r="E2377" s="54">
        <v>9451.94</v>
      </c>
    </row>
    <row r="2378" s="40" customFormat="1" customHeight="1" spans="1:5">
      <c r="A2378" s="41">
        <v>44409</v>
      </c>
      <c r="B2378" s="50" t="s">
        <v>231</v>
      </c>
      <c r="C2378" s="50" t="s">
        <v>231</v>
      </c>
      <c r="D2378" s="50" t="s">
        <v>120</v>
      </c>
      <c r="E2378" s="54">
        <v>10020.07</v>
      </c>
    </row>
    <row r="2379" s="40" customFormat="1" customHeight="1" spans="1:5">
      <c r="A2379" s="41">
        <v>44409</v>
      </c>
      <c r="B2379" s="50" t="s">
        <v>231</v>
      </c>
      <c r="C2379" s="50" t="s">
        <v>231</v>
      </c>
      <c r="D2379" s="50" t="s">
        <v>142</v>
      </c>
      <c r="E2379" s="54">
        <v>11500</v>
      </c>
    </row>
    <row r="2380" s="40" customFormat="1" customHeight="1" spans="1:5">
      <c r="A2380" s="41">
        <v>44409</v>
      </c>
      <c r="B2380" s="50" t="s">
        <v>231</v>
      </c>
      <c r="C2380" s="50" t="s">
        <v>231</v>
      </c>
      <c r="D2380" s="50" t="s">
        <v>132</v>
      </c>
      <c r="E2380" s="54">
        <v>11638.16</v>
      </c>
    </row>
    <row r="2381" s="40" customFormat="1" customHeight="1" spans="1:5">
      <c r="A2381" s="41">
        <v>44409</v>
      </c>
      <c r="B2381" s="50" t="s">
        <v>231</v>
      </c>
      <c r="C2381" s="50" t="s">
        <v>231</v>
      </c>
      <c r="D2381" s="50" t="s">
        <v>138</v>
      </c>
      <c r="E2381" s="54">
        <v>13950.59</v>
      </c>
    </row>
    <row r="2382" s="40" customFormat="1" customHeight="1" spans="1:5">
      <c r="A2382" s="41">
        <v>44409</v>
      </c>
      <c r="B2382" s="50" t="s">
        <v>231</v>
      </c>
      <c r="C2382" s="50" t="s">
        <v>231</v>
      </c>
      <c r="D2382" s="50" t="s">
        <v>130</v>
      </c>
      <c r="E2382" s="54">
        <v>14353.62</v>
      </c>
    </row>
    <row r="2383" s="40" customFormat="1" customHeight="1" spans="1:5">
      <c r="A2383" s="41">
        <v>44409</v>
      </c>
      <c r="B2383" s="50" t="s">
        <v>231</v>
      </c>
      <c r="C2383" s="50" t="s">
        <v>231</v>
      </c>
      <c r="D2383" s="50" t="s">
        <v>134</v>
      </c>
      <c r="E2383" s="54">
        <v>14959.16</v>
      </c>
    </row>
    <row r="2384" s="40" customFormat="1" customHeight="1" spans="1:5">
      <c r="A2384" s="41">
        <v>44409</v>
      </c>
      <c r="B2384" s="50" t="s">
        <v>231</v>
      </c>
      <c r="C2384" s="50" t="s">
        <v>231</v>
      </c>
      <c r="D2384" s="50" t="s">
        <v>142</v>
      </c>
      <c r="E2384" s="54">
        <v>18218.79</v>
      </c>
    </row>
    <row r="2385" s="40" customFormat="1" customHeight="1" spans="1:5">
      <c r="A2385" s="41">
        <v>44409</v>
      </c>
      <c r="B2385" s="50" t="s">
        <v>231</v>
      </c>
      <c r="C2385" s="50" t="s">
        <v>231</v>
      </c>
      <c r="D2385" s="50" t="s">
        <v>143</v>
      </c>
      <c r="E2385" s="54">
        <v>53971.93</v>
      </c>
    </row>
    <row r="2386" s="40" customFormat="1" customHeight="1" spans="1:5">
      <c r="A2386" s="41">
        <v>44256</v>
      </c>
      <c r="B2386" s="53" t="s">
        <v>233</v>
      </c>
      <c r="C2386" s="50" t="s">
        <v>231</v>
      </c>
      <c r="D2386" s="53" t="s">
        <v>151</v>
      </c>
      <c r="E2386" s="55">
        <v>7114.2</v>
      </c>
    </row>
    <row r="2387" s="40" customFormat="1" customHeight="1" spans="1:5">
      <c r="A2387" s="41">
        <v>44256</v>
      </c>
      <c r="B2387" s="53" t="s">
        <v>233</v>
      </c>
      <c r="C2387" s="50" t="s">
        <v>231</v>
      </c>
      <c r="D2387" s="53" t="s">
        <v>152</v>
      </c>
      <c r="E2387" s="55">
        <v>2932.88</v>
      </c>
    </row>
    <row r="2388" s="40" customFormat="1" customHeight="1" spans="1:5">
      <c r="A2388" s="41">
        <v>44256</v>
      </c>
      <c r="B2388" s="53" t="s">
        <v>233</v>
      </c>
      <c r="C2388" s="50" t="s">
        <v>231</v>
      </c>
      <c r="D2388" s="53" t="s">
        <v>234</v>
      </c>
      <c r="E2388" s="56">
        <v>88.65</v>
      </c>
    </row>
    <row r="2389" s="40" customFormat="1" customHeight="1" spans="1:5">
      <c r="A2389" s="41">
        <v>44256</v>
      </c>
      <c r="B2389" s="53" t="s">
        <v>233</v>
      </c>
      <c r="C2389" s="50" t="s">
        <v>231</v>
      </c>
      <c r="D2389" s="53" t="s">
        <v>153</v>
      </c>
      <c r="E2389" s="55">
        <v>3096.08</v>
      </c>
    </row>
    <row r="2390" s="40" customFormat="1" customHeight="1" spans="1:5">
      <c r="A2390" s="41">
        <v>44256</v>
      </c>
      <c r="B2390" s="53" t="s">
        <v>233</v>
      </c>
      <c r="C2390" s="50" t="s">
        <v>231</v>
      </c>
      <c r="D2390" s="53" t="s">
        <v>154</v>
      </c>
      <c r="E2390" s="55">
        <v>1190.4</v>
      </c>
    </row>
    <row r="2391" s="40" customFormat="1" customHeight="1" spans="1:5">
      <c r="A2391" s="41">
        <v>44256</v>
      </c>
      <c r="B2391" s="53" t="s">
        <v>233</v>
      </c>
      <c r="C2391" s="50" t="s">
        <v>231</v>
      </c>
      <c r="D2391" s="53" t="s">
        <v>155</v>
      </c>
      <c r="E2391" s="55">
        <v>2295.39</v>
      </c>
    </row>
    <row r="2392" s="40" customFormat="1" customHeight="1" spans="1:5">
      <c r="A2392" s="41">
        <v>44256</v>
      </c>
      <c r="B2392" s="53" t="s">
        <v>233</v>
      </c>
      <c r="C2392" s="50" t="s">
        <v>231</v>
      </c>
      <c r="D2392" s="53" t="s">
        <v>156</v>
      </c>
      <c r="E2392" s="56">
        <v>984</v>
      </c>
    </row>
    <row r="2393" s="40" customFormat="1" customHeight="1" spans="1:5">
      <c r="A2393" s="41">
        <v>44256</v>
      </c>
      <c r="B2393" s="53" t="s">
        <v>233</v>
      </c>
      <c r="C2393" s="50" t="s">
        <v>231</v>
      </c>
      <c r="D2393" s="53" t="s">
        <v>157</v>
      </c>
      <c r="E2393" s="55">
        <v>1124.93</v>
      </c>
    </row>
    <row r="2394" s="40" customFormat="1" customHeight="1" spans="1:5">
      <c r="A2394" s="41">
        <v>44256</v>
      </c>
      <c r="B2394" s="53" t="s">
        <v>233</v>
      </c>
      <c r="C2394" s="50" t="s">
        <v>231</v>
      </c>
      <c r="D2394" s="53" t="s">
        <v>158</v>
      </c>
      <c r="E2394" s="56">
        <v>955.58</v>
      </c>
    </row>
    <row r="2395" s="40" customFormat="1" customHeight="1" spans="1:5">
      <c r="A2395" s="41">
        <v>44256</v>
      </c>
      <c r="B2395" s="53" t="s">
        <v>233</v>
      </c>
      <c r="C2395" s="50" t="s">
        <v>231</v>
      </c>
      <c r="D2395" s="53" t="s">
        <v>159</v>
      </c>
      <c r="E2395" s="56">
        <v>856.95</v>
      </c>
    </row>
    <row r="2396" s="40" customFormat="1" customHeight="1" spans="1:5">
      <c r="A2396" s="41">
        <v>44256</v>
      </c>
      <c r="B2396" s="53" t="s">
        <v>233</v>
      </c>
      <c r="C2396" s="50" t="s">
        <v>231</v>
      </c>
      <c r="D2396" s="53" t="s">
        <v>160</v>
      </c>
      <c r="E2396" s="55">
        <v>1468.95</v>
      </c>
    </row>
    <row r="2397" s="40" customFormat="1" customHeight="1" spans="1:5">
      <c r="A2397" s="41">
        <v>44256</v>
      </c>
      <c r="B2397" s="53" t="s">
        <v>233</v>
      </c>
      <c r="C2397" s="50" t="s">
        <v>231</v>
      </c>
      <c r="D2397" s="53" t="s">
        <v>161</v>
      </c>
      <c r="E2397" s="56">
        <v>144.6</v>
      </c>
    </row>
    <row r="2398" s="40" customFormat="1" customHeight="1" spans="1:5">
      <c r="A2398" s="41">
        <v>44256</v>
      </c>
      <c r="B2398" s="53" t="s">
        <v>233</v>
      </c>
      <c r="C2398" s="50" t="s">
        <v>231</v>
      </c>
      <c r="D2398" s="53" t="s">
        <v>199</v>
      </c>
      <c r="E2398" s="56">
        <v>225.6</v>
      </c>
    </row>
    <row r="2399" s="40" customFormat="1" customHeight="1" spans="1:5">
      <c r="A2399" s="41">
        <v>44256</v>
      </c>
      <c r="B2399" s="53" t="s">
        <v>233</v>
      </c>
      <c r="C2399" s="50" t="s">
        <v>231</v>
      </c>
      <c r="D2399" s="53" t="s">
        <v>162</v>
      </c>
      <c r="E2399" s="55">
        <v>2643.3</v>
      </c>
    </row>
    <row r="2400" s="40" customFormat="1" customHeight="1" spans="1:5">
      <c r="A2400" s="41">
        <v>44256</v>
      </c>
      <c r="B2400" s="53" t="s">
        <v>233</v>
      </c>
      <c r="C2400" s="50" t="s">
        <v>231</v>
      </c>
      <c r="D2400" s="53" t="s">
        <v>163</v>
      </c>
      <c r="E2400" s="55">
        <v>3633.4</v>
      </c>
    </row>
    <row r="2401" s="40" customFormat="1" customHeight="1" spans="1:5">
      <c r="A2401" s="41">
        <v>44256</v>
      </c>
      <c r="B2401" s="53" t="s">
        <v>233</v>
      </c>
      <c r="C2401" s="50" t="s">
        <v>231</v>
      </c>
      <c r="D2401" s="53" t="s">
        <v>164</v>
      </c>
      <c r="E2401" s="55">
        <v>3413.89</v>
      </c>
    </row>
    <row r="2402" s="40" customFormat="1" customHeight="1" spans="1:5">
      <c r="A2402" s="41">
        <v>44256</v>
      </c>
      <c r="B2402" s="53" t="s">
        <v>233</v>
      </c>
      <c r="C2402" s="50" t="s">
        <v>231</v>
      </c>
      <c r="D2402" s="53" t="s">
        <v>165</v>
      </c>
      <c r="E2402" s="55">
        <v>1562.4</v>
      </c>
    </row>
    <row r="2403" s="40" customFormat="1" customHeight="1" spans="1:5">
      <c r="A2403" s="41">
        <v>44256</v>
      </c>
      <c r="B2403" s="53" t="s">
        <v>233</v>
      </c>
      <c r="C2403" s="50" t="s">
        <v>231</v>
      </c>
      <c r="D2403" s="53" t="s">
        <v>166</v>
      </c>
      <c r="E2403" s="56">
        <v>845.7</v>
      </c>
    </row>
    <row r="2404" s="40" customFormat="1" customHeight="1" spans="1:5">
      <c r="A2404" s="41">
        <v>44256</v>
      </c>
      <c r="B2404" s="53" t="s">
        <v>233</v>
      </c>
      <c r="C2404" s="50" t="s">
        <v>231</v>
      </c>
      <c r="D2404" s="53" t="s">
        <v>167</v>
      </c>
      <c r="E2404" s="56">
        <v>483.38</v>
      </c>
    </row>
    <row r="2405" s="40" customFormat="1" customHeight="1" spans="1:5">
      <c r="A2405" s="41">
        <v>44256</v>
      </c>
      <c r="B2405" s="53" t="s">
        <v>233</v>
      </c>
      <c r="C2405" s="50" t="s">
        <v>231</v>
      </c>
      <c r="D2405" s="53" t="s">
        <v>168</v>
      </c>
      <c r="E2405" s="55">
        <v>2480.93</v>
      </c>
    </row>
    <row r="2406" s="40" customFormat="1" customHeight="1" spans="1:5">
      <c r="A2406" s="41">
        <v>44256</v>
      </c>
      <c r="B2406" s="53" t="s">
        <v>233</v>
      </c>
      <c r="C2406" s="50" t="s">
        <v>231</v>
      </c>
      <c r="D2406" s="53" t="s">
        <v>169</v>
      </c>
      <c r="E2406" s="55">
        <v>1104</v>
      </c>
    </row>
    <row r="2407" s="40" customFormat="1" customHeight="1" spans="1:5">
      <c r="A2407" s="41">
        <v>44256</v>
      </c>
      <c r="B2407" s="53" t="s">
        <v>233</v>
      </c>
      <c r="C2407" s="50" t="s">
        <v>231</v>
      </c>
      <c r="D2407" s="53" t="s">
        <v>170</v>
      </c>
      <c r="E2407" s="56">
        <v>484.5</v>
      </c>
    </row>
    <row r="2408" s="40" customFormat="1" customHeight="1" spans="1:5">
      <c r="A2408" s="41">
        <v>44256</v>
      </c>
      <c r="B2408" s="53" t="s">
        <v>233</v>
      </c>
      <c r="C2408" s="50" t="s">
        <v>231</v>
      </c>
      <c r="D2408" s="53" t="s">
        <v>171</v>
      </c>
      <c r="E2408" s="55">
        <v>2997</v>
      </c>
    </row>
    <row r="2409" s="40" customFormat="1" customHeight="1" spans="1:5">
      <c r="A2409" s="41">
        <v>44256</v>
      </c>
      <c r="B2409" s="53" t="s">
        <v>233</v>
      </c>
      <c r="C2409" s="50" t="s">
        <v>231</v>
      </c>
      <c r="D2409" s="53" t="s">
        <v>172</v>
      </c>
      <c r="E2409" s="55">
        <v>3044.18</v>
      </c>
    </row>
    <row r="2410" s="40" customFormat="1" customHeight="1" spans="1:5">
      <c r="A2410" s="41">
        <v>44256</v>
      </c>
      <c r="B2410" s="53" t="s">
        <v>233</v>
      </c>
      <c r="C2410" s="50" t="s">
        <v>231</v>
      </c>
      <c r="D2410" s="53" t="s">
        <v>173</v>
      </c>
      <c r="E2410" s="55">
        <v>1197</v>
      </c>
    </row>
    <row r="2411" s="40" customFormat="1" customHeight="1" spans="1:5">
      <c r="A2411" s="41">
        <v>44256</v>
      </c>
      <c r="B2411" s="53" t="s">
        <v>233</v>
      </c>
      <c r="C2411" s="50" t="s">
        <v>231</v>
      </c>
      <c r="D2411" s="53" t="s">
        <v>174</v>
      </c>
      <c r="E2411" s="56">
        <v>91.8</v>
      </c>
    </row>
    <row r="2412" s="40" customFormat="1" customHeight="1" spans="1:5">
      <c r="A2412" s="41">
        <v>44256</v>
      </c>
      <c r="B2412" s="53" t="s">
        <v>233</v>
      </c>
      <c r="C2412" s="50" t="s">
        <v>231</v>
      </c>
      <c r="D2412" s="53" t="s">
        <v>175</v>
      </c>
      <c r="E2412" s="56">
        <v>231.03</v>
      </c>
    </row>
    <row r="2413" s="40" customFormat="1" customHeight="1" spans="1:5">
      <c r="A2413" s="41">
        <v>44256</v>
      </c>
      <c r="B2413" s="53" t="s">
        <v>233</v>
      </c>
      <c r="C2413" s="50" t="s">
        <v>231</v>
      </c>
      <c r="D2413" s="53" t="s">
        <v>176</v>
      </c>
      <c r="E2413" s="56">
        <v>132.6</v>
      </c>
    </row>
    <row r="2414" s="40" customFormat="1" customHeight="1" spans="1:5">
      <c r="A2414" s="41">
        <v>44256</v>
      </c>
      <c r="B2414" s="53" t="s">
        <v>233</v>
      </c>
      <c r="C2414" s="50" t="s">
        <v>231</v>
      </c>
      <c r="D2414" s="53" t="s">
        <v>104</v>
      </c>
      <c r="E2414" s="56">
        <v>45.9</v>
      </c>
    </row>
    <row r="2415" s="40" customFormat="1" customHeight="1" spans="1:5">
      <c r="A2415" s="41">
        <v>44256</v>
      </c>
      <c r="B2415" s="53" t="s">
        <v>233</v>
      </c>
      <c r="C2415" s="50" t="s">
        <v>231</v>
      </c>
      <c r="D2415" s="53" t="s">
        <v>177</v>
      </c>
      <c r="E2415" s="56">
        <v>413.1</v>
      </c>
    </row>
    <row r="2416" s="40" customFormat="1" customHeight="1" spans="1:5">
      <c r="A2416" s="41">
        <v>44256</v>
      </c>
      <c r="B2416" s="53" t="s">
        <v>233</v>
      </c>
      <c r="C2416" s="50" t="s">
        <v>231</v>
      </c>
      <c r="D2416" s="53" t="s">
        <v>178</v>
      </c>
      <c r="E2416" s="55">
        <v>1399.5</v>
      </c>
    </row>
    <row r="2417" s="40" customFormat="1" customHeight="1" spans="1:5">
      <c r="A2417" s="41">
        <v>44256</v>
      </c>
      <c r="B2417" s="53" t="s">
        <v>233</v>
      </c>
      <c r="C2417" s="50" t="s">
        <v>231</v>
      </c>
      <c r="D2417" s="53" t="s">
        <v>179</v>
      </c>
      <c r="E2417" s="56">
        <v>599.03</v>
      </c>
    </row>
    <row r="2418" s="40" customFormat="1" customHeight="1" spans="1:5">
      <c r="A2418" s="41">
        <v>44256</v>
      </c>
      <c r="B2418" s="53" t="s">
        <v>233</v>
      </c>
      <c r="C2418" s="50" t="s">
        <v>231</v>
      </c>
      <c r="D2418" s="53" t="s">
        <v>180</v>
      </c>
      <c r="E2418" s="56">
        <v>413.69</v>
      </c>
    </row>
    <row r="2419" s="40" customFormat="1" customHeight="1" spans="1:5">
      <c r="A2419" s="41">
        <v>44256</v>
      </c>
      <c r="B2419" s="53" t="s">
        <v>233</v>
      </c>
      <c r="C2419" s="50" t="s">
        <v>231</v>
      </c>
      <c r="D2419" s="53" t="s">
        <v>181</v>
      </c>
      <c r="E2419" s="56">
        <v>462.36</v>
      </c>
    </row>
    <row r="2420" s="40" customFormat="1" customHeight="1" spans="1:5">
      <c r="A2420" s="41">
        <v>44256</v>
      </c>
      <c r="B2420" s="53" t="s">
        <v>233</v>
      </c>
      <c r="C2420" s="50" t="s">
        <v>231</v>
      </c>
      <c r="D2420" s="53" t="s">
        <v>182</v>
      </c>
      <c r="E2420" s="56">
        <v>477.47</v>
      </c>
    </row>
    <row r="2421" s="40" customFormat="1" customHeight="1" spans="1:5">
      <c r="A2421" s="41">
        <v>44256</v>
      </c>
      <c r="B2421" s="53" t="s">
        <v>233</v>
      </c>
      <c r="C2421" s="50" t="s">
        <v>231</v>
      </c>
      <c r="D2421" s="53" t="s">
        <v>183</v>
      </c>
      <c r="E2421" s="56">
        <v>535.18</v>
      </c>
    </row>
    <row r="2422" s="40" customFormat="1" customHeight="1" spans="1:5">
      <c r="A2422" s="41">
        <v>44256</v>
      </c>
      <c r="B2422" s="53" t="s">
        <v>233</v>
      </c>
      <c r="C2422" s="50" t="s">
        <v>231</v>
      </c>
      <c r="D2422" s="53" t="s">
        <v>184</v>
      </c>
      <c r="E2422" s="56">
        <v>563.27</v>
      </c>
    </row>
    <row r="2423" s="40" customFormat="1" customHeight="1" spans="1:5">
      <c r="A2423" s="41">
        <v>44256</v>
      </c>
      <c r="B2423" s="53" t="s">
        <v>233</v>
      </c>
      <c r="C2423" s="50" t="s">
        <v>231</v>
      </c>
      <c r="D2423" s="53" t="s">
        <v>185</v>
      </c>
      <c r="E2423" s="56">
        <v>603.5</v>
      </c>
    </row>
    <row r="2424" s="40" customFormat="1" customHeight="1" spans="1:5">
      <c r="A2424" s="41">
        <v>44256</v>
      </c>
      <c r="B2424" s="53" t="s">
        <v>233</v>
      </c>
      <c r="C2424" s="50" t="s">
        <v>231</v>
      </c>
      <c r="D2424" s="53" t="s">
        <v>186</v>
      </c>
      <c r="E2424" s="56">
        <v>143.76</v>
      </c>
    </row>
    <row r="2425" s="40" customFormat="1" customHeight="1" spans="1:5">
      <c r="A2425" s="41">
        <v>44256</v>
      </c>
      <c r="B2425" s="53" t="s">
        <v>233</v>
      </c>
      <c r="C2425" s="50" t="s">
        <v>231</v>
      </c>
      <c r="D2425" s="53" t="s">
        <v>187</v>
      </c>
      <c r="E2425" s="56">
        <v>480.53</v>
      </c>
    </row>
    <row r="2426" s="40" customFormat="1" customHeight="1" spans="1:5">
      <c r="A2426" s="41">
        <v>44256</v>
      </c>
      <c r="B2426" s="53" t="s">
        <v>233</v>
      </c>
      <c r="C2426" s="50" t="s">
        <v>231</v>
      </c>
      <c r="D2426" s="53" t="s">
        <v>188</v>
      </c>
      <c r="E2426" s="55">
        <v>1109.55</v>
      </c>
    </row>
    <row r="2427" s="40" customFormat="1" customHeight="1" spans="1:5">
      <c r="A2427" s="41">
        <v>44256</v>
      </c>
      <c r="B2427" s="53" t="s">
        <v>233</v>
      </c>
      <c r="C2427" s="50" t="s">
        <v>231</v>
      </c>
      <c r="D2427" s="53" t="s">
        <v>151</v>
      </c>
      <c r="E2427" s="55">
        <v>1350</v>
      </c>
    </row>
    <row r="2428" s="40" customFormat="1" customHeight="1" spans="1:5">
      <c r="A2428" s="41">
        <v>44256</v>
      </c>
      <c r="B2428" s="53" t="s">
        <v>233</v>
      </c>
      <c r="C2428" s="50" t="s">
        <v>231</v>
      </c>
      <c r="D2428" s="53" t="s">
        <v>169</v>
      </c>
      <c r="E2428" s="55">
        <v>4700</v>
      </c>
    </row>
    <row r="2429" s="40" customFormat="1" customHeight="1" spans="1:5">
      <c r="A2429" s="41">
        <v>44256</v>
      </c>
      <c r="B2429" s="53" t="s">
        <v>233</v>
      </c>
      <c r="C2429" s="50" t="s">
        <v>231</v>
      </c>
      <c r="D2429" s="53" t="s">
        <v>151</v>
      </c>
      <c r="E2429" s="56">
        <v>200</v>
      </c>
    </row>
    <row r="2430" s="40" customFormat="1" customHeight="1" spans="1:5">
      <c r="A2430" s="41">
        <v>44256</v>
      </c>
      <c r="B2430" s="53" t="s">
        <v>233</v>
      </c>
      <c r="C2430" s="50" t="s">
        <v>231</v>
      </c>
      <c r="D2430" s="53" t="s">
        <v>152</v>
      </c>
      <c r="E2430" s="55">
        <v>2960</v>
      </c>
    </row>
    <row r="2431" s="40" customFormat="1" customHeight="1" spans="1:5">
      <c r="A2431" s="41">
        <v>44256</v>
      </c>
      <c r="B2431" s="53" t="s">
        <v>233</v>
      </c>
      <c r="C2431" s="50" t="s">
        <v>231</v>
      </c>
      <c r="D2431" s="53" t="s">
        <v>153</v>
      </c>
      <c r="E2431" s="55">
        <v>12670</v>
      </c>
    </row>
    <row r="2432" s="40" customFormat="1" customHeight="1" spans="1:5">
      <c r="A2432" s="41">
        <v>44256</v>
      </c>
      <c r="B2432" s="53" t="s">
        <v>233</v>
      </c>
      <c r="C2432" s="50" t="s">
        <v>231</v>
      </c>
      <c r="D2432" s="53" t="s">
        <v>186</v>
      </c>
      <c r="E2432" s="55">
        <v>8900</v>
      </c>
    </row>
    <row r="2433" s="40" customFormat="1" customHeight="1" spans="1:5">
      <c r="A2433" s="41">
        <v>44440</v>
      </c>
      <c r="B2433" s="53" t="s">
        <v>233</v>
      </c>
      <c r="C2433" s="50" t="s">
        <v>231</v>
      </c>
      <c r="D2433" s="53" t="s">
        <v>151</v>
      </c>
      <c r="E2433" s="55">
        <v>15804.96</v>
      </c>
    </row>
    <row r="2434" s="40" customFormat="1" customHeight="1" spans="1:5">
      <c r="A2434" s="41">
        <v>44440</v>
      </c>
      <c r="B2434" s="53" t="s">
        <v>233</v>
      </c>
      <c r="C2434" s="50" t="s">
        <v>231</v>
      </c>
      <c r="D2434" s="53" t="s">
        <v>152</v>
      </c>
      <c r="E2434" s="55">
        <v>10125.11</v>
      </c>
    </row>
    <row r="2435" s="40" customFormat="1" customHeight="1" spans="1:5">
      <c r="A2435" s="41">
        <v>44440</v>
      </c>
      <c r="B2435" s="53" t="s">
        <v>233</v>
      </c>
      <c r="C2435" s="50" t="s">
        <v>231</v>
      </c>
      <c r="D2435" s="53" t="s">
        <v>153</v>
      </c>
      <c r="E2435" s="55">
        <v>6251.72</v>
      </c>
    </row>
    <row r="2436" s="40" customFormat="1" customHeight="1" spans="1:5">
      <c r="A2436" s="41">
        <v>44440</v>
      </c>
      <c r="B2436" s="53" t="s">
        <v>233</v>
      </c>
      <c r="C2436" s="50" t="s">
        <v>231</v>
      </c>
      <c r="D2436" s="53" t="s">
        <v>155</v>
      </c>
      <c r="E2436" s="55">
        <v>2754.24</v>
      </c>
    </row>
    <row r="2437" s="40" customFormat="1" customHeight="1" spans="1:5">
      <c r="A2437" s="41">
        <v>44440</v>
      </c>
      <c r="B2437" s="53" t="s">
        <v>233</v>
      </c>
      <c r="C2437" s="50" t="s">
        <v>231</v>
      </c>
      <c r="D2437" s="53" t="s">
        <v>156</v>
      </c>
      <c r="E2437" s="55">
        <v>2238.57</v>
      </c>
    </row>
    <row r="2438" s="40" customFormat="1" customHeight="1" spans="1:5">
      <c r="A2438" s="41">
        <v>44440</v>
      </c>
      <c r="B2438" s="53" t="s">
        <v>233</v>
      </c>
      <c r="C2438" s="50" t="s">
        <v>231</v>
      </c>
      <c r="D2438" s="53" t="s">
        <v>157</v>
      </c>
      <c r="E2438" s="55">
        <v>4466.16</v>
      </c>
    </row>
    <row r="2439" s="40" customFormat="1" customHeight="1" spans="1:5">
      <c r="A2439" s="41">
        <v>44440</v>
      </c>
      <c r="B2439" s="53" t="s">
        <v>233</v>
      </c>
      <c r="C2439" s="50" t="s">
        <v>231</v>
      </c>
      <c r="D2439" s="53" t="s">
        <v>158</v>
      </c>
      <c r="E2439" s="55">
        <v>1846.7</v>
      </c>
    </row>
    <row r="2440" s="40" customFormat="1" customHeight="1" spans="1:5">
      <c r="A2440" s="41">
        <v>44440</v>
      </c>
      <c r="B2440" s="53" t="s">
        <v>233</v>
      </c>
      <c r="C2440" s="50" t="s">
        <v>231</v>
      </c>
      <c r="D2440" s="53" t="s">
        <v>159</v>
      </c>
      <c r="E2440" s="55">
        <v>2598.15</v>
      </c>
    </row>
    <row r="2441" s="40" customFormat="1" customHeight="1" spans="1:5">
      <c r="A2441" s="41">
        <v>44440</v>
      </c>
      <c r="B2441" s="53" t="s">
        <v>233</v>
      </c>
      <c r="C2441" s="50" t="s">
        <v>231</v>
      </c>
      <c r="D2441" s="53" t="s">
        <v>160</v>
      </c>
      <c r="E2441" s="55">
        <v>2975.02</v>
      </c>
    </row>
    <row r="2442" s="40" customFormat="1" customHeight="1" spans="1:5">
      <c r="A2442" s="41">
        <v>44440</v>
      </c>
      <c r="B2442" s="53" t="s">
        <v>233</v>
      </c>
      <c r="C2442" s="50" t="s">
        <v>231</v>
      </c>
      <c r="D2442" s="53" t="s">
        <v>161</v>
      </c>
      <c r="E2442" s="55">
        <v>2185</v>
      </c>
    </row>
    <row r="2443" s="40" customFormat="1" customHeight="1" spans="1:5">
      <c r="A2443" s="41">
        <v>44440</v>
      </c>
      <c r="B2443" s="53" t="s">
        <v>233</v>
      </c>
      <c r="C2443" s="50" t="s">
        <v>231</v>
      </c>
      <c r="D2443" s="53" t="s">
        <v>199</v>
      </c>
      <c r="E2443" s="55">
        <v>-10020.07</v>
      </c>
    </row>
    <row r="2444" s="40" customFormat="1" customHeight="1" spans="1:5">
      <c r="A2444" s="41">
        <v>44440</v>
      </c>
      <c r="B2444" s="53" t="s">
        <v>233</v>
      </c>
      <c r="C2444" s="50" t="s">
        <v>231</v>
      </c>
      <c r="D2444" s="53" t="s">
        <v>162</v>
      </c>
      <c r="E2444" s="55">
        <v>10732.17</v>
      </c>
    </row>
    <row r="2445" s="40" customFormat="1" customHeight="1" spans="1:5">
      <c r="A2445" s="41">
        <v>44440</v>
      </c>
      <c r="B2445" s="53" t="s">
        <v>233</v>
      </c>
      <c r="C2445" s="50" t="s">
        <v>231</v>
      </c>
      <c r="D2445" s="53" t="s">
        <v>163</v>
      </c>
      <c r="E2445" s="55">
        <v>8536.98</v>
      </c>
    </row>
    <row r="2446" s="40" customFormat="1" customHeight="1" spans="1:5">
      <c r="A2446" s="41">
        <v>44440</v>
      </c>
      <c r="B2446" s="53" t="s">
        <v>233</v>
      </c>
      <c r="C2446" s="50" t="s">
        <v>231</v>
      </c>
      <c r="D2446" s="53" t="s">
        <v>164</v>
      </c>
      <c r="E2446" s="55">
        <v>9516.69</v>
      </c>
    </row>
    <row r="2447" s="40" customFormat="1" customHeight="1" spans="1:5">
      <c r="A2447" s="41">
        <v>44440</v>
      </c>
      <c r="B2447" s="53" t="s">
        <v>233</v>
      </c>
      <c r="C2447" s="50" t="s">
        <v>231</v>
      </c>
      <c r="D2447" s="53" t="s">
        <v>165</v>
      </c>
      <c r="E2447" s="55">
        <v>3482.97</v>
      </c>
    </row>
    <row r="2448" s="40" customFormat="1" customHeight="1" spans="1:5">
      <c r="A2448" s="41">
        <v>44440</v>
      </c>
      <c r="B2448" s="53" t="s">
        <v>233</v>
      </c>
      <c r="C2448" s="50" t="s">
        <v>231</v>
      </c>
      <c r="D2448" s="53" t="s">
        <v>165</v>
      </c>
      <c r="E2448" s="56">
        <v>-336</v>
      </c>
    </row>
    <row r="2449" s="40" customFormat="1" customHeight="1" spans="1:5">
      <c r="A2449" s="41">
        <v>44440</v>
      </c>
      <c r="B2449" s="53" t="s">
        <v>233</v>
      </c>
      <c r="C2449" s="50" t="s">
        <v>231</v>
      </c>
      <c r="D2449" s="53" t="s">
        <v>166</v>
      </c>
      <c r="E2449" s="55">
        <v>1393.35</v>
      </c>
    </row>
    <row r="2450" s="40" customFormat="1" customHeight="1" spans="1:5">
      <c r="A2450" s="41">
        <v>44440</v>
      </c>
      <c r="B2450" s="53" t="s">
        <v>233</v>
      </c>
      <c r="C2450" s="50" t="s">
        <v>231</v>
      </c>
      <c r="D2450" s="53" t="s">
        <v>167</v>
      </c>
      <c r="E2450" s="56">
        <v>877.52</v>
      </c>
    </row>
    <row r="2451" s="40" customFormat="1" customHeight="1" spans="1:5">
      <c r="A2451" s="41">
        <v>44440</v>
      </c>
      <c r="B2451" s="53" t="s">
        <v>233</v>
      </c>
      <c r="C2451" s="50" t="s">
        <v>231</v>
      </c>
      <c r="D2451" s="53" t="s">
        <v>189</v>
      </c>
      <c r="E2451" s="55">
        <v>53381.83</v>
      </c>
    </row>
    <row r="2452" s="40" customFormat="1" customHeight="1" spans="1:5">
      <c r="A2452" s="41">
        <v>44440</v>
      </c>
      <c r="B2452" s="53" t="s">
        <v>233</v>
      </c>
      <c r="C2452" s="50" t="s">
        <v>231</v>
      </c>
      <c r="D2452" s="53" t="s">
        <v>168</v>
      </c>
      <c r="E2452" s="55">
        <v>10489.62</v>
      </c>
    </row>
    <row r="2453" s="40" customFormat="1" customHeight="1" spans="1:5">
      <c r="A2453" s="41">
        <v>44440</v>
      </c>
      <c r="B2453" s="53" t="s">
        <v>233</v>
      </c>
      <c r="C2453" s="50" t="s">
        <v>231</v>
      </c>
      <c r="D2453" s="53" t="s">
        <v>169</v>
      </c>
      <c r="E2453" s="55">
        <v>2722</v>
      </c>
    </row>
    <row r="2454" s="40" customFormat="1" customHeight="1" spans="1:5">
      <c r="A2454" s="41">
        <v>44440</v>
      </c>
      <c r="B2454" s="53" t="s">
        <v>233</v>
      </c>
      <c r="C2454" s="50" t="s">
        <v>231</v>
      </c>
      <c r="D2454" s="53" t="s">
        <v>170</v>
      </c>
      <c r="E2454" s="55">
        <v>1105.68</v>
      </c>
    </row>
    <row r="2455" s="40" customFormat="1" customHeight="1" spans="1:5">
      <c r="A2455" s="41">
        <v>44440</v>
      </c>
      <c r="B2455" s="53" t="s">
        <v>233</v>
      </c>
      <c r="C2455" s="50" t="s">
        <v>231</v>
      </c>
      <c r="D2455" s="53" t="s">
        <v>171</v>
      </c>
      <c r="E2455" s="55">
        <v>19089.83</v>
      </c>
    </row>
    <row r="2456" s="40" customFormat="1" customHeight="1" spans="1:5">
      <c r="A2456" s="41">
        <v>44440</v>
      </c>
      <c r="B2456" s="53" t="s">
        <v>233</v>
      </c>
      <c r="C2456" s="50" t="s">
        <v>231</v>
      </c>
      <c r="D2456" s="53" t="s">
        <v>172</v>
      </c>
      <c r="E2456" s="55">
        <v>7642.32</v>
      </c>
    </row>
    <row r="2457" s="40" customFormat="1" customHeight="1" spans="1:5">
      <c r="A2457" s="41">
        <v>44440</v>
      </c>
      <c r="B2457" s="53" t="s">
        <v>233</v>
      </c>
      <c r="C2457" s="50" t="s">
        <v>231</v>
      </c>
      <c r="D2457" s="53" t="s">
        <v>173</v>
      </c>
      <c r="E2457" s="55">
        <v>1475.29</v>
      </c>
    </row>
    <row r="2458" s="40" customFormat="1" customHeight="1" spans="1:5">
      <c r="A2458" s="41">
        <v>44440</v>
      </c>
      <c r="B2458" s="53" t="s">
        <v>233</v>
      </c>
      <c r="C2458" s="50" t="s">
        <v>231</v>
      </c>
      <c r="D2458" s="53" t="s">
        <v>179</v>
      </c>
      <c r="E2458" s="56">
        <v>220.66</v>
      </c>
    </row>
    <row r="2459" s="40" customFormat="1" customHeight="1" spans="1:5">
      <c r="A2459" s="41">
        <v>44440</v>
      </c>
      <c r="B2459" s="53" t="s">
        <v>233</v>
      </c>
      <c r="C2459" s="50" t="s">
        <v>231</v>
      </c>
      <c r="D2459" s="53" t="s">
        <v>180</v>
      </c>
      <c r="E2459" s="56">
        <v>745.26</v>
      </c>
    </row>
    <row r="2460" s="40" customFormat="1" customHeight="1" spans="1:5">
      <c r="A2460" s="41">
        <v>44440</v>
      </c>
      <c r="B2460" s="53" t="s">
        <v>233</v>
      </c>
      <c r="C2460" s="50" t="s">
        <v>231</v>
      </c>
      <c r="D2460" s="53" t="s">
        <v>181</v>
      </c>
      <c r="E2460" s="55">
        <v>1005.31</v>
      </c>
    </row>
    <row r="2461" s="40" customFormat="1" customHeight="1" spans="1:5">
      <c r="A2461" s="41">
        <v>44440</v>
      </c>
      <c r="B2461" s="53" t="s">
        <v>233</v>
      </c>
      <c r="C2461" s="50" t="s">
        <v>231</v>
      </c>
      <c r="D2461" s="53" t="s">
        <v>182</v>
      </c>
      <c r="E2461" s="56">
        <v>587.74</v>
      </c>
    </row>
    <row r="2462" s="40" customFormat="1" customHeight="1" spans="1:5">
      <c r="A2462" s="41">
        <v>44440</v>
      </c>
      <c r="B2462" s="53" t="s">
        <v>233</v>
      </c>
      <c r="C2462" s="50" t="s">
        <v>231</v>
      </c>
      <c r="D2462" s="53" t="s">
        <v>183</v>
      </c>
      <c r="E2462" s="55">
        <v>1390.92</v>
      </c>
    </row>
    <row r="2463" s="40" customFormat="1" customHeight="1" spans="1:5">
      <c r="A2463" s="41">
        <v>44440</v>
      </c>
      <c r="B2463" s="53" t="s">
        <v>233</v>
      </c>
      <c r="C2463" s="50" t="s">
        <v>231</v>
      </c>
      <c r="D2463" s="53" t="s">
        <v>184</v>
      </c>
      <c r="E2463" s="56">
        <v>537.67</v>
      </c>
    </row>
    <row r="2464" s="40" customFormat="1" customHeight="1" spans="1:5">
      <c r="A2464" s="41">
        <v>44440</v>
      </c>
      <c r="B2464" s="53" t="s">
        <v>233</v>
      </c>
      <c r="C2464" s="50" t="s">
        <v>231</v>
      </c>
      <c r="D2464" s="53" t="s">
        <v>185</v>
      </c>
      <c r="E2464" s="56">
        <v>379.54</v>
      </c>
    </row>
    <row r="2465" s="40" customFormat="1" customHeight="1" spans="1:5">
      <c r="A2465" s="41">
        <v>44440</v>
      </c>
      <c r="B2465" s="53" t="s">
        <v>233</v>
      </c>
      <c r="C2465" s="50" t="s">
        <v>231</v>
      </c>
      <c r="D2465" s="53" t="s">
        <v>190</v>
      </c>
      <c r="E2465" s="56">
        <v>477.36</v>
      </c>
    </row>
    <row r="2466" s="40" customFormat="1" customHeight="1" spans="1:5">
      <c r="A2466" s="41">
        <v>44440</v>
      </c>
      <c r="B2466" s="53" t="s">
        <v>233</v>
      </c>
      <c r="C2466" s="50" t="s">
        <v>231</v>
      </c>
      <c r="D2466" s="53" t="s">
        <v>186</v>
      </c>
      <c r="E2466" s="56">
        <v>234.28</v>
      </c>
    </row>
    <row r="2467" s="40" customFormat="1" customHeight="1" spans="1:5">
      <c r="A2467" s="41">
        <v>44440</v>
      </c>
      <c r="B2467" s="53" t="s">
        <v>233</v>
      </c>
      <c r="C2467" s="50" t="s">
        <v>231</v>
      </c>
      <c r="D2467" s="53" t="s">
        <v>187</v>
      </c>
      <c r="E2467" s="56">
        <v>642.52</v>
      </c>
    </row>
    <row r="2468" s="40" customFormat="1" customHeight="1" spans="1:5">
      <c r="A2468" s="41">
        <v>44440</v>
      </c>
      <c r="B2468" s="53" t="s">
        <v>233</v>
      </c>
      <c r="C2468" s="50" t="s">
        <v>231</v>
      </c>
      <c r="D2468" s="53" t="s">
        <v>191</v>
      </c>
      <c r="E2468" s="56">
        <v>548.75</v>
      </c>
    </row>
    <row r="2469" s="40" customFormat="1" customHeight="1" spans="1:5">
      <c r="A2469" s="41">
        <v>44440</v>
      </c>
      <c r="B2469" s="53" t="s">
        <v>233</v>
      </c>
      <c r="C2469" s="50" t="s">
        <v>231</v>
      </c>
      <c r="D2469" s="53" t="s">
        <v>192</v>
      </c>
      <c r="E2469" s="55">
        <v>1358.08</v>
      </c>
    </row>
    <row r="2470" s="40" customFormat="1" customHeight="1" spans="1:5">
      <c r="A2470" s="41">
        <v>44440</v>
      </c>
      <c r="B2470" s="53" t="s">
        <v>233</v>
      </c>
      <c r="C2470" s="50" t="s">
        <v>231</v>
      </c>
      <c r="D2470" s="53" t="s">
        <v>193</v>
      </c>
      <c r="E2470" s="56">
        <v>302.59</v>
      </c>
    </row>
    <row r="2471" s="40" customFormat="1" customHeight="1" spans="1:5">
      <c r="A2471" s="41">
        <v>44440</v>
      </c>
      <c r="B2471" s="53" t="s">
        <v>233</v>
      </c>
      <c r="C2471" s="50" t="s">
        <v>231</v>
      </c>
      <c r="D2471" s="53" t="s">
        <v>194</v>
      </c>
      <c r="E2471" s="55">
        <v>1407.59</v>
      </c>
    </row>
    <row r="2472" s="40" customFormat="1" customHeight="1" spans="1:5">
      <c r="A2472" s="41">
        <v>44440</v>
      </c>
      <c r="B2472" s="53" t="s">
        <v>233</v>
      </c>
      <c r="C2472" s="50" t="s">
        <v>231</v>
      </c>
      <c r="D2472" s="53" t="s">
        <v>188</v>
      </c>
      <c r="E2472" s="55">
        <v>16026.72</v>
      </c>
    </row>
    <row r="2473" s="40" customFormat="1" customHeight="1" spans="1:5">
      <c r="A2473" s="41">
        <v>44228</v>
      </c>
      <c r="B2473" s="50" t="s">
        <v>235</v>
      </c>
      <c r="C2473" s="51" t="s">
        <v>101</v>
      </c>
      <c r="D2473" s="50" t="s">
        <v>141</v>
      </c>
      <c r="E2473" s="52">
        <v>12170</v>
      </c>
    </row>
    <row r="2474" s="40" customFormat="1" customHeight="1" spans="1:5">
      <c r="A2474" s="41">
        <v>44287</v>
      </c>
      <c r="B2474" s="50" t="s">
        <v>235</v>
      </c>
      <c r="C2474" s="51" t="s">
        <v>101</v>
      </c>
      <c r="D2474" s="50" t="s">
        <v>141</v>
      </c>
      <c r="E2474" s="54">
        <v>19411</v>
      </c>
    </row>
    <row r="2475" s="40" customFormat="1" customHeight="1" spans="1:5">
      <c r="A2475" s="41">
        <v>44317</v>
      </c>
      <c r="B2475" s="50" t="s">
        <v>235</v>
      </c>
      <c r="C2475" s="51" t="s">
        <v>101</v>
      </c>
      <c r="D2475" s="50" t="s">
        <v>141</v>
      </c>
      <c r="E2475" s="54">
        <v>8283</v>
      </c>
    </row>
    <row r="2476" s="40" customFormat="1" customHeight="1" spans="1:5">
      <c r="A2476" s="41">
        <v>44378</v>
      </c>
      <c r="B2476" s="50" t="s">
        <v>235</v>
      </c>
      <c r="C2476" s="51" t="s">
        <v>101</v>
      </c>
      <c r="D2476" s="50" t="s">
        <v>141</v>
      </c>
      <c r="E2476" s="52">
        <v>738</v>
      </c>
    </row>
    <row r="2477" s="40" customFormat="1" customHeight="1" spans="1:5">
      <c r="A2477" s="41">
        <v>44256</v>
      </c>
      <c r="B2477" s="53" t="s">
        <v>236</v>
      </c>
      <c r="C2477" s="51" t="s">
        <v>101</v>
      </c>
      <c r="D2477" s="53" t="s">
        <v>153</v>
      </c>
      <c r="E2477" s="55">
        <v>16133</v>
      </c>
    </row>
    <row r="2478" s="40" customFormat="1" customHeight="1" spans="1:5">
      <c r="A2478" s="41">
        <v>44409</v>
      </c>
      <c r="B2478" s="50" t="s">
        <v>237</v>
      </c>
      <c r="C2478" s="51" t="s">
        <v>101</v>
      </c>
      <c r="D2478" s="50" t="s">
        <v>109</v>
      </c>
      <c r="E2478" s="54">
        <v>1000</v>
      </c>
    </row>
    <row r="2479" s="40" customFormat="1" customHeight="1" spans="1:5">
      <c r="A2479" s="41">
        <v>44409</v>
      </c>
      <c r="B2479" s="50" t="s">
        <v>237</v>
      </c>
      <c r="C2479" s="51" t="s">
        <v>101</v>
      </c>
      <c r="D2479" s="50" t="s">
        <v>125</v>
      </c>
      <c r="E2479" s="54">
        <v>1000</v>
      </c>
    </row>
    <row r="2480" s="40" customFormat="1" customHeight="1" spans="1:5">
      <c r="A2480" s="41">
        <v>44256</v>
      </c>
      <c r="B2480" s="53" t="s">
        <v>238</v>
      </c>
      <c r="C2480" s="51" t="s">
        <v>101</v>
      </c>
      <c r="D2480" s="53" t="s">
        <v>182</v>
      </c>
      <c r="E2480" s="55">
        <v>3000</v>
      </c>
    </row>
    <row r="2481" s="40" customFormat="1" customHeight="1" spans="1:5">
      <c r="A2481" s="41">
        <v>44256</v>
      </c>
      <c r="B2481" s="53" t="s">
        <v>238</v>
      </c>
      <c r="C2481" s="51" t="s">
        <v>101</v>
      </c>
      <c r="D2481" s="53" t="s">
        <v>183</v>
      </c>
      <c r="E2481" s="55">
        <v>3000</v>
      </c>
    </row>
    <row r="2482" s="40" customFormat="1" customHeight="1" spans="1:5">
      <c r="A2482" s="41">
        <v>44197</v>
      </c>
      <c r="B2482" s="50" t="s">
        <v>239</v>
      </c>
      <c r="C2482" s="51" t="s">
        <v>101</v>
      </c>
      <c r="D2482" s="50" t="s">
        <v>112</v>
      </c>
      <c r="E2482" s="54">
        <v>1500</v>
      </c>
    </row>
    <row r="2483" s="40" customFormat="1" customHeight="1" spans="1:5">
      <c r="A2483" s="41">
        <v>44197</v>
      </c>
      <c r="B2483" s="50" t="s">
        <v>239</v>
      </c>
      <c r="C2483" s="51" t="s">
        <v>101</v>
      </c>
      <c r="D2483" s="50" t="s">
        <v>136</v>
      </c>
      <c r="E2483" s="54">
        <v>4376.35</v>
      </c>
    </row>
    <row r="2484" s="40" customFormat="1" customHeight="1" spans="1:5">
      <c r="A2484" s="41">
        <v>44228</v>
      </c>
      <c r="B2484" s="50" t="s">
        <v>239</v>
      </c>
      <c r="C2484" s="51" t="s">
        <v>101</v>
      </c>
      <c r="D2484" s="50" t="s">
        <v>112</v>
      </c>
      <c r="E2484" s="52">
        <v>1530</v>
      </c>
    </row>
    <row r="2485" s="40" customFormat="1" customHeight="1" spans="1:5">
      <c r="A2485" s="41">
        <v>44228</v>
      </c>
      <c r="B2485" s="50" t="s">
        <v>239</v>
      </c>
      <c r="C2485" s="51" t="s">
        <v>101</v>
      </c>
      <c r="D2485" s="50" t="s">
        <v>136</v>
      </c>
      <c r="E2485" s="52">
        <v>3673.71</v>
      </c>
    </row>
    <row r="2486" s="40" customFormat="1" customHeight="1" spans="1:5">
      <c r="A2486" s="41">
        <v>44287</v>
      </c>
      <c r="B2486" s="50" t="s">
        <v>239</v>
      </c>
      <c r="C2486" s="51" t="s">
        <v>101</v>
      </c>
      <c r="D2486" s="50" t="s">
        <v>112</v>
      </c>
      <c r="E2486" s="54">
        <v>1500</v>
      </c>
    </row>
    <row r="2487" s="40" customFormat="1" customHeight="1" spans="1:5">
      <c r="A2487" s="41">
        <v>44287</v>
      </c>
      <c r="B2487" s="50" t="s">
        <v>239</v>
      </c>
      <c r="C2487" s="51" t="s">
        <v>101</v>
      </c>
      <c r="D2487" s="50" t="s">
        <v>136</v>
      </c>
      <c r="E2487" s="54">
        <v>4346.02</v>
      </c>
    </row>
    <row r="2488" s="40" customFormat="1" customHeight="1" spans="1:5">
      <c r="A2488" s="41">
        <v>44317</v>
      </c>
      <c r="B2488" s="50" t="s">
        <v>239</v>
      </c>
      <c r="C2488" s="51" t="s">
        <v>101</v>
      </c>
      <c r="D2488" s="50" t="s">
        <v>112</v>
      </c>
      <c r="E2488" s="54">
        <v>1500</v>
      </c>
    </row>
    <row r="2489" s="40" customFormat="1" customHeight="1" spans="1:5">
      <c r="A2489" s="41">
        <v>44317</v>
      </c>
      <c r="B2489" s="50" t="s">
        <v>239</v>
      </c>
      <c r="C2489" s="51" t="s">
        <v>101</v>
      </c>
      <c r="D2489" s="50" t="s">
        <v>136</v>
      </c>
      <c r="E2489" s="54">
        <v>4129.29</v>
      </c>
    </row>
    <row r="2490" s="40" customFormat="1" customHeight="1" spans="1:5">
      <c r="A2490" s="41">
        <v>44348</v>
      </c>
      <c r="B2490" s="50" t="s">
        <v>239</v>
      </c>
      <c r="C2490" s="51" t="s">
        <v>101</v>
      </c>
      <c r="D2490" s="50" t="s">
        <v>112</v>
      </c>
      <c r="E2490" s="54">
        <v>1500</v>
      </c>
    </row>
    <row r="2491" s="40" customFormat="1" customHeight="1" spans="1:5">
      <c r="A2491" s="41">
        <v>44348</v>
      </c>
      <c r="B2491" s="50" t="s">
        <v>239</v>
      </c>
      <c r="C2491" s="51" t="s">
        <v>101</v>
      </c>
      <c r="D2491" s="50" t="s">
        <v>136</v>
      </c>
      <c r="E2491" s="54">
        <v>17421.97</v>
      </c>
    </row>
    <row r="2492" s="40" customFormat="1" customHeight="1" spans="1:5">
      <c r="A2492" s="41">
        <v>44378</v>
      </c>
      <c r="B2492" s="50" t="s">
        <v>239</v>
      </c>
      <c r="C2492" s="51" t="s">
        <v>101</v>
      </c>
      <c r="D2492" s="50" t="s">
        <v>112</v>
      </c>
      <c r="E2492" s="54">
        <v>1500</v>
      </c>
    </row>
    <row r="2493" s="40" customFormat="1" customHeight="1" spans="1:5">
      <c r="A2493" s="41">
        <v>44378</v>
      </c>
      <c r="B2493" s="50" t="s">
        <v>239</v>
      </c>
      <c r="C2493" s="51" t="s">
        <v>101</v>
      </c>
      <c r="D2493" s="50" t="s">
        <v>136</v>
      </c>
      <c r="E2493" s="54">
        <v>2219.81</v>
      </c>
    </row>
    <row r="2494" s="40" customFormat="1" customHeight="1" spans="1:5">
      <c r="A2494" s="41">
        <v>44409</v>
      </c>
      <c r="B2494" s="50" t="s">
        <v>239</v>
      </c>
      <c r="C2494" s="51" t="s">
        <v>101</v>
      </c>
      <c r="D2494" s="50" t="s">
        <v>136</v>
      </c>
      <c r="E2494" s="54">
        <v>2807.77</v>
      </c>
    </row>
    <row r="2495" s="40" customFormat="1" customHeight="1" spans="1:5">
      <c r="A2495" s="41">
        <v>44256</v>
      </c>
      <c r="B2495" s="53" t="s">
        <v>240</v>
      </c>
      <c r="C2495" s="51" t="s">
        <v>101</v>
      </c>
      <c r="D2495" s="53" t="s">
        <v>157</v>
      </c>
      <c r="E2495" s="55">
        <v>1545</v>
      </c>
    </row>
    <row r="2496" s="40" customFormat="1" customHeight="1" spans="1:5">
      <c r="A2496" s="41">
        <v>44256</v>
      </c>
      <c r="B2496" s="53" t="s">
        <v>240</v>
      </c>
      <c r="C2496" s="51" t="s">
        <v>101</v>
      </c>
      <c r="D2496" s="53" t="s">
        <v>177</v>
      </c>
      <c r="E2496" s="55">
        <v>3641.24</v>
      </c>
    </row>
    <row r="2497" s="40" customFormat="1" customHeight="1" spans="1:5">
      <c r="A2497" s="41">
        <v>44440</v>
      </c>
      <c r="B2497" s="53" t="s">
        <v>240</v>
      </c>
      <c r="C2497" s="51" t="s">
        <v>101</v>
      </c>
      <c r="D2497" s="53" t="s">
        <v>177</v>
      </c>
      <c r="E2497" s="55">
        <v>2917.4</v>
      </c>
    </row>
    <row r="2498" s="40" customFormat="1" customHeight="1" spans="1:5">
      <c r="A2498" s="41">
        <v>44197</v>
      </c>
      <c r="B2498" s="50" t="s">
        <v>241</v>
      </c>
      <c r="C2498" s="50" t="s">
        <v>241</v>
      </c>
      <c r="D2498" s="50" t="s">
        <v>114</v>
      </c>
      <c r="E2498" s="54">
        <v>3360.45</v>
      </c>
    </row>
    <row r="2499" s="40" customFormat="1" customHeight="1" spans="1:5">
      <c r="A2499" s="41">
        <v>44197</v>
      </c>
      <c r="B2499" s="50" t="s">
        <v>241</v>
      </c>
      <c r="C2499" s="50" t="s">
        <v>241</v>
      </c>
      <c r="D2499" s="50" t="s">
        <v>108</v>
      </c>
      <c r="E2499" s="54">
        <v>3360.45</v>
      </c>
    </row>
    <row r="2500" s="40" customFormat="1" customHeight="1" spans="1:5">
      <c r="A2500" s="41">
        <v>44197</v>
      </c>
      <c r="B2500" s="50" t="s">
        <v>241</v>
      </c>
      <c r="C2500" s="50" t="s">
        <v>241</v>
      </c>
      <c r="D2500" s="50" t="s">
        <v>109</v>
      </c>
      <c r="E2500" s="54">
        <v>3360.45</v>
      </c>
    </row>
    <row r="2501" s="40" customFormat="1" customHeight="1" spans="1:5">
      <c r="A2501" s="41">
        <v>44197</v>
      </c>
      <c r="B2501" s="50" t="s">
        <v>241</v>
      </c>
      <c r="C2501" s="50" t="s">
        <v>241</v>
      </c>
      <c r="D2501" s="50" t="s">
        <v>110</v>
      </c>
      <c r="E2501" s="54">
        <v>3360.45</v>
      </c>
    </row>
    <row r="2502" s="40" customFormat="1" customHeight="1" spans="1:5">
      <c r="A2502" s="41">
        <v>44197</v>
      </c>
      <c r="B2502" s="50" t="s">
        <v>241</v>
      </c>
      <c r="C2502" s="50" t="s">
        <v>241</v>
      </c>
      <c r="D2502" s="50" t="s">
        <v>111</v>
      </c>
      <c r="E2502" s="54">
        <v>3360.45</v>
      </c>
    </row>
    <row r="2503" s="40" customFormat="1" customHeight="1" spans="1:5">
      <c r="A2503" s="41">
        <v>44197</v>
      </c>
      <c r="B2503" s="50" t="s">
        <v>241</v>
      </c>
      <c r="C2503" s="50" t="s">
        <v>241</v>
      </c>
      <c r="D2503" s="50" t="s">
        <v>107</v>
      </c>
      <c r="E2503" s="54">
        <v>3843.48</v>
      </c>
    </row>
    <row r="2504" s="40" customFormat="1" customHeight="1" spans="1:5">
      <c r="A2504" s="41">
        <v>44197</v>
      </c>
      <c r="B2504" s="50" t="s">
        <v>241</v>
      </c>
      <c r="C2504" s="50" t="s">
        <v>241</v>
      </c>
      <c r="D2504" s="50" t="s">
        <v>120</v>
      </c>
      <c r="E2504" s="54">
        <v>4588.49</v>
      </c>
    </row>
    <row r="2505" s="40" customFormat="1" customHeight="1" spans="1:5">
      <c r="A2505" s="41">
        <v>44197</v>
      </c>
      <c r="B2505" s="50" t="s">
        <v>241</v>
      </c>
      <c r="C2505" s="50" t="s">
        <v>241</v>
      </c>
      <c r="D2505" s="50" t="s">
        <v>123</v>
      </c>
      <c r="E2505" s="54">
        <v>5421.43</v>
      </c>
    </row>
    <row r="2506" s="40" customFormat="1" customHeight="1" spans="1:5">
      <c r="A2506" s="41">
        <v>44197</v>
      </c>
      <c r="B2506" s="50" t="s">
        <v>241</v>
      </c>
      <c r="C2506" s="50" t="s">
        <v>241</v>
      </c>
      <c r="D2506" s="50" t="s">
        <v>125</v>
      </c>
      <c r="E2506" s="54">
        <v>5421.43</v>
      </c>
    </row>
    <row r="2507" s="40" customFormat="1" customHeight="1" spans="1:5">
      <c r="A2507" s="41">
        <v>44197</v>
      </c>
      <c r="B2507" s="50" t="s">
        <v>241</v>
      </c>
      <c r="C2507" s="50" t="s">
        <v>241</v>
      </c>
      <c r="D2507" s="50" t="s">
        <v>124</v>
      </c>
      <c r="E2507" s="54">
        <v>5421.43</v>
      </c>
    </row>
    <row r="2508" s="40" customFormat="1" customHeight="1" spans="1:5">
      <c r="A2508" s="41">
        <v>44197</v>
      </c>
      <c r="B2508" s="50" t="s">
        <v>241</v>
      </c>
      <c r="C2508" s="50" t="s">
        <v>241</v>
      </c>
      <c r="D2508" s="50" t="s">
        <v>121</v>
      </c>
      <c r="E2508" s="54">
        <v>5904.46</v>
      </c>
    </row>
    <row r="2509" s="40" customFormat="1" customHeight="1" spans="1:5">
      <c r="A2509" s="41">
        <v>44197</v>
      </c>
      <c r="B2509" s="50" t="s">
        <v>241</v>
      </c>
      <c r="C2509" s="50" t="s">
        <v>241</v>
      </c>
      <c r="D2509" s="50" t="s">
        <v>113</v>
      </c>
      <c r="E2509" s="54">
        <v>6110.78</v>
      </c>
    </row>
    <row r="2510" s="40" customFormat="1" customHeight="1" spans="1:5">
      <c r="A2510" s="41">
        <v>44197</v>
      </c>
      <c r="B2510" s="50" t="s">
        <v>241</v>
      </c>
      <c r="C2510" s="50" t="s">
        <v>241</v>
      </c>
      <c r="D2510" s="50" t="s">
        <v>131</v>
      </c>
      <c r="E2510" s="54">
        <v>6149.19</v>
      </c>
    </row>
    <row r="2511" s="40" customFormat="1" customHeight="1" spans="1:5">
      <c r="A2511" s="41">
        <v>44197</v>
      </c>
      <c r="B2511" s="50" t="s">
        <v>241</v>
      </c>
      <c r="C2511" s="50" t="s">
        <v>241</v>
      </c>
      <c r="D2511" s="50" t="s">
        <v>106</v>
      </c>
      <c r="E2511" s="54">
        <v>6149.19</v>
      </c>
    </row>
    <row r="2512" s="40" customFormat="1" customHeight="1" spans="1:5">
      <c r="A2512" s="41">
        <v>44197</v>
      </c>
      <c r="B2512" s="50" t="s">
        <v>241</v>
      </c>
      <c r="C2512" s="50" t="s">
        <v>241</v>
      </c>
      <c r="D2512" s="50" t="s">
        <v>115</v>
      </c>
      <c r="E2512" s="54">
        <v>7269.38</v>
      </c>
    </row>
    <row r="2513" s="40" customFormat="1" customHeight="1" spans="1:5">
      <c r="A2513" s="41">
        <v>44197</v>
      </c>
      <c r="B2513" s="50" t="s">
        <v>241</v>
      </c>
      <c r="C2513" s="50" t="s">
        <v>241</v>
      </c>
      <c r="D2513" s="50" t="s">
        <v>116</v>
      </c>
      <c r="E2513" s="54">
        <v>7269.38</v>
      </c>
    </row>
    <row r="2514" s="40" customFormat="1" customHeight="1" spans="1:5">
      <c r="A2514" s="41">
        <v>44197</v>
      </c>
      <c r="B2514" s="50" t="s">
        <v>241</v>
      </c>
      <c r="C2514" s="50" t="s">
        <v>241</v>
      </c>
      <c r="D2514" s="50" t="s">
        <v>119</v>
      </c>
      <c r="E2514" s="54">
        <v>7321.77</v>
      </c>
    </row>
    <row r="2515" s="40" customFormat="1" customHeight="1" spans="1:5">
      <c r="A2515" s="41">
        <v>44197</v>
      </c>
      <c r="B2515" s="50" t="s">
        <v>241</v>
      </c>
      <c r="C2515" s="50" t="s">
        <v>241</v>
      </c>
      <c r="D2515" s="50" t="s">
        <v>118</v>
      </c>
      <c r="E2515" s="54">
        <v>8897.64</v>
      </c>
    </row>
    <row r="2516" s="40" customFormat="1" customHeight="1" spans="1:5">
      <c r="A2516" s="41">
        <v>44197</v>
      </c>
      <c r="B2516" s="50" t="s">
        <v>241</v>
      </c>
      <c r="C2516" s="50" t="s">
        <v>241</v>
      </c>
      <c r="D2516" s="50" t="s">
        <v>133</v>
      </c>
      <c r="E2516" s="54">
        <v>13441.8</v>
      </c>
    </row>
    <row r="2517" s="40" customFormat="1" customHeight="1" spans="1:5">
      <c r="A2517" s="41">
        <v>44197</v>
      </c>
      <c r="B2517" s="50" t="s">
        <v>241</v>
      </c>
      <c r="C2517" s="50" t="s">
        <v>241</v>
      </c>
      <c r="D2517" s="50" t="s">
        <v>134</v>
      </c>
      <c r="E2517" s="54">
        <v>13441.8</v>
      </c>
    </row>
    <row r="2518" s="40" customFormat="1" customHeight="1" spans="1:5">
      <c r="A2518" s="41">
        <v>44197</v>
      </c>
      <c r="B2518" s="50" t="s">
        <v>241</v>
      </c>
      <c r="C2518" s="50" t="s">
        <v>241</v>
      </c>
      <c r="D2518" s="50" t="s">
        <v>129</v>
      </c>
      <c r="E2518" s="54">
        <v>14538.76</v>
      </c>
    </row>
    <row r="2519" s="40" customFormat="1" customHeight="1" spans="1:5">
      <c r="A2519" s="41">
        <v>44197</v>
      </c>
      <c r="B2519" s="50" t="s">
        <v>241</v>
      </c>
      <c r="C2519" s="50" t="s">
        <v>241</v>
      </c>
      <c r="D2519" s="50" t="s">
        <v>132</v>
      </c>
      <c r="E2519" s="54">
        <v>16299.1</v>
      </c>
    </row>
    <row r="2520" s="40" customFormat="1" customHeight="1" spans="1:5">
      <c r="A2520" s="41">
        <v>44197</v>
      </c>
      <c r="B2520" s="50" t="s">
        <v>241</v>
      </c>
      <c r="C2520" s="50" t="s">
        <v>241</v>
      </c>
      <c r="D2520" s="50" t="s">
        <v>112</v>
      </c>
      <c r="E2520" s="54">
        <v>17795.54</v>
      </c>
    </row>
    <row r="2521" s="40" customFormat="1" customHeight="1" spans="1:5">
      <c r="A2521" s="41">
        <v>44197</v>
      </c>
      <c r="B2521" s="50" t="s">
        <v>241</v>
      </c>
      <c r="C2521" s="50" t="s">
        <v>241</v>
      </c>
      <c r="D2521" s="50" t="s">
        <v>130</v>
      </c>
      <c r="E2521" s="54">
        <v>25034.3</v>
      </c>
    </row>
    <row r="2522" s="40" customFormat="1" customHeight="1" spans="1:5">
      <c r="A2522" s="41">
        <v>44197</v>
      </c>
      <c r="B2522" s="50" t="s">
        <v>241</v>
      </c>
      <c r="C2522" s="50" t="s">
        <v>241</v>
      </c>
      <c r="D2522" s="50" t="s">
        <v>135</v>
      </c>
      <c r="E2522" s="54">
        <v>25170.4</v>
      </c>
    </row>
    <row r="2523" s="40" customFormat="1" customHeight="1" spans="1:5">
      <c r="A2523" s="41">
        <v>44197</v>
      </c>
      <c r="B2523" s="50" t="s">
        <v>241</v>
      </c>
      <c r="C2523" s="50" t="s">
        <v>241</v>
      </c>
      <c r="D2523" s="50" t="s">
        <v>140</v>
      </c>
      <c r="E2523" s="54">
        <v>28708.77</v>
      </c>
    </row>
    <row r="2524" s="40" customFormat="1" customHeight="1" spans="1:5">
      <c r="A2524" s="41">
        <v>44197</v>
      </c>
      <c r="B2524" s="50" t="s">
        <v>241</v>
      </c>
      <c r="C2524" s="50" t="s">
        <v>241</v>
      </c>
      <c r="D2524" s="50" t="s">
        <v>139</v>
      </c>
      <c r="E2524" s="54">
        <v>29077.52</v>
      </c>
    </row>
    <row r="2525" s="40" customFormat="1" customHeight="1" spans="1:5">
      <c r="A2525" s="41">
        <v>44197</v>
      </c>
      <c r="B2525" s="50" t="s">
        <v>241</v>
      </c>
      <c r="C2525" s="50" t="s">
        <v>241</v>
      </c>
      <c r="D2525" s="50" t="s">
        <v>141</v>
      </c>
      <c r="E2525" s="54">
        <v>42629.19</v>
      </c>
    </row>
    <row r="2526" s="40" customFormat="1" customHeight="1" spans="1:5">
      <c r="A2526" s="41">
        <v>44197</v>
      </c>
      <c r="B2526" s="50" t="s">
        <v>241</v>
      </c>
      <c r="C2526" s="50" t="s">
        <v>241</v>
      </c>
      <c r="D2526" s="50" t="s">
        <v>142</v>
      </c>
      <c r="E2526" s="54">
        <v>49219.96</v>
      </c>
    </row>
    <row r="2527" s="40" customFormat="1" customHeight="1" spans="1:5">
      <c r="A2527" s="41">
        <v>44228</v>
      </c>
      <c r="B2527" s="50" t="s">
        <v>241</v>
      </c>
      <c r="C2527" s="50" t="s">
        <v>241</v>
      </c>
      <c r="D2527" s="50" t="s">
        <v>114</v>
      </c>
      <c r="E2527" s="52">
        <v>3360.45</v>
      </c>
    </row>
    <row r="2528" s="40" customFormat="1" customHeight="1" spans="1:5">
      <c r="A2528" s="41">
        <v>44228</v>
      </c>
      <c r="B2528" s="50" t="s">
        <v>241</v>
      </c>
      <c r="C2528" s="50" t="s">
        <v>241</v>
      </c>
      <c r="D2528" s="50" t="s">
        <v>108</v>
      </c>
      <c r="E2528" s="52">
        <v>3360.45</v>
      </c>
    </row>
    <row r="2529" s="40" customFormat="1" customHeight="1" spans="1:5">
      <c r="A2529" s="41">
        <v>44228</v>
      </c>
      <c r="B2529" s="50" t="s">
        <v>241</v>
      </c>
      <c r="C2529" s="50" t="s">
        <v>241</v>
      </c>
      <c r="D2529" s="50" t="s">
        <v>109</v>
      </c>
      <c r="E2529" s="52">
        <v>3360.45</v>
      </c>
    </row>
    <row r="2530" s="40" customFormat="1" customHeight="1" spans="1:5">
      <c r="A2530" s="41">
        <v>44228</v>
      </c>
      <c r="B2530" s="50" t="s">
        <v>241</v>
      </c>
      <c r="C2530" s="50" t="s">
        <v>241</v>
      </c>
      <c r="D2530" s="50" t="s">
        <v>110</v>
      </c>
      <c r="E2530" s="52">
        <v>3360.45</v>
      </c>
    </row>
    <row r="2531" s="40" customFormat="1" customHeight="1" spans="1:5">
      <c r="A2531" s="41">
        <v>44228</v>
      </c>
      <c r="B2531" s="50" t="s">
        <v>241</v>
      </c>
      <c r="C2531" s="50" t="s">
        <v>241</v>
      </c>
      <c r="D2531" s="50" t="s">
        <v>111</v>
      </c>
      <c r="E2531" s="52">
        <v>3360.45</v>
      </c>
    </row>
    <row r="2532" s="40" customFormat="1" customHeight="1" spans="1:5">
      <c r="A2532" s="41">
        <v>44228</v>
      </c>
      <c r="B2532" s="50" t="s">
        <v>241</v>
      </c>
      <c r="C2532" s="50" t="s">
        <v>241</v>
      </c>
      <c r="D2532" s="50" t="s">
        <v>107</v>
      </c>
      <c r="E2532" s="52">
        <v>3843.48</v>
      </c>
    </row>
    <row r="2533" s="40" customFormat="1" customHeight="1" spans="1:5">
      <c r="A2533" s="41">
        <v>44228</v>
      </c>
      <c r="B2533" s="50" t="s">
        <v>241</v>
      </c>
      <c r="C2533" s="50" t="s">
        <v>241</v>
      </c>
      <c r="D2533" s="50" t="s">
        <v>120</v>
      </c>
      <c r="E2533" s="52">
        <v>4588.49</v>
      </c>
    </row>
    <row r="2534" s="40" customFormat="1" customHeight="1" spans="1:5">
      <c r="A2534" s="41">
        <v>44228</v>
      </c>
      <c r="B2534" s="50" t="s">
        <v>241</v>
      </c>
      <c r="C2534" s="50" t="s">
        <v>241</v>
      </c>
      <c r="D2534" s="50" t="s">
        <v>131</v>
      </c>
      <c r="E2534" s="52">
        <v>6149.18</v>
      </c>
    </row>
    <row r="2535" s="40" customFormat="1" customHeight="1" spans="1:5">
      <c r="A2535" s="41">
        <v>44228</v>
      </c>
      <c r="B2535" s="50" t="s">
        <v>241</v>
      </c>
      <c r="C2535" s="50" t="s">
        <v>241</v>
      </c>
      <c r="D2535" s="50" t="s">
        <v>106</v>
      </c>
      <c r="E2535" s="52">
        <v>6149.18</v>
      </c>
    </row>
    <row r="2536" s="40" customFormat="1" customHeight="1" spans="1:5">
      <c r="A2536" s="41">
        <v>44228</v>
      </c>
      <c r="B2536" s="50" t="s">
        <v>241</v>
      </c>
      <c r="C2536" s="50" t="s">
        <v>241</v>
      </c>
      <c r="D2536" s="50" t="s">
        <v>115</v>
      </c>
      <c r="E2536" s="52">
        <v>7269.38</v>
      </c>
    </row>
    <row r="2537" s="40" customFormat="1" customHeight="1" spans="1:5">
      <c r="A2537" s="41">
        <v>44228</v>
      </c>
      <c r="B2537" s="50" t="s">
        <v>241</v>
      </c>
      <c r="C2537" s="50" t="s">
        <v>241</v>
      </c>
      <c r="D2537" s="50" t="s">
        <v>116</v>
      </c>
      <c r="E2537" s="52">
        <v>7269.38</v>
      </c>
    </row>
    <row r="2538" s="40" customFormat="1" customHeight="1" spans="1:5">
      <c r="A2538" s="41">
        <v>44228</v>
      </c>
      <c r="B2538" s="50" t="s">
        <v>241</v>
      </c>
      <c r="C2538" s="50" t="s">
        <v>241</v>
      </c>
      <c r="D2538" s="50" t="s">
        <v>118</v>
      </c>
      <c r="E2538" s="52">
        <v>7321.76</v>
      </c>
    </row>
    <row r="2539" s="40" customFormat="1" customHeight="1" spans="1:5">
      <c r="A2539" s="41">
        <v>44228</v>
      </c>
      <c r="B2539" s="50" t="s">
        <v>241</v>
      </c>
      <c r="C2539" s="50" t="s">
        <v>241</v>
      </c>
      <c r="D2539" s="50" t="s">
        <v>113</v>
      </c>
      <c r="E2539" s="52">
        <v>8300.58</v>
      </c>
    </row>
    <row r="2540" s="40" customFormat="1" customHeight="1" spans="1:5">
      <c r="A2540" s="41">
        <v>44228</v>
      </c>
      <c r="B2540" s="50" t="s">
        <v>241</v>
      </c>
      <c r="C2540" s="50" t="s">
        <v>241</v>
      </c>
      <c r="D2540" s="50" t="s">
        <v>133</v>
      </c>
      <c r="E2540" s="52">
        <v>13441.8</v>
      </c>
    </row>
    <row r="2541" s="40" customFormat="1" customHeight="1" spans="1:5">
      <c r="A2541" s="41">
        <v>44228</v>
      </c>
      <c r="B2541" s="50" t="s">
        <v>241</v>
      </c>
      <c r="C2541" s="50" t="s">
        <v>241</v>
      </c>
      <c r="D2541" s="50" t="s">
        <v>134</v>
      </c>
      <c r="E2541" s="52">
        <v>13441.8</v>
      </c>
    </row>
    <row r="2542" s="40" customFormat="1" customHeight="1" spans="1:5">
      <c r="A2542" s="41">
        <v>44228</v>
      </c>
      <c r="B2542" s="50" t="s">
        <v>241</v>
      </c>
      <c r="C2542" s="50" t="s">
        <v>241</v>
      </c>
      <c r="D2542" s="50" t="s">
        <v>123</v>
      </c>
      <c r="E2542" s="52">
        <v>13665.31</v>
      </c>
    </row>
    <row r="2543" s="40" customFormat="1" customHeight="1" spans="1:5">
      <c r="A2543" s="41">
        <v>44228</v>
      </c>
      <c r="B2543" s="50" t="s">
        <v>241</v>
      </c>
      <c r="C2543" s="50" t="s">
        <v>241</v>
      </c>
      <c r="D2543" s="50" t="s">
        <v>125</v>
      </c>
      <c r="E2543" s="52">
        <v>13665.31</v>
      </c>
    </row>
    <row r="2544" s="40" customFormat="1" customHeight="1" spans="1:5">
      <c r="A2544" s="41">
        <v>44228</v>
      </c>
      <c r="B2544" s="50" t="s">
        <v>241</v>
      </c>
      <c r="C2544" s="50" t="s">
        <v>241</v>
      </c>
      <c r="D2544" s="50" t="s">
        <v>124</v>
      </c>
      <c r="E2544" s="52">
        <v>13665.31</v>
      </c>
    </row>
    <row r="2545" s="40" customFormat="1" customHeight="1" spans="1:5">
      <c r="A2545" s="41">
        <v>44228</v>
      </c>
      <c r="B2545" s="50" t="s">
        <v>241</v>
      </c>
      <c r="C2545" s="50" t="s">
        <v>241</v>
      </c>
      <c r="D2545" s="50" t="s">
        <v>121</v>
      </c>
      <c r="E2545" s="52">
        <v>14148.34</v>
      </c>
    </row>
    <row r="2546" s="40" customFormat="1" customHeight="1" spans="1:5">
      <c r="A2546" s="41">
        <v>44228</v>
      </c>
      <c r="B2546" s="50" t="s">
        <v>241</v>
      </c>
      <c r="C2546" s="50" t="s">
        <v>241</v>
      </c>
      <c r="D2546" s="50" t="s">
        <v>129</v>
      </c>
      <c r="E2546" s="52">
        <v>14538.76</v>
      </c>
    </row>
    <row r="2547" s="40" customFormat="1" customHeight="1" spans="1:5">
      <c r="A2547" s="41">
        <v>44228</v>
      </c>
      <c r="B2547" s="50" t="s">
        <v>241</v>
      </c>
      <c r="C2547" s="50" t="s">
        <v>241</v>
      </c>
      <c r="D2547" s="50" t="s">
        <v>132</v>
      </c>
      <c r="E2547" s="52">
        <v>14591.14</v>
      </c>
    </row>
    <row r="2548" s="40" customFormat="1" customHeight="1" spans="1:5">
      <c r="A2548" s="41">
        <v>44228</v>
      </c>
      <c r="B2548" s="50" t="s">
        <v>241</v>
      </c>
      <c r="C2548" s="50" t="s">
        <v>241</v>
      </c>
      <c r="D2548" s="50" t="s">
        <v>139</v>
      </c>
      <c r="E2548" s="52">
        <v>21808.14</v>
      </c>
    </row>
    <row r="2549" s="40" customFormat="1" customHeight="1" spans="1:5">
      <c r="A2549" s="41">
        <v>44228</v>
      </c>
      <c r="B2549" s="50" t="s">
        <v>241</v>
      </c>
      <c r="C2549" s="50" t="s">
        <v>241</v>
      </c>
      <c r="D2549" s="50" t="s">
        <v>135</v>
      </c>
      <c r="E2549" s="52">
        <v>25170.35</v>
      </c>
    </row>
    <row r="2550" s="40" customFormat="1" customHeight="1" spans="1:5">
      <c r="A2550" s="41">
        <v>44228</v>
      </c>
      <c r="B2550" s="50" t="s">
        <v>241</v>
      </c>
      <c r="C2550" s="50" t="s">
        <v>241</v>
      </c>
      <c r="D2550" s="50" t="s">
        <v>130</v>
      </c>
      <c r="E2550" s="52">
        <v>27621.67</v>
      </c>
    </row>
    <row r="2551" s="40" customFormat="1" customHeight="1" spans="1:5">
      <c r="A2551" s="41">
        <v>44228</v>
      </c>
      <c r="B2551" s="50" t="s">
        <v>241</v>
      </c>
      <c r="C2551" s="50" t="s">
        <v>241</v>
      </c>
      <c r="D2551" s="50" t="s">
        <v>140</v>
      </c>
      <c r="E2551" s="52">
        <v>30284.62</v>
      </c>
    </row>
    <row r="2552" s="40" customFormat="1" customHeight="1" spans="1:5">
      <c r="A2552" s="41">
        <v>44228</v>
      </c>
      <c r="B2552" s="50" t="s">
        <v>241</v>
      </c>
      <c r="C2552" s="50" t="s">
        <v>241</v>
      </c>
      <c r="D2552" s="50" t="s">
        <v>142</v>
      </c>
      <c r="E2552" s="52">
        <v>47807.72</v>
      </c>
    </row>
    <row r="2553" s="40" customFormat="1" customHeight="1" spans="1:5">
      <c r="A2553" s="41">
        <v>44228</v>
      </c>
      <c r="B2553" s="50" t="s">
        <v>241</v>
      </c>
      <c r="C2553" s="50" t="s">
        <v>241</v>
      </c>
      <c r="D2553" s="50" t="s">
        <v>141</v>
      </c>
      <c r="E2553" s="52">
        <v>48739.95</v>
      </c>
    </row>
    <row r="2554" s="40" customFormat="1" customHeight="1" spans="1:5">
      <c r="A2554" s="41">
        <v>44287</v>
      </c>
      <c r="B2554" s="50" t="s">
        <v>241</v>
      </c>
      <c r="C2554" s="50" t="s">
        <v>241</v>
      </c>
      <c r="D2554" s="50" t="s">
        <v>114</v>
      </c>
      <c r="E2554" s="54">
        <v>3360.45</v>
      </c>
    </row>
    <row r="2555" s="40" customFormat="1" customHeight="1" spans="1:5">
      <c r="A2555" s="41">
        <v>44287</v>
      </c>
      <c r="B2555" s="50" t="s">
        <v>241</v>
      </c>
      <c r="C2555" s="50" t="s">
        <v>241</v>
      </c>
      <c r="D2555" s="50" t="s">
        <v>108</v>
      </c>
      <c r="E2555" s="54">
        <v>3360.45</v>
      </c>
    </row>
    <row r="2556" s="40" customFormat="1" customHeight="1" spans="1:5">
      <c r="A2556" s="41">
        <v>44287</v>
      </c>
      <c r="B2556" s="50" t="s">
        <v>241</v>
      </c>
      <c r="C2556" s="50" t="s">
        <v>241</v>
      </c>
      <c r="D2556" s="50" t="s">
        <v>109</v>
      </c>
      <c r="E2556" s="54">
        <v>3360.45</v>
      </c>
    </row>
    <row r="2557" s="40" customFormat="1" customHeight="1" spans="1:5">
      <c r="A2557" s="41">
        <v>44287</v>
      </c>
      <c r="B2557" s="50" t="s">
        <v>241</v>
      </c>
      <c r="C2557" s="50" t="s">
        <v>241</v>
      </c>
      <c r="D2557" s="50" t="s">
        <v>110</v>
      </c>
      <c r="E2557" s="54">
        <v>3360.45</v>
      </c>
    </row>
    <row r="2558" s="40" customFormat="1" customHeight="1" spans="1:5">
      <c r="A2558" s="41">
        <v>44287</v>
      </c>
      <c r="B2558" s="50" t="s">
        <v>241</v>
      </c>
      <c r="C2558" s="50" t="s">
        <v>241</v>
      </c>
      <c r="D2558" s="50" t="s">
        <v>111</v>
      </c>
      <c r="E2558" s="54">
        <v>3360.45</v>
      </c>
    </row>
    <row r="2559" s="40" customFormat="1" customHeight="1" spans="1:5">
      <c r="A2559" s="41">
        <v>44287</v>
      </c>
      <c r="B2559" s="50" t="s">
        <v>241</v>
      </c>
      <c r="C2559" s="50" t="s">
        <v>241</v>
      </c>
      <c r="D2559" s="50" t="s">
        <v>121</v>
      </c>
      <c r="E2559" s="54">
        <v>4121.95</v>
      </c>
    </row>
    <row r="2560" s="40" customFormat="1" customHeight="1" spans="1:5">
      <c r="A2560" s="41">
        <v>44287</v>
      </c>
      <c r="B2560" s="50" t="s">
        <v>241</v>
      </c>
      <c r="C2560" s="50" t="s">
        <v>241</v>
      </c>
      <c r="D2560" s="50" t="s">
        <v>120</v>
      </c>
      <c r="E2560" s="54">
        <v>4588.49</v>
      </c>
    </row>
    <row r="2561" s="40" customFormat="1" customHeight="1" spans="1:5">
      <c r="A2561" s="41">
        <v>44287</v>
      </c>
      <c r="B2561" s="50" t="s">
        <v>241</v>
      </c>
      <c r="C2561" s="50" t="s">
        <v>241</v>
      </c>
      <c r="D2561" s="50" t="s">
        <v>131</v>
      </c>
      <c r="E2561" s="54">
        <v>6149.18</v>
      </c>
    </row>
    <row r="2562" s="40" customFormat="1" customHeight="1" spans="1:5">
      <c r="A2562" s="41">
        <v>44287</v>
      </c>
      <c r="B2562" s="50" t="s">
        <v>241</v>
      </c>
      <c r="C2562" s="50" t="s">
        <v>241</v>
      </c>
      <c r="D2562" s="50" t="s">
        <v>106</v>
      </c>
      <c r="E2562" s="54">
        <v>6149.18</v>
      </c>
    </row>
    <row r="2563" s="40" customFormat="1" customHeight="1" spans="1:5">
      <c r="A2563" s="41">
        <v>44287</v>
      </c>
      <c r="B2563" s="50" t="s">
        <v>241</v>
      </c>
      <c r="C2563" s="50" t="s">
        <v>241</v>
      </c>
      <c r="D2563" s="50" t="s">
        <v>115</v>
      </c>
      <c r="E2563" s="54">
        <v>7269.38</v>
      </c>
    </row>
    <row r="2564" s="40" customFormat="1" customHeight="1" spans="1:5">
      <c r="A2564" s="41">
        <v>44287</v>
      </c>
      <c r="B2564" s="50" t="s">
        <v>241</v>
      </c>
      <c r="C2564" s="50" t="s">
        <v>241</v>
      </c>
      <c r="D2564" s="50" t="s">
        <v>116</v>
      </c>
      <c r="E2564" s="54">
        <v>7269.38</v>
      </c>
    </row>
    <row r="2565" s="40" customFormat="1" customHeight="1" spans="1:5">
      <c r="A2565" s="41">
        <v>44287</v>
      </c>
      <c r="B2565" s="50" t="s">
        <v>241</v>
      </c>
      <c r="C2565" s="50" t="s">
        <v>241</v>
      </c>
      <c r="D2565" s="50" t="s">
        <v>118</v>
      </c>
      <c r="E2565" s="54">
        <v>7321.76</v>
      </c>
    </row>
    <row r="2566" s="40" customFormat="1" customHeight="1" spans="1:5">
      <c r="A2566" s="41">
        <v>44287</v>
      </c>
      <c r="B2566" s="50" t="s">
        <v>241</v>
      </c>
      <c r="C2566" s="50" t="s">
        <v>241</v>
      </c>
      <c r="D2566" s="50" t="s">
        <v>123</v>
      </c>
      <c r="E2566" s="54">
        <v>7482.4</v>
      </c>
    </row>
    <row r="2567" s="40" customFormat="1" customHeight="1" spans="1:5">
      <c r="A2567" s="41">
        <v>44287</v>
      </c>
      <c r="B2567" s="50" t="s">
        <v>241</v>
      </c>
      <c r="C2567" s="50" t="s">
        <v>241</v>
      </c>
      <c r="D2567" s="50" t="s">
        <v>125</v>
      </c>
      <c r="E2567" s="54">
        <v>7482.4</v>
      </c>
    </row>
    <row r="2568" s="40" customFormat="1" customHeight="1" spans="1:5">
      <c r="A2568" s="41">
        <v>44287</v>
      </c>
      <c r="B2568" s="50" t="s">
        <v>241</v>
      </c>
      <c r="C2568" s="50" t="s">
        <v>241</v>
      </c>
      <c r="D2568" s="50" t="s">
        <v>124</v>
      </c>
      <c r="E2568" s="54">
        <v>7482.4</v>
      </c>
    </row>
    <row r="2569" s="40" customFormat="1" customHeight="1" spans="1:5">
      <c r="A2569" s="41">
        <v>44287</v>
      </c>
      <c r="B2569" s="50" t="s">
        <v>241</v>
      </c>
      <c r="C2569" s="50" t="s">
        <v>241</v>
      </c>
      <c r="D2569" s="50" t="s">
        <v>129</v>
      </c>
      <c r="E2569" s="54">
        <v>7686.96</v>
      </c>
    </row>
    <row r="2570" s="40" customFormat="1" customHeight="1" spans="1:5">
      <c r="A2570" s="41">
        <v>44287</v>
      </c>
      <c r="B2570" s="50" t="s">
        <v>241</v>
      </c>
      <c r="C2570" s="50" t="s">
        <v>241</v>
      </c>
      <c r="D2570" s="50" t="s">
        <v>113</v>
      </c>
      <c r="E2570" s="54">
        <v>8300.58</v>
      </c>
    </row>
    <row r="2571" s="40" customFormat="1" customHeight="1" spans="1:5">
      <c r="A2571" s="41">
        <v>44287</v>
      </c>
      <c r="B2571" s="50" t="s">
        <v>241</v>
      </c>
      <c r="C2571" s="50" t="s">
        <v>241</v>
      </c>
      <c r="D2571" s="50" t="s">
        <v>133</v>
      </c>
      <c r="E2571" s="54">
        <v>13441.8</v>
      </c>
    </row>
    <row r="2572" s="40" customFormat="1" customHeight="1" spans="1:5">
      <c r="A2572" s="41">
        <v>44287</v>
      </c>
      <c r="B2572" s="50" t="s">
        <v>241</v>
      </c>
      <c r="C2572" s="50" t="s">
        <v>241</v>
      </c>
      <c r="D2572" s="50" t="s">
        <v>134</v>
      </c>
      <c r="E2572" s="54">
        <v>13441.8</v>
      </c>
    </row>
    <row r="2573" s="40" customFormat="1" customHeight="1" spans="1:5">
      <c r="A2573" s="41">
        <v>44287</v>
      </c>
      <c r="B2573" s="50" t="s">
        <v>241</v>
      </c>
      <c r="C2573" s="50" t="s">
        <v>241</v>
      </c>
      <c r="D2573" s="50" t="s">
        <v>112</v>
      </c>
      <c r="E2573" s="54">
        <v>14538.76</v>
      </c>
    </row>
    <row r="2574" s="40" customFormat="1" customHeight="1" spans="1:5">
      <c r="A2574" s="41">
        <v>44287</v>
      </c>
      <c r="B2574" s="50" t="s">
        <v>241</v>
      </c>
      <c r="C2574" s="50" t="s">
        <v>241</v>
      </c>
      <c r="D2574" s="50" t="s">
        <v>132</v>
      </c>
      <c r="E2574" s="54">
        <v>14591.14</v>
      </c>
    </row>
    <row r="2575" s="40" customFormat="1" customHeight="1" spans="1:5">
      <c r="A2575" s="41">
        <v>44287</v>
      </c>
      <c r="B2575" s="50" t="s">
        <v>241</v>
      </c>
      <c r="C2575" s="50" t="s">
        <v>241</v>
      </c>
      <c r="D2575" s="50" t="s">
        <v>140</v>
      </c>
      <c r="E2575" s="54">
        <v>21386.99</v>
      </c>
    </row>
    <row r="2576" s="40" customFormat="1" customHeight="1" spans="1:5">
      <c r="A2576" s="41">
        <v>44287</v>
      </c>
      <c r="B2576" s="50" t="s">
        <v>241</v>
      </c>
      <c r="C2576" s="50" t="s">
        <v>241</v>
      </c>
      <c r="D2576" s="50" t="s">
        <v>139</v>
      </c>
      <c r="E2576" s="54">
        <v>21808.14</v>
      </c>
    </row>
    <row r="2577" s="40" customFormat="1" customHeight="1" spans="1:5">
      <c r="A2577" s="41">
        <v>44287</v>
      </c>
      <c r="B2577" s="50" t="s">
        <v>241</v>
      </c>
      <c r="C2577" s="50" t="s">
        <v>241</v>
      </c>
      <c r="D2577" s="50" t="s">
        <v>135</v>
      </c>
      <c r="E2577" s="54">
        <v>25170.35</v>
      </c>
    </row>
    <row r="2578" s="40" customFormat="1" customHeight="1" spans="1:5">
      <c r="A2578" s="41">
        <v>44287</v>
      </c>
      <c r="B2578" s="50" t="s">
        <v>241</v>
      </c>
      <c r="C2578" s="50" t="s">
        <v>241</v>
      </c>
      <c r="D2578" s="50" t="s">
        <v>130</v>
      </c>
      <c r="E2578" s="54">
        <v>27621.67</v>
      </c>
    </row>
    <row r="2579" s="40" customFormat="1" customHeight="1" spans="1:5">
      <c r="A2579" s="41">
        <v>44287</v>
      </c>
      <c r="B2579" s="50" t="s">
        <v>241</v>
      </c>
      <c r="C2579" s="50" t="s">
        <v>241</v>
      </c>
      <c r="D2579" s="50" t="s">
        <v>142</v>
      </c>
      <c r="E2579" s="54">
        <v>47807.72</v>
      </c>
    </row>
    <row r="2580" s="40" customFormat="1" customHeight="1" spans="1:5">
      <c r="A2580" s="41">
        <v>44287</v>
      </c>
      <c r="B2580" s="50" t="s">
        <v>241</v>
      </c>
      <c r="C2580" s="50" t="s">
        <v>241</v>
      </c>
      <c r="D2580" s="50" t="s">
        <v>141</v>
      </c>
      <c r="E2580" s="54">
        <v>48739.95</v>
      </c>
    </row>
    <row r="2581" s="40" customFormat="1" customHeight="1" spans="1:5">
      <c r="A2581" s="41">
        <v>44317</v>
      </c>
      <c r="B2581" s="50" t="s">
        <v>241</v>
      </c>
      <c r="C2581" s="50" t="s">
        <v>241</v>
      </c>
      <c r="D2581" s="50" t="s">
        <v>114</v>
      </c>
      <c r="E2581" s="54">
        <v>3360.45</v>
      </c>
    </row>
    <row r="2582" s="40" customFormat="1" customHeight="1" spans="1:5">
      <c r="A2582" s="41">
        <v>44317</v>
      </c>
      <c r="B2582" s="50" t="s">
        <v>241</v>
      </c>
      <c r="C2582" s="50" t="s">
        <v>241</v>
      </c>
      <c r="D2582" s="50" t="s">
        <v>108</v>
      </c>
      <c r="E2582" s="54">
        <v>3360.45</v>
      </c>
    </row>
    <row r="2583" s="40" customFormat="1" customHeight="1" spans="1:5">
      <c r="A2583" s="41">
        <v>44317</v>
      </c>
      <c r="B2583" s="50" t="s">
        <v>241</v>
      </c>
      <c r="C2583" s="50" t="s">
        <v>241</v>
      </c>
      <c r="D2583" s="50" t="s">
        <v>109</v>
      </c>
      <c r="E2583" s="54">
        <v>3360.45</v>
      </c>
    </row>
    <row r="2584" s="40" customFormat="1" customHeight="1" spans="1:5">
      <c r="A2584" s="41">
        <v>44317</v>
      </c>
      <c r="B2584" s="50" t="s">
        <v>241</v>
      </c>
      <c r="C2584" s="50" t="s">
        <v>241</v>
      </c>
      <c r="D2584" s="50" t="s">
        <v>110</v>
      </c>
      <c r="E2584" s="54">
        <v>3360.45</v>
      </c>
    </row>
    <row r="2585" s="40" customFormat="1" customHeight="1" spans="1:5">
      <c r="A2585" s="41">
        <v>44317</v>
      </c>
      <c r="B2585" s="50" t="s">
        <v>241</v>
      </c>
      <c r="C2585" s="50" t="s">
        <v>241</v>
      </c>
      <c r="D2585" s="50" t="s">
        <v>111</v>
      </c>
      <c r="E2585" s="54">
        <v>3360.45</v>
      </c>
    </row>
    <row r="2586" s="40" customFormat="1" customHeight="1" spans="1:5">
      <c r="A2586" s="41">
        <v>44317</v>
      </c>
      <c r="B2586" s="50" t="s">
        <v>241</v>
      </c>
      <c r="C2586" s="50" t="s">
        <v>241</v>
      </c>
      <c r="D2586" s="50" t="s">
        <v>121</v>
      </c>
      <c r="E2586" s="54">
        <v>4121.95</v>
      </c>
    </row>
    <row r="2587" s="40" customFormat="1" customHeight="1" spans="1:5">
      <c r="A2587" s="41">
        <v>44317</v>
      </c>
      <c r="B2587" s="50" t="s">
        <v>241</v>
      </c>
      <c r="C2587" s="50" t="s">
        <v>241</v>
      </c>
      <c r="D2587" s="50" t="s">
        <v>131</v>
      </c>
      <c r="E2587" s="54">
        <v>6149.19</v>
      </c>
    </row>
    <row r="2588" s="40" customFormat="1" customHeight="1" spans="1:5">
      <c r="A2588" s="41">
        <v>44317</v>
      </c>
      <c r="B2588" s="50" t="s">
        <v>241</v>
      </c>
      <c r="C2588" s="50" t="s">
        <v>241</v>
      </c>
      <c r="D2588" s="50" t="s">
        <v>106</v>
      </c>
      <c r="E2588" s="54">
        <v>6149.19</v>
      </c>
    </row>
    <row r="2589" s="40" customFormat="1" customHeight="1" spans="1:5">
      <c r="A2589" s="41">
        <v>44317</v>
      </c>
      <c r="B2589" s="50" t="s">
        <v>241</v>
      </c>
      <c r="C2589" s="50" t="s">
        <v>241</v>
      </c>
      <c r="D2589" s="50" t="s">
        <v>115</v>
      </c>
      <c r="E2589" s="54">
        <v>7269.38</v>
      </c>
    </row>
    <row r="2590" s="40" customFormat="1" customHeight="1" spans="1:5">
      <c r="A2590" s="41">
        <v>44317</v>
      </c>
      <c r="B2590" s="50" t="s">
        <v>241</v>
      </c>
      <c r="C2590" s="50" t="s">
        <v>241</v>
      </c>
      <c r="D2590" s="50" t="s">
        <v>116</v>
      </c>
      <c r="E2590" s="54">
        <v>7269.38</v>
      </c>
    </row>
    <row r="2591" s="40" customFormat="1" customHeight="1" spans="1:5">
      <c r="A2591" s="41">
        <v>44317</v>
      </c>
      <c r="B2591" s="50" t="s">
        <v>241</v>
      </c>
      <c r="C2591" s="50" t="s">
        <v>241</v>
      </c>
      <c r="D2591" s="50" t="s">
        <v>118</v>
      </c>
      <c r="E2591" s="54">
        <v>7321.77</v>
      </c>
    </row>
    <row r="2592" s="40" customFormat="1" customHeight="1" spans="1:5">
      <c r="A2592" s="41">
        <v>44317</v>
      </c>
      <c r="B2592" s="50" t="s">
        <v>241</v>
      </c>
      <c r="C2592" s="50" t="s">
        <v>241</v>
      </c>
      <c r="D2592" s="50" t="s">
        <v>123</v>
      </c>
      <c r="E2592" s="54">
        <v>7482.4</v>
      </c>
    </row>
    <row r="2593" s="40" customFormat="1" customHeight="1" spans="1:5">
      <c r="A2593" s="41">
        <v>44317</v>
      </c>
      <c r="B2593" s="50" t="s">
        <v>241</v>
      </c>
      <c r="C2593" s="50" t="s">
        <v>241</v>
      </c>
      <c r="D2593" s="50" t="s">
        <v>125</v>
      </c>
      <c r="E2593" s="54">
        <v>7482.4</v>
      </c>
    </row>
    <row r="2594" s="40" customFormat="1" customHeight="1" spans="1:5">
      <c r="A2594" s="41">
        <v>44317</v>
      </c>
      <c r="B2594" s="50" t="s">
        <v>241</v>
      </c>
      <c r="C2594" s="50" t="s">
        <v>241</v>
      </c>
      <c r="D2594" s="50" t="s">
        <v>124</v>
      </c>
      <c r="E2594" s="54">
        <v>7482.4</v>
      </c>
    </row>
    <row r="2595" s="40" customFormat="1" customHeight="1" spans="1:5">
      <c r="A2595" s="41">
        <v>44317</v>
      </c>
      <c r="B2595" s="50" t="s">
        <v>241</v>
      </c>
      <c r="C2595" s="50" t="s">
        <v>241</v>
      </c>
      <c r="D2595" s="50" t="s">
        <v>129</v>
      </c>
      <c r="E2595" s="54">
        <v>7686.96</v>
      </c>
    </row>
    <row r="2596" s="40" customFormat="1" customHeight="1" spans="1:5">
      <c r="A2596" s="41">
        <v>44317</v>
      </c>
      <c r="B2596" s="50" t="s">
        <v>241</v>
      </c>
      <c r="C2596" s="50" t="s">
        <v>241</v>
      </c>
      <c r="D2596" s="50" t="s">
        <v>113</v>
      </c>
      <c r="E2596" s="54">
        <v>8300.58</v>
      </c>
    </row>
    <row r="2597" s="40" customFormat="1" customHeight="1" spans="1:5">
      <c r="A2597" s="41">
        <v>44317</v>
      </c>
      <c r="B2597" s="50" t="s">
        <v>241</v>
      </c>
      <c r="C2597" s="50" t="s">
        <v>241</v>
      </c>
      <c r="D2597" s="50" t="s">
        <v>133</v>
      </c>
      <c r="E2597" s="54">
        <v>13441.8</v>
      </c>
    </row>
    <row r="2598" s="40" customFormat="1" customHeight="1" spans="1:5">
      <c r="A2598" s="41">
        <v>44317</v>
      </c>
      <c r="B2598" s="50" t="s">
        <v>241</v>
      </c>
      <c r="C2598" s="50" t="s">
        <v>241</v>
      </c>
      <c r="D2598" s="50" t="s">
        <v>134</v>
      </c>
      <c r="E2598" s="54">
        <v>13441.8</v>
      </c>
    </row>
    <row r="2599" s="40" customFormat="1" customHeight="1" spans="1:5">
      <c r="A2599" s="41">
        <v>44317</v>
      </c>
      <c r="B2599" s="50" t="s">
        <v>241</v>
      </c>
      <c r="C2599" s="50" t="s">
        <v>241</v>
      </c>
      <c r="D2599" s="50" t="s">
        <v>112</v>
      </c>
      <c r="E2599" s="54">
        <v>14538.76</v>
      </c>
    </row>
    <row r="2600" s="40" customFormat="1" customHeight="1" spans="1:5">
      <c r="A2600" s="41">
        <v>44317</v>
      </c>
      <c r="B2600" s="50" t="s">
        <v>241</v>
      </c>
      <c r="C2600" s="50" t="s">
        <v>241</v>
      </c>
      <c r="D2600" s="50" t="s">
        <v>132</v>
      </c>
      <c r="E2600" s="54">
        <v>14591.15</v>
      </c>
    </row>
    <row r="2601" s="40" customFormat="1" customHeight="1" spans="1:5">
      <c r="A2601" s="41">
        <v>44317</v>
      </c>
      <c r="B2601" s="50" t="s">
        <v>241</v>
      </c>
      <c r="C2601" s="50" t="s">
        <v>241</v>
      </c>
      <c r="D2601" s="50" t="s">
        <v>140</v>
      </c>
      <c r="E2601" s="54">
        <v>21387</v>
      </c>
    </row>
    <row r="2602" s="40" customFormat="1" customHeight="1" spans="1:5">
      <c r="A2602" s="41">
        <v>44317</v>
      </c>
      <c r="B2602" s="50" t="s">
        <v>241</v>
      </c>
      <c r="C2602" s="50" t="s">
        <v>241</v>
      </c>
      <c r="D2602" s="50" t="s">
        <v>139</v>
      </c>
      <c r="E2602" s="54">
        <v>21808.14</v>
      </c>
    </row>
    <row r="2603" s="40" customFormat="1" customHeight="1" spans="1:5">
      <c r="A2603" s="41">
        <v>44317</v>
      </c>
      <c r="B2603" s="50" t="s">
        <v>241</v>
      </c>
      <c r="C2603" s="50" t="s">
        <v>241</v>
      </c>
      <c r="D2603" s="50" t="s">
        <v>135</v>
      </c>
      <c r="E2603" s="54">
        <v>25170.4</v>
      </c>
    </row>
    <row r="2604" s="40" customFormat="1" customHeight="1" spans="1:5">
      <c r="A2604" s="41">
        <v>44317</v>
      </c>
      <c r="B2604" s="50" t="s">
        <v>241</v>
      </c>
      <c r="C2604" s="50" t="s">
        <v>241</v>
      </c>
      <c r="D2604" s="50" t="s">
        <v>130</v>
      </c>
      <c r="E2604" s="54">
        <v>32210.17</v>
      </c>
    </row>
    <row r="2605" s="40" customFormat="1" customHeight="1" spans="1:5">
      <c r="A2605" s="41">
        <v>44317</v>
      </c>
      <c r="B2605" s="50" t="s">
        <v>241</v>
      </c>
      <c r="C2605" s="50" t="s">
        <v>241</v>
      </c>
      <c r="D2605" s="50" t="s">
        <v>142</v>
      </c>
      <c r="E2605" s="54">
        <v>47807.72</v>
      </c>
    </row>
    <row r="2606" s="40" customFormat="1" customHeight="1" spans="1:5">
      <c r="A2606" s="41">
        <v>44317</v>
      </c>
      <c r="B2606" s="50" t="s">
        <v>241</v>
      </c>
      <c r="C2606" s="50" t="s">
        <v>241</v>
      </c>
      <c r="D2606" s="50" t="s">
        <v>141</v>
      </c>
      <c r="E2606" s="54">
        <v>48739.97</v>
      </c>
    </row>
    <row r="2607" s="40" customFormat="1" customHeight="1" spans="1:5">
      <c r="A2607" s="41">
        <v>44348</v>
      </c>
      <c r="B2607" s="50" t="s">
        <v>241</v>
      </c>
      <c r="C2607" s="50" t="s">
        <v>241</v>
      </c>
      <c r="D2607" s="50" t="s">
        <v>114</v>
      </c>
      <c r="E2607" s="54">
        <v>3360.45</v>
      </c>
    </row>
    <row r="2608" s="40" customFormat="1" customHeight="1" spans="1:5">
      <c r="A2608" s="41">
        <v>44348</v>
      </c>
      <c r="B2608" s="50" t="s">
        <v>241</v>
      </c>
      <c r="C2608" s="50" t="s">
        <v>241</v>
      </c>
      <c r="D2608" s="50" t="s">
        <v>108</v>
      </c>
      <c r="E2608" s="54">
        <v>3360.45</v>
      </c>
    </row>
    <row r="2609" s="40" customFormat="1" customHeight="1" spans="1:5">
      <c r="A2609" s="41">
        <v>44348</v>
      </c>
      <c r="B2609" s="50" t="s">
        <v>241</v>
      </c>
      <c r="C2609" s="50" t="s">
        <v>241</v>
      </c>
      <c r="D2609" s="50" t="s">
        <v>109</v>
      </c>
      <c r="E2609" s="54">
        <v>3360.45</v>
      </c>
    </row>
    <row r="2610" s="40" customFormat="1" customHeight="1" spans="1:5">
      <c r="A2610" s="41">
        <v>44348</v>
      </c>
      <c r="B2610" s="50" t="s">
        <v>241</v>
      </c>
      <c r="C2610" s="50" t="s">
        <v>241</v>
      </c>
      <c r="D2610" s="50" t="s">
        <v>110</v>
      </c>
      <c r="E2610" s="54">
        <v>3360.45</v>
      </c>
    </row>
    <row r="2611" s="40" customFormat="1" customHeight="1" spans="1:5">
      <c r="A2611" s="41">
        <v>44348</v>
      </c>
      <c r="B2611" s="50" t="s">
        <v>241</v>
      </c>
      <c r="C2611" s="50" t="s">
        <v>241</v>
      </c>
      <c r="D2611" s="50" t="s">
        <v>111</v>
      </c>
      <c r="E2611" s="54">
        <v>3360.45</v>
      </c>
    </row>
    <row r="2612" s="40" customFormat="1" customHeight="1" spans="1:5">
      <c r="A2612" s="41">
        <v>44348</v>
      </c>
      <c r="B2612" s="50" t="s">
        <v>241</v>
      </c>
      <c r="C2612" s="50" t="s">
        <v>241</v>
      </c>
      <c r="D2612" s="50" t="s">
        <v>121</v>
      </c>
      <c r="E2612" s="54">
        <v>4121.95</v>
      </c>
    </row>
    <row r="2613" s="40" customFormat="1" customHeight="1" spans="1:5">
      <c r="A2613" s="41">
        <v>44348</v>
      </c>
      <c r="B2613" s="50" t="s">
        <v>241</v>
      </c>
      <c r="C2613" s="50" t="s">
        <v>241</v>
      </c>
      <c r="D2613" s="50" t="s">
        <v>131</v>
      </c>
      <c r="E2613" s="54">
        <v>6149.18</v>
      </c>
    </row>
    <row r="2614" s="40" customFormat="1" customHeight="1" spans="1:5">
      <c r="A2614" s="41">
        <v>44348</v>
      </c>
      <c r="B2614" s="50" t="s">
        <v>241</v>
      </c>
      <c r="C2614" s="50" t="s">
        <v>241</v>
      </c>
      <c r="D2614" s="50" t="s">
        <v>106</v>
      </c>
      <c r="E2614" s="54">
        <v>6149.18</v>
      </c>
    </row>
    <row r="2615" s="40" customFormat="1" customHeight="1" spans="1:5">
      <c r="A2615" s="41">
        <v>44348</v>
      </c>
      <c r="B2615" s="50" t="s">
        <v>241</v>
      </c>
      <c r="C2615" s="50" t="s">
        <v>241</v>
      </c>
      <c r="D2615" s="50" t="s">
        <v>116</v>
      </c>
      <c r="E2615" s="54">
        <v>7269.38</v>
      </c>
    </row>
    <row r="2616" s="40" customFormat="1" customHeight="1" spans="1:5">
      <c r="A2616" s="41">
        <v>44348</v>
      </c>
      <c r="B2616" s="50" t="s">
        <v>241</v>
      </c>
      <c r="C2616" s="50" t="s">
        <v>241</v>
      </c>
      <c r="D2616" s="50" t="s">
        <v>118</v>
      </c>
      <c r="E2616" s="54">
        <v>7321.76</v>
      </c>
    </row>
    <row r="2617" s="40" customFormat="1" customHeight="1" spans="1:5">
      <c r="A2617" s="41">
        <v>44348</v>
      </c>
      <c r="B2617" s="50" t="s">
        <v>241</v>
      </c>
      <c r="C2617" s="50" t="s">
        <v>241</v>
      </c>
      <c r="D2617" s="50" t="s">
        <v>123</v>
      </c>
      <c r="E2617" s="54">
        <v>7482.4</v>
      </c>
    </row>
    <row r="2618" s="40" customFormat="1" customHeight="1" spans="1:5">
      <c r="A2618" s="41">
        <v>44348</v>
      </c>
      <c r="B2618" s="50" t="s">
        <v>241</v>
      </c>
      <c r="C2618" s="50" t="s">
        <v>241</v>
      </c>
      <c r="D2618" s="50" t="s">
        <v>125</v>
      </c>
      <c r="E2618" s="54">
        <v>7482.4</v>
      </c>
    </row>
    <row r="2619" s="40" customFormat="1" customHeight="1" spans="1:5">
      <c r="A2619" s="41">
        <v>44348</v>
      </c>
      <c r="B2619" s="50" t="s">
        <v>241</v>
      </c>
      <c r="C2619" s="50" t="s">
        <v>241</v>
      </c>
      <c r="D2619" s="50" t="s">
        <v>124</v>
      </c>
      <c r="E2619" s="54">
        <v>7482.4</v>
      </c>
    </row>
    <row r="2620" s="40" customFormat="1" customHeight="1" spans="1:5">
      <c r="A2620" s="41">
        <v>44348</v>
      </c>
      <c r="B2620" s="50" t="s">
        <v>241</v>
      </c>
      <c r="C2620" s="50" t="s">
        <v>241</v>
      </c>
      <c r="D2620" s="50" t="s">
        <v>129</v>
      </c>
      <c r="E2620" s="54">
        <v>7686.96</v>
      </c>
    </row>
    <row r="2621" s="40" customFormat="1" customHeight="1" spans="1:5">
      <c r="A2621" s="41">
        <v>44348</v>
      </c>
      <c r="B2621" s="50" t="s">
        <v>241</v>
      </c>
      <c r="C2621" s="50" t="s">
        <v>241</v>
      </c>
      <c r="D2621" s="50" t="s">
        <v>113</v>
      </c>
      <c r="E2621" s="54">
        <v>8300.58</v>
      </c>
    </row>
    <row r="2622" s="40" customFormat="1" customHeight="1" spans="1:5">
      <c r="A2622" s="41">
        <v>44348</v>
      </c>
      <c r="B2622" s="50" t="s">
        <v>241</v>
      </c>
      <c r="C2622" s="50" t="s">
        <v>241</v>
      </c>
      <c r="D2622" s="50" t="s">
        <v>133</v>
      </c>
      <c r="E2622" s="54">
        <v>13441.8</v>
      </c>
    </row>
    <row r="2623" s="40" customFormat="1" customHeight="1" spans="1:5">
      <c r="A2623" s="41">
        <v>44348</v>
      </c>
      <c r="B2623" s="50" t="s">
        <v>241</v>
      </c>
      <c r="C2623" s="50" t="s">
        <v>241</v>
      </c>
      <c r="D2623" s="50" t="s">
        <v>134</v>
      </c>
      <c r="E2623" s="54">
        <v>13441.8</v>
      </c>
    </row>
    <row r="2624" s="40" customFormat="1" customHeight="1" spans="1:5">
      <c r="A2624" s="41">
        <v>44348</v>
      </c>
      <c r="B2624" s="50" t="s">
        <v>241</v>
      </c>
      <c r="C2624" s="50" t="s">
        <v>241</v>
      </c>
      <c r="D2624" s="50" t="s">
        <v>112</v>
      </c>
      <c r="E2624" s="54">
        <v>14538.76</v>
      </c>
    </row>
    <row r="2625" s="40" customFormat="1" customHeight="1" spans="1:5">
      <c r="A2625" s="41">
        <v>44348</v>
      </c>
      <c r="B2625" s="50" t="s">
        <v>241</v>
      </c>
      <c r="C2625" s="50" t="s">
        <v>241</v>
      </c>
      <c r="D2625" s="50" t="s">
        <v>132</v>
      </c>
      <c r="E2625" s="54">
        <v>14591.14</v>
      </c>
    </row>
    <row r="2626" s="40" customFormat="1" customHeight="1" spans="1:5">
      <c r="A2626" s="41">
        <v>44348</v>
      </c>
      <c r="B2626" s="50" t="s">
        <v>241</v>
      </c>
      <c r="C2626" s="50" t="s">
        <v>241</v>
      </c>
      <c r="D2626" s="50" t="s">
        <v>139</v>
      </c>
      <c r="E2626" s="54">
        <v>21808.14</v>
      </c>
    </row>
    <row r="2627" s="40" customFormat="1" customHeight="1" spans="1:5">
      <c r="A2627" s="41">
        <v>44348</v>
      </c>
      <c r="B2627" s="50" t="s">
        <v>241</v>
      </c>
      <c r="C2627" s="50" t="s">
        <v>241</v>
      </c>
      <c r="D2627" s="50" t="s">
        <v>135</v>
      </c>
      <c r="E2627" s="54">
        <v>25170.35</v>
      </c>
    </row>
    <row r="2628" s="40" customFormat="1" customHeight="1" spans="1:5">
      <c r="A2628" s="41">
        <v>44348</v>
      </c>
      <c r="B2628" s="50" t="s">
        <v>241</v>
      </c>
      <c r="C2628" s="50" t="s">
        <v>241</v>
      </c>
      <c r="D2628" s="50" t="s">
        <v>130</v>
      </c>
      <c r="E2628" s="54">
        <v>25480.29</v>
      </c>
    </row>
    <row r="2629" s="40" customFormat="1" customHeight="1" spans="1:5">
      <c r="A2629" s="41">
        <v>44348</v>
      </c>
      <c r="B2629" s="50" t="s">
        <v>241</v>
      </c>
      <c r="C2629" s="50" t="s">
        <v>241</v>
      </c>
      <c r="D2629" s="50" t="s">
        <v>140</v>
      </c>
      <c r="E2629" s="54">
        <v>30797.75</v>
      </c>
    </row>
    <row r="2630" s="40" customFormat="1" customHeight="1" spans="1:5">
      <c r="A2630" s="41">
        <v>44348</v>
      </c>
      <c r="B2630" s="50" t="s">
        <v>241</v>
      </c>
      <c r="C2630" s="50" t="s">
        <v>241</v>
      </c>
      <c r="D2630" s="50" t="s">
        <v>142</v>
      </c>
      <c r="E2630" s="54">
        <v>47807.72</v>
      </c>
    </row>
    <row r="2631" s="40" customFormat="1" customHeight="1" spans="1:5">
      <c r="A2631" s="41">
        <v>44348</v>
      </c>
      <c r="B2631" s="50" t="s">
        <v>241</v>
      </c>
      <c r="C2631" s="50" t="s">
        <v>241</v>
      </c>
      <c r="D2631" s="50" t="s">
        <v>141</v>
      </c>
      <c r="E2631" s="54">
        <v>48739.95</v>
      </c>
    </row>
    <row r="2632" s="40" customFormat="1" customHeight="1" spans="1:5">
      <c r="A2632" s="41">
        <v>44378</v>
      </c>
      <c r="B2632" s="50" t="s">
        <v>241</v>
      </c>
      <c r="C2632" s="50" t="s">
        <v>241</v>
      </c>
      <c r="D2632" s="50" t="s">
        <v>148</v>
      </c>
      <c r="E2632" s="54">
        <v>2815.86</v>
      </c>
    </row>
    <row r="2633" s="40" customFormat="1" customHeight="1" spans="1:5">
      <c r="A2633" s="41">
        <v>44378</v>
      </c>
      <c r="B2633" s="50" t="s">
        <v>241</v>
      </c>
      <c r="C2633" s="50" t="s">
        <v>241</v>
      </c>
      <c r="D2633" s="50" t="s">
        <v>114</v>
      </c>
      <c r="E2633" s="54">
        <v>3360.45</v>
      </c>
    </row>
    <row r="2634" s="40" customFormat="1" customHeight="1" spans="1:5">
      <c r="A2634" s="41">
        <v>44378</v>
      </c>
      <c r="B2634" s="50" t="s">
        <v>241</v>
      </c>
      <c r="C2634" s="50" t="s">
        <v>241</v>
      </c>
      <c r="D2634" s="50" t="s">
        <v>108</v>
      </c>
      <c r="E2634" s="54">
        <v>3360.45</v>
      </c>
    </row>
    <row r="2635" s="40" customFormat="1" customHeight="1" spans="1:5">
      <c r="A2635" s="41">
        <v>44378</v>
      </c>
      <c r="B2635" s="50" t="s">
        <v>241</v>
      </c>
      <c r="C2635" s="50" t="s">
        <v>241</v>
      </c>
      <c r="D2635" s="50" t="s">
        <v>109</v>
      </c>
      <c r="E2635" s="54">
        <v>3360.45</v>
      </c>
    </row>
    <row r="2636" s="40" customFormat="1" customHeight="1" spans="1:5">
      <c r="A2636" s="41">
        <v>44378</v>
      </c>
      <c r="B2636" s="50" t="s">
        <v>241</v>
      </c>
      <c r="C2636" s="50" t="s">
        <v>241</v>
      </c>
      <c r="D2636" s="50" t="s">
        <v>110</v>
      </c>
      <c r="E2636" s="54">
        <v>3360.45</v>
      </c>
    </row>
    <row r="2637" s="40" customFormat="1" customHeight="1" spans="1:5">
      <c r="A2637" s="41">
        <v>44378</v>
      </c>
      <c r="B2637" s="50" t="s">
        <v>241</v>
      </c>
      <c r="C2637" s="50" t="s">
        <v>241</v>
      </c>
      <c r="D2637" s="50" t="s">
        <v>111</v>
      </c>
      <c r="E2637" s="54">
        <v>3360.45</v>
      </c>
    </row>
    <row r="2638" s="40" customFormat="1" customHeight="1" spans="1:5">
      <c r="A2638" s="41">
        <v>44378</v>
      </c>
      <c r="B2638" s="50" t="s">
        <v>241</v>
      </c>
      <c r="C2638" s="50" t="s">
        <v>241</v>
      </c>
      <c r="D2638" s="50" t="s">
        <v>121</v>
      </c>
      <c r="E2638" s="54">
        <v>4121.95</v>
      </c>
    </row>
    <row r="2639" s="40" customFormat="1" customHeight="1" spans="1:5">
      <c r="A2639" s="41">
        <v>44378</v>
      </c>
      <c r="B2639" s="50" t="s">
        <v>241</v>
      </c>
      <c r="C2639" s="50" t="s">
        <v>241</v>
      </c>
      <c r="D2639" s="50" t="s">
        <v>131</v>
      </c>
      <c r="E2639" s="54">
        <v>6149.19</v>
      </c>
    </row>
    <row r="2640" s="40" customFormat="1" customHeight="1" spans="1:5">
      <c r="A2640" s="41">
        <v>44378</v>
      </c>
      <c r="B2640" s="50" t="s">
        <v>241</v>
      </c>
      <c r="C2640" s="50" t="s">
        <v>241</v>
      </c>
      <c r="D2640" s="50" t="s">
        <v>106</v>
      </c>
      <c r="E2640" s="54">
        <v>6149.19</v>
      </c>
    </row>
    <row r="2641" s="40" customFormat="1" customHeight="1" spans="1:5">
      <c r="A2641" s="41">
        <v>44378</v>
      </c>
      <c r="B2641" s="50" t="s">
        <v>241</v>
      </c>
      <c r="C2641" s="50" t="s">
        <v>241</v>
      </c>
      <c r="D2641" s="50" t="s">
        <v>116</v>
      </c>
      <c r="E2641" s="54">
        <v>7269.38</v>
      </c>
    </row>
    <row r="2642" s="40" customFormat="1" customHeight="1" spans="1:5">
      <c r="A2642" s="41">
        <v>44378</v>
      </c>
      <c r="B2642" s="50" t="s">
        <v>241</v>
      </c>
      <c r="C2642" s="50" t="s">
        <v>241</v>
      </c>
      <c r="D2642" s="50" t="s">
        <v>118</v>
      </c>
      <c r="E2642" s="54">
        <v>7321.77</v>
      </c>
    </row>
    <row r="2643" s="40" customFormat="1" customHeight="1" spans="1:5">
      <c r="A2643" s="41">
        <v>44378</v>
      </c>
      <c r="B2643" s="50" t="s">
        <v>241</v>
      </c>
      <c r="C2643" s="50" t="s">
        <v>241</v>
      </c>
      <c r="D2643" s="50" t="s">
        <v>123</v>
      </c>
      <c r="E2643" s="54">
        <v>7482.4</v>
      </c>
    </row>
    <row r="2644" s="40" customFormat="1" customHeight="1" spans="1:5">
      <c r="A2644" s="41">
        <v>44378</v>
      </c>
      <c r="B2644" s="50" t="s">
        <v>241</v>
      </c>
      <c r="C2644" s="50" t="s">
        <v>241</v>
      </c>
      <c r="D2644" s="50" t="s">
        <v>125</v>
      </c>
      <c r="E2644" s="54">
        <v>7482.4</v>
      </c>
    </row>
    <row r="2645" s="40" customFormat="1" customHeight="1" spans="1:5">
      <c r="A2645" s="41">
        <v>44378</v>
      </c>
      <c r="B2645" s="50" t="s">
        <v>241</v>
      </c>
      <c r="C2645" s="50" t="s">
        <v>241</v>
      </c>
      <c r="D2645" s="50" t="s">
        <v>124</v>
      </c>
      <c r="E2645" s="54">
        <v>7482.4</v>
      </c>
    </row>
    <row r="2646" s="40" customFormat="1" customHeight="1" spans="1:5">
      <c r="A2646" s="41">
        <v>44378</v>
      </c>
      <c r="B2646" s="50" t="s">
        <v>241</v>
      </c>
      <c r="C2646" s="50" t="s">
        <v>241</v>
      </c>
      <c r="D2646" s="50" t="s">
        <v>129</v>
      </c>
      <c r="E2646" s="54">
        <v>7686.96</v>
      </c>
    </row>
    <row r="2647" s="40" customFormat="1" customHeight="1" spans="1:5">
      <c r="A2647" s="41">
        <v>44378</v>
      </c>
      <c r="B2647" s="50" t="s">
        <v>241</v>
      </c>
      <c r="C2647" s="50" t="s">
        <v>241</v>
      </c>
      <c r="D2647" s="50" t="s">
        <v>113</v>
      </c>
      <c r="E2647" s="54">
        <v>8300.58</v>
      </c>
    </row>
    <row r="2648" s="40" customFormat="1" customHeight="1" spans="1:5">
      <c r="A2648" s="41">
        <v>44378</v>
      </c>
      <c r="B2648" s="50" t="s">
        <v>241</v>
      </c>
      <c r="C2648" s="50" t="s">
        <v>241</v>
      </c>
      <c r="D2648" s="50" t="s">
        <v>138</v>
      </c>
      <c r="E2648" s="54">
        <v>11363.82</v>
      </c>
    </row>
    <row r="2649" s="40" customFormat="1" customHeight="1" spans="1:5">
      <c r="A2649" s="41">
        <v>44378</v>
      </c>
      <c r="B2649" s="50" t="s">
        <v>241</v>
      </c>
      <c r="C2649" s="50" t="s">
        <v>241</v>
      </c>
      <c r="D2649" s="50" t="s">
        <v>133</v>
      </c>
      <c r="E2649" s="54">
        <v>13441.8</v>
      </c>
    </row>
    <row r="2650" s="40" customFormat="1" customHeight="1" spans="1:5">
      <c r="A2650" s="41">
        <v>44378</v>
      </c>
      <c r="B2650" s="50" t="s">
        <v>241</v>
      </c>
      <c r="C2650" s="50" t="s">
        <v>241</v>
      </c>
      <c r="D2650" s="50" t="s">
        <v>134</v>
      </c>
      <c r="E2650" s="54">
        <v>13441.8</v>
      </c>
    </row>
    <row r="2651" s="40" customFormat="1" customHeight="1" spans="1:5">
      <c r="A2651" s="41">
        <v>44378</v>
      </c>
      <c r="B2651" s="50" t="s">
        <v>241</v>
      </c>
      <c r="C2651" s="50" t="s">
        <v>241</v>
      </c>
      <c r="D2651" s="50" t="s">
        <v>112</v>
      </c>
      <c r="E2651" s="54">
        <v>14538.76</v>
      </c>
    </row>
    <row r="2652" s="40" customFormat="1" customHeight="1" spans="1:5">
      <c r="A2652" s="41">
        <v>44378</v>
      </c>
      <c r="B2652" s="50" t="s">
        <v>241</v>
      </c>
      <c r="C2652" s="50" t="s">
        <v>241</v>
      </c>
      <c r="D2652" s="50" t="s">
        <v>132</v>
      </c>
      <c r="E2652" s="54">
        <v>14591.15</v>
      </c>
    </row>
    <row r="2653" s="40" customFormat="1" customHeight="1" spans="1:5">
      <c r="A2653" s="41">
        <v>44378</v>
      </c>
      <c r="B2653" s="50" t="s">
        <v>241</v>
      </c>
      <c r="C2653" s="50" t="s">
        <v>241</v>
      </c>
      <c r="D2653" s="50" t="s">
        <v>139</v>
      </c>
      <c r="E2653" s="54">
        <v>21808.14</v>
      </c>
    </row>
    <row r="2654" s="40" customFormat="1" customHeight="1" spans="1:5">
      <c r="A2654" s="41">
        <v>44378</v>
      </c>
      <c r="B2654" s="50" t="s">
        <v>241</v>
      </c>
      <c r="C2654" s="50" t="s">
        <v>241</v>
      </c>
      <c r="D2654" s="50" t="s">
        <v>143</v>
      </c>
      <c r="E2654" s="54">
        <v>22848.87</v>
      </c>
    </row>
    <row r="2655" s="40" customFormat="1" customHeight="1" spans="1:5">
      <c r="A2655" s="41">
        <v>44378</v>
      </c>
      <c r="B2655" s="50" t="s">
        <v>241</v>
      </c>
      <c r="C2655" s="50" t="s">
        <v>241</v>
      </c>
      <c r="D2655" s="50" t="s">
        <v>135</v>
      </c>
      <c r="E2655" s="54">
        <v>25170.4</v>
      </c>
    </row>
    <row r="2656" s="40" customFormat="1" customHeight="1" spans="1:5">
      <c r="A2656" s="41">
        <v>44378</v>
      </c>
      <c r="B2656" s="50" t="s">
        <v>241</v>
      </c>
      <c r="C2656" s="50" t="s">
        <v>241</v>
      </c>
      <c r="D2656" s="50" t="s">
        <v>140</v>
      </c>
      <c r="E2656" s="54">
        <v>30797.76</v>
      </c>
    </row>
    <row r="2657" s="40" customFormat="1" customHeight="1" spans="1:5">
      <c r="A2657" s="41">
        <v>44378</v>
      </c>
      <c r="B2657" s="50" t="s">
        <v>241</v>
      </c>
      <c r="C2657" s="50" t="s">
        <v>241</v>
      </c>
      <c r="D2657" s="50" t="s">
        <v>142</v>
      </c>
      <c r="E2657" s="54">
        <v>47807.72</v>
      </c>
    </row>
    <row r="2658" s="40" customFormat="1" customHeight="1" spans="1:5">
      <c r="A2658" s="41">
        <v>44378</v>
      </c>
      <c r="B2658" s="50" t="s">
        <v>241</v>
      </c>
      <c r="C2658" s="50" t="s">
        <v>241</v>
      </c>
      <c r="D2658" s="50" t="s">
        <v>141</v>
      </c>
      <c r="E2658" s="54">
        <v>48739.97</v>
      </c>
    </row>
    <row r="2659" s="40" customFormat="1" customHeight="1" spans="1:5">
      <c r="A2659" s="41">
        <v>44378</v>
      </c>
      <c r="B2659" s="50" t="s">
        <v>241</v>
      </c>
      <c r="C2659" s="50" t="s">
        <v>241</v>
      </c>
      <c r="D2659" s="50" t="s">
        <v>130</v>
      </c>
      <c r="E2659" s="54">
        <v>51369.92</v>
      </c>
    </row>
    <row r="2660" s="40" customFormat="1" customHeight="1" spans="1:5">
      <c r="A2660" s="41">
        <v>44409</v>
      </c>
      <c r="B2660" s="50" t="s">
        <v>241</v>
      </c>
      <c r="C2660" s="50" t="s">
        <v>241</v>
      </c>
      <c r="D2660" s="50" t="s">
        <v>147</v>
      </c>
      <c r="E2660" s="54">
        <v>2631.8</v>
      </c>
    </row>
    <row r="2661" s="40" customFormat="1" customHeight="1" spans="1:5">
      <c r="A2661" s="41">
        <v>44409</v>
      </c>
      <c r="B2661" s="50" t="s">
        <v>241</v>
      </c>
      <c r="C2661" s="50" t="s">
        <v>241</v>
      </c>
      <c r="D2661" s="50" t="s">
        <v>148</v>
      </c>
      <c r="E2661" s="54">
        <v>2815.87</v>
      </c>
    </row>
    <row r="2662" s="40" customFormat="1" customHeight="1" spans="1:5">
      <c r="A2662" s="41">
        <v>44409</v>
      </c>
      <c r="B2662" s="50" t="s">
        <v>241</v>
      </c>
      <c r="C2662" s="50" t="s">
        <v>241</v>
      </c>
      <c r="D2662" s="50" t="s">
        <v>146</v>
      </c>
      <c r="E2662" s="54">
        <v>2845.05</v>
      </c>
    </row>
    <row r="2663" s="40" customFormat="1" customHeight="1" spans="1:5">
      <c r="A2663" s="41">
        <v>44409</v>
      </c>
      <c r="B2663" s="50" t="s">
        <v>241</v>
      </c>
      <c r="C2663" s="50" t="s">
        <v>241</v>
      </c>
      <c r="D2663" s="50" t="s">
        <v>114</v>
      </c>
      <c r="E2663" s="54">
        <v>3360.45</v>
      </c>
    </row>
    <row r="2664" s="40" customFormat="1" customHeight="1" spans="1:5">
      <c r="A2664" s="41">
        <v>44409</v>
      </c>
      <c r="B2664" s="50" t="s">
        <v>241</v>
      </c>
      <c r="C2664" s="50" t="s">
        <v>241</v>
      </c>
      <c r="D2664" s="50" t="s">
        <v>108</v>
      </c>
      <c r="E2664" s="54">
        <v>3360.45</v>
      </c>
    </row>
    <row r="2665" s="40" customFormat="1" customHeight="1" spans="1:5">
      <c r="A2665" s="41">
        <v>44409</v>
      </c>
      <c r="B2665" s="50" t="s">
        <v>241</v>
      </c>
      <c r="C2665" s="50" t="s">
        <v>241</v>
      </c>
      <c r="D2665" s="50" t="s">
        <v>109</v>
      </c>
      <c r="E2665" s="54">
        <v>3360.45</v>
      </c>
    </row>
    <row r="2666" s="40" customFormat="1" customHeight="1" spans="1:5">
      <c r="A2666" s="41">
        <v>44409</v>
      </c>
      <c r="B2666" s="50" t="s">
        <v>241</v>
      </c>
      <c r="C2666" s="50" t="s">
        <v>241</v>
      </c>
      <c r="D2666" s="50" t="s">
        <v>110</v>
      </c>
      <c r="E2666" s="54">
        <v>3360.45</v>
      </c>
    </row>
    <row r="2667" s="40" customFormat="1" customHeight="1" spans="1:5">
      <c r="A2667" s="41">
        <v>44409</v>
      </c>
      <c r="B2667" s="50" t="s">
        <v>241</v>
      </c>
      <c r="C2667" s="50" t="s">
        <v>241</v>
      </c>
      <c r="D2667" s="50" t="s">
        <v>124</v>
      </c>
      <c r="E2667" s="54">
        <v>3360.45</v>
      </c>
    </row>
    <row r="2668" s="40" customFormat="1" customHeight="1" spans="1:5">
      <c r="A2668" s="41">
        <v>44409</v>
      </c>
      <c r="B2668" s="50" t="s">
        <v>241</v>
      </c>
      <c r="C2668" s="50" t="s">
        <v>241</v>
      </c>
      <c r="D2668" s="50" t="s">
        <v>111</v>
      </c>
      <c r="E2668" s="54">
        <v>3360.45</v>
      </c>
    </row>
    <row r="2669" s="40" customFormat="1" customHeight="1" spans="1:5">
      <c r="A2669" s="41">
        <v>44409</v>
      </c>
      <c r="B2669" s="50" t="s">
        <v>241</v>
      </c>
      <c r="C2669" s="50" t="s">
        <v>241</v>
      </c>
      <c r="D2669" s="50" t="s">
        <v>107</v>
      </c>
      <c r="E2669" s="54">
        <v>4121.95</v>
      </c>
    </row>
    <row r="2670" s="40" customFormat="1" customHeight="1" spans="1:5">
      <c r="A2670" s="41">
        <v>44409</v>
      </c>
      <c r="B2670" s="50" t="s">
        <v>241</v>
      </c>
      <c r="C2670" s="50" t="s">
        <v>241</v>
      </c>
      <c r="D2670" s="50" t="s">
        <v>121</v>
      </c>
      <c r="E2670" s="54">
        <v>4121.95</v>
      </c>
    </row>
    <row r="2671" s="40" customFormat="1" customHeight="1" spans="1:5">
      <c r="A2671" s="41">
        <v>44409</v>
      </c>
      <c r="B2671" s="50" t="s">
        <v>241</v>
      </c>
      <c r="C2671" s="50" t="s">
        <v>241</v>
      </c>
      <c r="D2671" s="50" t="s">
        <v>127</v>
      </c>
      <c r="E2671" s="54">
        <v>4160.69</v>
      </c>
    </row>
    <row r="2672" s="40" customFormat="1" customHeight="1" spans="1:5">
      <c r="A2672" s="41">
        <v>44409</v>
      </c>
      <c r="B2672" s="50" t="s">
        <v>241</v>
      </c>
      <c r="C2672" s="50" t="s">
        <v>241</v>
      </c>
      <c r="D2672" s="50" t="s">
        <v>116</v>
      </c>
      <c r="E2672" s="54">
        <v>4203.48</v>
      </c>
    </row>
    <row r="2673" s="40" customFormat="1" customHeight="1" spans="1:5">
      <c r="A2673" s="41">
        <v>44409</v>
      </c>
      <c r="B2673" s="50" t="s">
        <v>241</v>
      </c>
      <c r="C2673" s="50" t="s">
        <v>241</v>
      </c>
      <c r="D2673" s="50" t="s">
        <v>118</v>
      </c>
      <c r="E2673" s="54">
        <v>4203.48</v>
      </c>
    </row>
    <row r="2674" s="40" customFormat="1" customHeight="1" spans="1:5">
      <c r="A2674" s="41">
        <v>44409</v>
      </c>
      <c r="B2674" s="50" t="s">
        <v>241</v>
      </c>
      <c r="C2674" s="50" t="s">
        <v>241</v>
      </c>
      <c r="D2674" s="50" t="s">
        <v>131</v>
      </c>
      <c r="E2674" s="54">
        <v>4203.48</v>
      </c>
    </row>
    <row r="2675" s="40" customFormat="1" customHeight="1" spans="1:5">
      <c r="A2675" s="41">
        <v>44409</v>
      </c>
      <c r="B2675" s="50" t="s">
        <v>241</v>
      </c>
      <c r="C2675" s="50" t="s">
        <v>241</v>
      </c>
      <c r="D2675" s="50" t="s">
        <v>117</v>
      </c>
      <c r="E2675" s="54">
        <v>4203.48</v>
      </c>
    </row>
    <row r="2676" s="40" customFormat="1" customHeight="1" spans="1:5">
      <c r="A2676" s="41">
        <v>44409</v>
      </c>
      <c r="B2676" s="50" t="s">
        <v>241</v>
      </c>
      <c r="C2676" s="50" t="s">
        <v>241</v>
      </c>
      <c r="D2676" s="50" t="s">
        <v>149</v>
      </c>
      <c r="E2676" s="54">
        <v>5707.88</v>
      </c>
    </row>
    <row r="2677" s="40" customFormat="1" customHeight="1" spans="1:5">
      <c r="A2677" s="41">
        <v>44409</v>
      </c>
      <c r="B2677" s="50" t="s">
        <v>241</v>
      </c>
      <c r="C2677" s="50" t="s">
        <v>241</v>
      </c>
      <c r="D2677" s="50" t="s">
        <v>106</v>
      </c>
      <c r="E2677" s="54">
        <v>7321.76</v>
      </c>
    </row>
    <row r="2678" s="40" customFormat="1" customHeight="1" spans="1:5">
      <c r="A2678" s="41">
        <v>44409</v>
      </c>
      <c r="B2678" s="50" t="s">
        <v>241</v>
      </c>
      <c r="C2678" s="50" t="s">
        <v>241</v>
      </c>
      <c r="D2678" s="50" t="s">
        <v>123</v>
      </c>
      <c r="E2678" s="54">
        <v>7482.4</v>
      </c>
    </row>
    <row r="2679" s="40" customFormat="1" customHeight="1" spans="1:5">
      <c r="A2679" s="41">
        <v>44409</v>
      </c>
      <c r="B2679" s="50" t="s">
        <v>241</v>
      </c>
      <c r="C2679" s="50" t="s">
        <v>241</v>
      </c>
      <c r="D2679" s="50" t="s">
        <v>125</v>
      </c>
      <c r="E2679" s="54">
        <v>7482.4</v>
      </c>
    </row>
    <row r="2680" s="40" customFormat="1" customHeight="1" spans="1:5">
      <c r="A2680" s="41">
        <v>44409</v>
      </c>
      <c r="B2680" s="50" t="s">
        <v>241</v>
      </c>
      <c r="C2680" s="50" t="s">
        <v>241</v>
      </c>
      <c r="D2680" s="50" t="s">
        <v>129</v>
      </c>
      <c r="E2680" s="54">
        <v>8406.96</v>
      </c>
    </row>
    <row r="2681" s="40" customFormat="1" customHeight="1" spans="1:5">
      <c r="A2681" s="41">
        <v>44409</v>
      </c>
      <c r="B2681" s="50" t="s">
        <v>241</v>
      </c>
      <c r="C2681" s="50" t="s">
        <v>241</v>
      </c>
      <c r="D2681" s="50" t="s">
        <v>133</v>
      </c>
      <c r="E2681" s="54">
        <v>13441.8</v>
      </c>
    </row>
    <row r="2682" s="40" customFormat="1" customHeight="1" spans="1:5">
      <c r="A2682" s="41">
        <v>44409</v>
      </c>
      <c r="B2682" s="50" t="s">
        <v>241</v>
      </c>
      <c r="C2682" s="50" t="s">
        <v>241</v>
      </c>
      <c r="D2682" s="50" t="s">
        <v>134</v>
      </c>
      <c r="E2682" s="54">
        <v>13441.8</v>
      </c>
    </row>
    <row r="2683" s="40" customFormat="1" customHeight="1" spans="1:5">
      <c r="A2683" s="41">
        <v>44409</v>
      </c>
      <c r="B2683" s="50" t="s">
        <v>241</v>
      </c>
      <c r="C2683" s="50" t="s">
        <v>241</v>
      </c>
      <c r="D2683" s="50" t="s">
        <v>112</v>
      </c>
      <c r="E2683" s="54">
        <v>14538.76</v>
      </c>
    </row>
    <row r="2684" s="40" customFormat="1" customHeight="1" spans="1:5">
      <c r="A2684" s="41">
        <v>44409</v>
      </c>
      <c r="B2684" s="50" t="s">
        <v>241</v>
      </c>
      <c r="C2684" s="50" t="s">
        <v>241</v>
      </c>
      <c r="D2684" s="50" t="s">
        <v>139</v>
      </c>
      <c r="E2684" s="54">
        <v>14538.76</v>
      </c>
    </row>
    <row r="2685" s="40" customFormat="1" customHeight="1" spans="1:5">
      <c r="A2685" s="41">
        <v>44409</v>
      </c>
      <c r="B2685" s="50" t="s">
        <v>241</v>
      </c>
      <c r="C2685" s="50" t="s">
        <v>241</v>
      </c>
      <c r="D2685" s="50" t="s">
        <v>138</v>
      </c>
      <c r="E2685" s="54">
        <v>21662.74</v>
      </c>
    </row>
    <row r="2686" s="40" customFormat="1" customHeight="1" spans="1:5">
      <c r="A2686" s="41">
        <v>44409</v>
      </c>
      <c r="B2686" s="50" t="s">
        <v>241</v>
      </c>
      <c r="C2686" s="50" t="s">
        <v>241</v>
      </c>
      <c r="D2686" s="50" t="s">
        <v>132</v>
      </c>
      <c r="E2686" s="54">
        <v>21912.9</v>
      </c>
    </row>
    <row r="2687" s="40" customFormat="1" customHeight="1" spans="1:5">
      <c r="A2687" s="41">
        <v>44409</v>
      </c>
      <c r="B2687" s="50" t="s">
        <v>241</v>
      </c>
      <c r="C2687" s="50" t="s">
        <v>241</v>
      </c>
      <c r="D2687" s="50" t="s">
        <v>135</v>
      </c>
      <c r="E2687" s="54">
        <v>25170.35</v>
      </c>
    </row>
    <row r="2688" s="40" customFormat="1" customHeight="1" spans="1:5">
      <c r="A2688" s="41">
        <v>44409</v>
      </c>
      <c r="B2688" s="50" t="s">
        <v>241</v>
      </c>
      <c r="C2688" s="50" t="s">
        <v>241</v>
      </c>
      <c r="D2688" s="50" t="s">
        <v>140</v>
      </c>
      <c r="E2688" s="54">
        <v>44060.91</v>
      </c>
    </row>
    <row r="2689" s="40" customFormat="1" customHeight="1" spans="1:5">
      <c r="A2689" s="41">
        <v>44409</v>
      </c>
      <c r="B2689" s="50" t="s">
        <v>241</v>
      </c>
      <c r="C2689" s="50" t="s">
        <v>241</v>
      </c>
      <c r="D2689" s="50" t="s">
        <v>141</v>
      </c>
      <c r="E2689" s="54">
        <v>48739.94</v>
      </c>
    </row>
    <row r="2690" s="40" customFormat="1" customHeight="1" spans="1:5">
      <c r="A2690" s="41">
        <v>44409</v>
      </c>
      <c r="B2690" s="50" t="s">
        <v>241</v>
      </c>
      <c r="C2690" s="50" t="s">
        <v>241</v>
      </c>
      <c r="D2690" s="50" t="s">
        <v>142</v>
      </c>
      <c r="E2690" s="54">
        <v>65729.78</v>
      </c>
    </row>
    <row r="2691" s="40" customFormat="1" customHeight="1" spans="1:5">
      <c r="A2691" s="41">
        <v>44409</v>
      </c>
      <c r="B2691" s="50" t="s">
        <v>241</v>
      </c>
      <c r="C2691" s="50" t="s">
        <v>241</v>
      </c>
      <c r="D2691" s="50" t="s">
        <v>130</v>
      </c>
      <c r="E2691" s="54">
        <v>67820.21</v>
      </c>
    </row>
    <row r="2692" s="40" customFormat="1" customHeight="1" spans="1:5">
      <c r="A2692" s="41">
        <v>44409</v>
      </c>
      <c r="B2692" s="50" t="s">
        <v>241</v>
      </c>
      <c r="C2692" s="50" t="s">
        <v>241</v>
      </c>
      <c r="D2692" s="50" t="s">
        <v>143</v>
      </c>
      <c r="E2692" s="54">
        <v>77737.13</v>
      </c>
    </row>
    <row r="2693" s="40" customFormat="1" customHeight="1" spans="1:5">
      <c r="A2693" s="41">
        <v>44256</v>
      </c>
      <c r="B2693" s="53" t="s">
        <v>242</v>
      </c>
      <c r="C2693" s="50" t="s">
        <v>241</v>
      </c>
      <c r="D2693" s="53" t="s">
        <v>151</v>
      </c>
      <c r="E2693" s="55">
        <v>47807.72</v>
      </c>
    </row>
    <row r="2694" s="40" customFormat="1" customHeight="1" spans="1:5">
      <c r="A2694" s="41">
        <v>44256</v>
      </c>
      <c r="B2694" s="53" t="s">
        <v>242</v>
      </c>
      <c r="C2694" s="50" t="s">
        <v>241</v>
      </c>
      <c r="D2694" s="53" t="s">
        <v>152</v>
      </c>
      <c r="E2694" s="55">
        <v>21387</v>
      </c>
    </row>
    <row r="2695" s="40" customFormat="1" customHeight="1" spans="1:5">
      <c r="A2695" s="41">
        <v>44256</v>
      </c>
      <c r="B2695" s="53" t="s">
        <v>242</v>
      </c>
      <c r="C2695" s="50" t="s">
        <v>241</v>
      </c>
      <c r="D2695" s="53" t="s">
        <v>153</v>
      </c>
      <c r="E2695" s="55">
        <v>48739.97</v>
      </c>
    </row>
    <row r="2696" s="40" customFormat="1" customHeight="1" spans="1:5">
      <c r="A2696" s="41">
        <v>44256</v>
      </c>
      <c r="B2696" s="53" t="s">
        <v>242</v>
      </c>
      <c r="C2696" s="50" t="s">
        <v>241</v>
      </c>
      <c r="D2696" s="53" t="s">
        <v>154</v>
      </c>
      <c r="E2696" s="55">
        <v>7269.38</v>
      </c>
    </row>
    <row r="2697" s="40" customFormat="1" customHeight="1" spans="1:5">
      <c r="A2697" s="41">
        <v>44256</v>
      </c>
      <c r="B2697" s="53" t="s">
        <v>242</v>
      </c>
      <c r="C2697" s="50" t="s">
        <v>241</v>
      </c>
      <c r="D2697" s="53" t="s">
        <v>155</v>
      </c>
      <c r="E2697" s="55">
        <v>7686.96</v>
      </c>
    </row>
    <row r="2698" s="40" customFormat="1" customHeight="1" spans="1:5">
      <c r="A2698" s="41">
        <v>44256</v>
      </c>
      <c r="B2698" s="53" t="s">
        <v>242</v>
      </c>
      <c r="C2698" s="50" t="s">
        <v>241</v>
      </c>
      <c r="D2698" s="53" t="s">
        <v>157</v>
      </c>
      <c r="E2698" s="55">
        <v>14538.76</v>
      </c>
    </row>
    <row r="2699" s="40" customFormat="1" customHeight="1" spans="1:5">
      <c r="A2699" s="41">
        <v>44256</v>
      </c>
      <c r="B2699" s="53" t="s">
        <v>242</v>
      </c>
      <c r="C2699" s="50" t="s">
        <v>241</v>
      </c>
      <c r="D2699" s="53" t="s">
        <v>158</v>
      </c>
      <c r="E2699" s="55">
        <v>7269.38</v>
      </c>
    </row>
    <row r="2700" s="40" customFormat="1" customHeight="1" spans="1:5">
      <c r="A2700" s="41">
        <v>44256</v>
      </c>
      <c r="B2700" s="53" t="s">
        <v>242</v>
      </c>
      <c r="C2700" s="50" t="s">
        <v>241</v>
      </c>
      <c r="D2700" s="53" t="s">
        <v>159</v>
      </c>
      <c r="E2700" s="55">
        <v>7321.77</v>
      </c>
    </row>
    <row r="2701" s="40" customFormat="1" customHeight="1" spans="1:5">
      <c r="A2701" s="41">
        <v>44256</v>
      </c>
      <c r="B2701" s="53" t="s">
        <v>242</v>
      </c>
      <c r="C2701" s="50" t="s">
        <v>241</v>
      </c>
      <c r="D2701" s="53" t="s">
        <v>160</v>
      </c>
      <c r="E2701" s="55">
        <v>6149.19</v>
      </c>
    </row>
    <row r="2702" s="40" customFormat="1" customHeight="1" spans="1:5">
      <c r="A2702" s="41">
        <v>44256</v>
      </c>
      <c r="B2702" s="53" t="s">
        <v>242</v>
      </c>
      <c r="C2702" s="50" t="s">
        <v>241</v>
      </c>
      <c r="D2702" s="53" t="s">
        <v>199</v>
      </c>
      <c r="E2702" s="55">
        <v>4588.49</v>
      </c>
    </row>
    <row r="2703" s="40" customFormat="1" customHeight="1" spans="1:5">
      <c r="A2703" s="41">
        <v>44256</v>
      </c>
      <c r="B2703" s="53" t="s">
        <v>242</v>
      </c>
      <c r="C2703" s="50" t="s">
        <v>241</v>
      </c>
      <c r="D2703" s="53" t="s">
        <v>163</v>
      </c>
      <c r="E2703" s="55">
        <v>13441.8</v>
      </c>
    </row>
    <row r="2704" s="40" customFormat="1" customHeight="1" spans="1:5">
      <c r="A2704" s="41">
        <v>44256</v>
      </c>
      <c r="B2704" s="53" t="s">
        <v>242</v>
      </c>
      <c r="C2704" s="50" t="s">
        <v>241</v>
      </c>
      <c r="D2704" s="53" t="s">
        <v>164</v>
      </c>
      <c r="E2704" s="55">
        <v>13441.8</v>
      </c>
    </row>
    <row r="2705" s="40" customFormat="1" customHeight="1" spans="1:5">
      <c r="A2705" s="41">
        <v>44256</v>
      </c>
      <c r="B2705" s="53" t="s">
        <v>242</v>
      </c>
      <c r="C2705" s="50" t="s">
        <v>241</v>
      </c>
      <c r="D2705" s="53" t="s">
        <v>168</v>
      </c>
      <c r="E2705" s="55">
        <v>14591.15</v>
      </c>
    </row>
    <row r="2706" s="40" customFormat="1" customHeight="1" spans="1:5">
      <c r="A2706" s="41">
        <v>44256</v>
      </c>
      <c r="B2706" s="53" t="s">
        <v>242</v>
      </c>
      <c r="C2706" s="50" t="s">
        <v>241</v>
      </c>
      <c r="D2706" s="53" t="s">
        <v>169</v>
      </c>
      <c r="E2706" s="55">
        <v>6149.19</v>
      </c>
    </row>
    <row r="2707" s="40" customFormat="1" customHeight="1" spans="1:5">
      <c r="A2707" s="41">
        <v>44256</v>
      </c>
      <c r="B2707" s="53" t="s">
        <v>242</v>
      </c>
      <c r="C2707" s="50" t="s">
        <v>241</v>
      </c>
      <c r="D2707" s="53" t="s">
        <v>170</v>
      </c>
      <c r="E2707" s="55">
        <v>25170.4</v>
      </c>
    </row>
    <row r="2708" s="40" customFormat="1" customHeight="1" spans="1:5">
      <c r="A2708" s="41">
        <v>44256</v>
      </c>
      <c r="B2708" s="53" t="s">
        <v>242</v>
      </c>
      <c r="C2708" s="50" t="s">
        <v>241</v>
      </c>
      <c r="D2708" s="53" t="s">
        <v>172</v>
      </c>
      <c r="E2708" s="55">
        <v>21808.14</v>
      </c>
    </row>
    <row r="2709" s="40" customFormat="1" customHeight="1" spans="1:5">
      <c r="A2709" s="41">
        <v>44256</v>
      </c>
      <c r="B2709" s="53" t="s">
        <v>242</v>
      </c>
      <c r="C2709" s="50" t="s">
        <v>241</v>
      </c>
      <c r="D2709" s="53" t="s">
        <v>178</v>
      </c>
      <c r="E2709" s="55">
        <v>8300.58</v>
      </c>
    </row>
    <row r="2710" s="40" customFormat="1" customHeight="1" spans="1:5">
      <c r="A2710" s="41">
        <v>44256</v>
      </c>
      <c r="B2710" s="53" t="s">
        <v>242</v>
      </c>
      <c r="C2710" s="50" t="s">
        <v>241</v>
      </c>
      <c r="D2710" s="53" t="s">
        <v>179</v>
      </c>
      <c r="E2710" s="55">
        <v>3360.45</v>
      </c>
    </row>
    <row r="2711" s="40" customFormat="1" customHeight="1" spans="1:5">
      <c r="A2711" s="41">
        <v>44256</v>
      </c>
      <c r="B2711" s="53" t="s">
        <v>242</v>
      </c>
      <c r="C2711" s="50" t="s">
        <v>241</v>
      </c>
      <c r="D2711" s="53" t="s">
        <v>180</v>
      </c>
      <c r="E2711" s="55">
        <v>7482.4</v>
      </c>
    </row>
    <row r="2712" s="40" customFormat="1" customHeight="1" spans="1:5">
      <c r="A2712" s="41">
        <v>44256</v>
      </c>
      <c r="B2712" s="53" t="s">
        <v>242</v>
      </c>
      <c r="C2712" s="50" t="s">
        <v>241</v>
      </c>
      <c r="D2712" s="53" t="s">
        <v>181</v>
      </c>
      <c r="E2712" s="55">
        <v>3360.45</v>
      </c>
    </row>
    <row r="2713" s="40" customFormat="1" customHeight="1" spans="1:5">
      <c r="A2713" s="41">
        <v>44256</v>
      </c>
      <c r="B2713" s="53" t="s">
        <v>242</v>
      </c>
      <c r="C2713" s="50" t="s">
        <v>241</v>
      </c>
      <c r="D2713" s="53" t="s">
        <v>182</v>
      </c>
      <c r="E2713" s="55">
        <v>3360.45</v>
      </c>
    </row>
    <row r="2714" s="40" customFormat="1" customHeight="1" spans="1:5">
      <c r="A2714" s="41">
        <v>44256</v>
      </c>
      <c r="B2714" s="53" t="s">
        <v>242</v>
      </c>
      <c r="C2714" s="50" t="s">
        <v>241</v>
      </c>
      <c r="D2714" s="53" t="s">
        <v>183</v>
      </c>
      <c r="E2714" s="55">
        <v>7482.4</v>
      </c>
    </row>
    <row r="2715" s="40" customFormat="1" customHeight="1" spans="1:5">
      <c r="A2715" s="41">
        <v>44256</v>
      </c>
      <c r="B2715" s="53" t="s">
        <v>242</v>
      </c>
      <c r="C2715" s="50" t="s">
        <v>241</v>
      </c>
      <c r="D2715" s="53" t="s">
        <v>184</v>
      </c>
      <c r="E2715" s="55">
        <v>3360.45</v>
      </c>
    </row>
    <row r="2716" s="40" customFormat="1" customHeight="1" spans="1:5">
      <c r="A2716" s="41">
        <v>44256</v>
      </c>
      <c r="B2716" s="53" t="s">
        <v>242</v>
      </c>
      <c r="C2716" s="50" t="s">
        <v>241</v>
      </c>
      <c r="D2716" s="53" t="s">
        <v>185</v>
      </c>
      <c r="E2716" s="55">
        <v>7482.4</v>
      </c>
    </row>
    <row r="2717" s="40" customFormat="1" customHeight="1" spans="1:5">
      <c r="A2717" s="41">
        <v>44256</v>
      </c>
      <c r="B2717" s="53" t="s">
        <v>242</v>
      </c>
      <c r="C2717" s="50" t="s">
        <v>241</v>
      </c>
      <c r="D2717" s="53" t="s">
        <v>186</v>
      </c>
      <c r="E2717" s="55">
        <v>4121.95</v>
      </c>
    </row>
    <row r="2718" s="40" customFormat="1" customHeight="1" spans="1:5">
      <c r="A2718" s="41">
        <v>44256</v>
      </c>
      <c r="B2718" s="53" t="s">
        <v>242</v>
      </c>
      <c r="C2718" s="50" t="s">
        <v>241</v>
      </c>
      <c r="D2718" s="53" t="s">
        <v>187</v>
      </c>
      <c r="E2718" s="55">
        <v>3360.45</v>
      </c>
    </row>
    <row r="2719" s="40" customFormat="1" customHeight="1" spans="1:5">
      <c r="A2719" s="41">
        <v>44256</v>
      </c>
      <c r="B2719" s="53" t="s">
        <v>242</v>
      </c>
      <c r="C2719" s="50" t="s">
        <v>241</v>
      </c>
      <c r="D2719" s="53" t="s">
        <v>188</v>
      </c>
      <c r="E2719" s="55">
        <v>27621.69</v>
      </c>
    </row>
    <row r="2720" s="40" customFormat="1" customHeight="1" spans="1:5">
      <c r="A2720" s="41">
        <v>44440</v>
      </c>
      <c r="B2720" s="53" t="s">
        <v>242</v>
      </c>
      <c r="C2720" s="50" t="s">
        <v>241</v>
      </c>
      <c r="D2720" s="53" t="s">
        <v>151</v>
      </c>
      <c r="E2720" s="55">
        <v>65729.78</v>
      </c>
    </row>
    <row r="2721" s="40" customFormat="1" customHeight="1" spans="1:5">
      <c r="A2721" s="41">
        <v>44440</v>
      </c>
      <c r="B2721" s="53" t="s">
        <v>242</v>
      </c>
      <c r="C2721" s="50" t="s">
        <v>241</v>
      </c>
      <c r="D2721" s="53" t="s">
        <v>152</v>
      </c>
      <c r="E2721" s="55">
        <v>44051.91</v>
      </c>
    </row>
    <row r="2722" s="40" customFormat="1" customHeight="1" spans="1:5">
      <c r="A2722" s="41">
        <v>44440</v>
      </c>
      <c r="B2722" s="53" t="s">
        <v>242</v>
      </c>
      <c r="C2722" s="50" t="s">
        <v>241</v>
      </c>
      <c r="D2722" s="53" t="s">
        <v>153</v>
      </c>
      <c r="E2722" s="55">
        <v>39931.18</v>
      </c>
    </row>
    <row r="2723" s="40" customFormat="1" customHeight="1" spans="1:5">
      <c r="A2723" s="41">
        <v>44440</v>
      </c>
      <c r="B2723" s="53" t="s">
        <v>242</v>
      </c>
      <c r="C2723" s="50" t="s">
        <v>241</v>
      </c>
      <c r="D2723" s="53" t="s">
        <v>155</v>
      </c>
      <c r="E2723" s="55">
        <v>8364.17</v>
      </c>
    </row>
    <row r="2724" s="40" customFormat="1" customHeight="1" spans="1:5">
      <c r="A2724" s="41">
        <v>44440</v>
      </c>
      <c r="B2724" s="53" t="s">
        <v>242</v>
      </c>
      <c r="C2724" s="50" t="s">
        <v>241</v>
      </c>
      <c r="D2724" s="53" t="s">
        <v>156</v>
      </c>
      <c r="E2724" s="55">
        <v>4203.48</v>
      </c>
    </row>
    <row r="2725" s="40" customFormat="1" customHeight="1" spans="1:5">
      <c r="A2725" s="41">
        <v>44440</v>
      </c>
      <c r="B2725" s="53" t="s">
        <v>242</v>
      </c>
      <c r="C2725" s="50" t="s">
        <v>241</v>
      </c>
      <c r="D2725" s="53" t="s">
        <v>157</v>
      </c>
      <c r="E2725" s="55">
        <v>14538.76</v>
      </c>
    </row>
    <row r="2726" s="40" customFormat="1" customHeight="1" spans="1:5">
      <c r="A2726" s="41">
        <v>44440</v>
      </c>
      <c r="B2726" s="53" t="s">
        <v>242</v>
      </c>
      <c r="C2726" s="50" t="s">
        <v>241</v>
      </c>
      <c r="D2726" s="53" t="s">
        <v>158</v>
      </c>
      <c r="E2726" s="55">
        <v>4203.48</v>
      </c>
    </row>
    <row r="2727" s="40" customFormat="1" customHeight="1" spans="1:5">
      <c r="A2727" s="41">
        <v>44440</v>
      </c>
      <c r="B2727" s="53" t="s">
        <v>242</v>
      </c>
      <c r="C2727" s="50" t="s">
        <v>241</v>
      </c>
      <c r="D2727" s="53" t="s">
        <v>159</v>
      </c>
      <c r="E2727" s="55">
        <v>4203.48</v>
      </c>
    </row>
    <row r="2728" s="40" customFormat="1" customHeight="1" spans="1:5">
      <c r="A2728" s="41">
        <v>44440</v>
      </c>
      <c r="B2728" s="53" t="s">
        <v>242</v>
      </c>
      <c r="C2728" s="50" t="s">
        <v>241</v>
      </c>
      <c r="D2728" s="53" t="s">
        <v>160</v>
      </c>
      <c r="E2728" s="55">
        <v>4203.48</v>
      </c>
    </row>
    <row r="2729" s="40" customFormat="1" customHeight="1" spans="1:5">
      <c r="A2729" s="41">
        <v>44440</v>
      </c>
      <c r="B2729" s="53" t="s">
        <v>242</v>
      </c>
      <c r="C2729" s="50" t="s">
        <v>241</v>
      </c>
      <c r="D2729" s="53" t="s">
        <v>161</v>
      </c>
      <c r="E2729" s="55">
        <v>4160.69</v>
      </c>
    </row>
    <row r="2730" s="40" customFormat="1" customHeight="1" spans="1:5">
      <c r="A2730" s="41">
        <v>44440</v>
      </c>
      <c r="B2730" s="53" t="s">
        <v>242</v>
      </c>
      <c r="C2730" s="50" t="s">
        <v>241</v>
      </c>
      <c r="D2730" s="53" t="s">
        <v>162</v>
      </c>
      <c r="E2730" s="55">
        <v>21662.74</v>
      </c>
    </row>
    <row r="2731" s="40" customFormat="1" customHeight="1" spans="1:5">
      <c r="A2731" s="41">
        <v>44440</v>
      </c>
      <c r="B2731" s="53" t="s">
        <v>242</v>
      </c>
      <c r="C2731" s="50" t="s">
        <v>241</v>
      </c>
      <c r="D2731" s="53" t="s">
        <v>163</v>
      </c>
      <c r="E2731" s="55">
        <v>13441.8</v>
      </c>
    </row>
    <row r="2732" s="40" customFormat="1" customHeight="1" spans="1:5">
      <c r="A2732" s="41">
        <v>44440</v>
      </c>
      <c r="B2732" s="53" t="s">
        <v>242</v>
      </c>
      <c r="C2732" s="50" t="s">
        <v>241</v>
      </c>
      <c r="D2732" s="53" t="s">
        <v>164</v>
      </c>
      <c r="E2732" s="55">
        <v>13441.8</v>
      </c>
    </row>
    <row r="2733" s="40" customFormat="1" customHeight="1" spans="1:5">
      <c r="A2733" s="41">
        <v>44440</v>
      </c>
      <c r="B2733" s="53" t="s">
        <v>242</v>
      </c>
      <c r="C2733" s="50" t="s">
        <v>241</v>
      </c>
      <c r="D2733" s="53" t="s">
        <v>189</v>
      </c>
      <c r="E2733" s="55">
        <v>79098.24</v>
      </c>
    </row>
    <row r="2734" s="40" customFormat="1" customHeight="1" spans="1:5">
      <c r="A2734" s="41">
        <v>44440</v>
      </c>
      <c r="B2734" s="53" t="s">
        <v>242</v>
      </c>
      <c r="C2734" s="50" t="s">
        <v>241</v>
      </c>
      <c r="D2734" s="53" t="s">
        <v>168</v>
      </c>
      <c r="E2734" s="55">
        <v>21301.31</v>
      </c>
    </row>
    <row r="2735" s="40" customFormat="1" customHeight="1" spans="1:5">
      <c r="A2735" s="41">
        <v>44440</v>
      </c>
      <c r="B2735" s="53" t="s">
        <v>242</v>
      </c>
      <c r="C2735" s="50" t="s">
        <v>241</v>
      </c>
      <c r="D2735" s="53" t="s">
        <v>169</v>
      </c>
      <c r="E2735" s="55">
        <v>7321.77</v>
      </c>
    </row>
    <row r="2736" s="40" customFormat="1" customHeight="1" spans="1:5">
      <c r="A2736" s="41">
        <v>44440</v>
      </c>
      <c r="B2736" s="53" t="s">
        <v>242</v>
      </c>
      <c r="C2736" s="50" t="s">
        <v>241</v>
      </c>
      <c r="D2736" s="53" t="s">
        <v>170</v>
      </c>
      <c r="E2736" s="55">
        <v>25170.4</v>
      </c>
    </row>
    <row r="2737" s="40" customFormat="1" customHeight="1" spans="1:5">
      <c r="A2737" s="41">
        <v>44440</v>
      </c>
      <c r="B2737" s="53" t="s">
        <v>242</v>
      </c>
      <c r="C2737" s="50" t="s">
        <v>241</v>
      </c>
      <c r="D2737" s="53" t="s">
        <v>172</v>
      </c>
      <c r="E2737" s="55">
        <v>21808.14</v>
      </c>
    </row>
    <row r="2738" s="40" customFormat="1" customHeight="1" spans="1:5">
      <c r="A2738" s="41">
        <v>44440</v>
      </c>
      <c r="B2738" s="53" t="s">
        <v>242</v>
      </c>
      <c r="C2738" s="50" t="s">
        <v>241</v>
      </c>
      <c r="D2738" s="53" t="s">
        <v>173</v>
      </c>
      <c r="E2738" s="55">
        <v>4160.69</v>
      </c>
    </row>
    <row r="2739" s="40" customFormat="1" customHeight="1" spans="1:5">
      <c r="A2739" s="41">
        <v>44440</v>
      </c>
      <c r="B2739" s="53" t="s">
        <v>242</v>
      </c>
      <c r="C2739" s="50" t="s">
        <v>241</v>
      </c>
      <c r="D2739" s="53" t="s">
        <v>179</v>
      </c>
      <c r="E2739" s="55">
        <v>3360.45</v>
      </c>
    </row>
    <row r="2740" s="40" customFormat="1" customHeight="1" spans="1:5">
      <c r="A2740" s="41">
        <v>44440</v>
      </c>
      <c r="B2740" s="53" t="s">
        <v>242</v>
      </c>
      <c r="C2740" s="50" t="s">
        <v>241</v>
      </c>
      <c r="D2740" s="53" t="s">
        <v>180</v>
      </c>
      <c r="E2740" s="55">
        <v>7482.4</v>
      </c>
    </row>
    <row r="2741" s="40" customFormat="1" customHeight="1" spans="1:5">
      <c r="A2741" s="41">
        <v>44440</v>
      </c>
      <c r="B2741" s="53" t="s">
        <v>242</v>
      </c>
      <c r="C2741" s="50" t="s">
        <v>241</v>
      </c>
      <c r="D2741" s="53" t="s">
        <v>181</v>
      </c>
      <c r="E2741" s="55">
        <v>3360.45</v>
      </c>
    </row>
    <row r="2742" s="40" customFormat="1" customHeight="1" spans="1:5">
      <c r="A2742" s="41">
        <v>44440</v>
      </c>
      <c r="B2742" s="53" t="s">
        <v>242</v>
      </c>
      <c r="C2742" s="50" t="s">
        <v>241</v>
      </c>
      <c r="D2742" s="53" t="s">
        <v>182</v>
      </c>
      <c r="E2742" s="55">
        <v>3360.45</v>
      </c>
    </row>
    <row r="2743" customHeight="1" spans="1:5">
      <c r="A2743" s="41">
        <v>44440</v>
      </c>
      <c r="B2743" s="53" t="s">
        <v>242</v>
      </c>
      <c r="C2743" s="50" t="s">
        <v>241</v>
      </c>
      <c r="D2743" s="53" t="s">
        <v>183</v>
      </c>
      <c r="E2743" s="55">
        <v>7482.4</v>
      </c>
    </row>
    <row r="2744" customHeight="1" spans="1:5">
      <c r="A2744" s="41">
        <v>44440</v>
      </c>
      <c r="B2744" s="53" t="s">
        <v>242</v>
      </c>
      <c r="C2744" s="50" t="s">
        <v>241</v>
      </c>
      <c r="D2744" s="53" t="s">
        <v>184</v>
      </c>
      <c r="E2744" s="55">
        <v>3360.45</v>
      </c>
    </row>
    <row r="2745" customHeight="1" spans="1:5">
      <c r="A2745" s="41">
        <v>44440</v>
      </c>
      <c r="B2745" s="53" t="s">
        <v>242</v>
      </c>
      <c r="C2745" s="50" t="s">
        <v>241</v>
      </c>
      <c r="D2745" s="53" t="s">
        <v>185</v>
      </c>
      <c r="E2745" s="55">
        <v>3360.45</v>
      </c>
    </row>
    <row r="2746" customHeight="1" spans="1:5">
      <c r="A2746" s="41">
        <v>44440</v>
      </c>
      <c r="B2746" s="53" t="s">
        <v>242</v>
      </c>
      <c r="C2746" s="50" t="s">
        <v>241</v>
      </c>
      <c r="D2746" s="53" t="s">
        <v>190</v>
      </c>
      <c r="E2746" s="55">
        <v>4121.95</v>
      </c>
    </row>
    <row r="2747" customHeight="1" spans="1:5">
      <c r="A2747" s="41">
        <v>44440</v>
      </c>
      <c r="B2747" s="53" t="s">
        <v>242</v>
      </c>
      <c r="C2747" s="50" t="s">
        <v>241</v>
      </c>
      <c r="D2747" s="53" t="s">
        <v>186</v>
      </c>
      <c r="E2747" s="55">
        <v>4121.95</v>
      </c>
    </row>
    <row r="2748" customHeight="1" spans="1:5">
      <c r="A2748" s="41">
        <v>44440</v>
      </c>
      <c r="B2748" s="53" t="s">
        <v>242</v>
      </c>
      <c r="C2748" s="50" t="s">
        <v>241</v>
      </c>
      <c r="D2748" s="53" t="s">
        <v>187</v>
      </c>
      <c r="E2748" s="55">
        <v>3360.45</v>
      </c>
    </row>
    <row r="2749" customHeight="1" spans="1:5">
      <c r="A2749" s="41">
        <v>44440</v>
      </c>
      <c r="B2749" s="53" t="s">
        <v>242</v>
      </c>
      <c r="C2749" s="50" t="s">
        <v>241</v>
      </c>
      <c r="D2749" s="53" t="s">
        <v>191</v>
      </c>
      <c r="E2749" s="55">
        <v>2815.86</v>
      </c>
    </row>
    <row r="2750" customHeight="1" spans="1:5">
      <c r="A2750" s="41">
        <v>44440</v>
      </c>
      <c r="B2750" s="53" t="s">
        <v>242</v>
      </c>
      <c r="C2750" s="50" t="s">
        <v>241</v>
      </c>
      <c r="D2750" s="53" t="s">
        <v>192</v>
      </c>
      <c r="E2750" s="55">
        <v>5707.89</v>
      </c>
    </row>
    <row r="2751" customHeight="1" spans="1:5">
      <c r="A2751" s="41">
        <v>44440</v>
      </c>
      <c r="B2751" s="53" t="s">
        <v>242</v>
      </c>
      <c r="C2751" s="50" t="s">
        <v>241</v>
      </c>
      <c r="D2751" s="53" t="s">
        <v>193</v>
      </c>
      <c r="E2751" s="55">
        <v>2631.8</v>
      </c>
    </row>
    <row r="2752" customHeight="1" spans="1:5">
      <c r="A2752" s="41">
        <v>44440</v>
      </c>
      <c r="B2752" s="53" t="s">
        <v>242</v>
      </c>
      <c r="C2752" s="50" t="s">
        <v>241</v>
      </c>
      <c r="D2752" s="53" t="s">
        <v>194</v>
      </c>
      <c r="E2752" s="55">
        <v>2845.05</v>
      </c>
    </row>
    <row r="2753" customHeight="1" spans="1:5">
      <c r="A2753" s="41">
        <v>44440</v>
      </c>
      <c r="B2753" s="53" t="s">
        <v>242</v>
      </c>
      <c r="C2753" s="50" t="s">
        <v>241</v>
      </c>
      <c r="D2753" s="53" t="s">
        <v>188</v>
      </c>
      <c r="E2753" s="55">
        <v>37472.9</v>
      </c>
    </row>
  </sheetData>
  <autoFilter ref="A2:E2753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Z3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39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68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174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1609</v>
      </c>
      <c r="G5" s="11">
        <f>SUMIFS('[3]运行总行程（车公里）'!$C$1:$C$65536,'[3]运行总行程（车公里）'!$B$1:$B$65536,A5,'[3]运行总行程（车公里）'!$A$1:$A$65536,C5)</f>
        <v>15222</v>
      </c>
      <c r="H5" s="14">
        <f>SUMIFS('收入1-9月'!D:D,'收入1-9月'!C:C,A5,'收入1-9月'!B:B,C5)</f>
        <v>8710.1</v>
      </c>
      <c r="I5" s="15"/>
      <c r="J5" s="15">
        <f t="shared" ref="J5:J13" si="0">SUM(L5:U5,W5)</f>
        <v>3241.4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22.43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183.6</v>
      </c>
      <c r="P5" s="14">
        <f>SUMIFS('成本1-9月'!$E:$E,'成本1-9月'!$D:$D,A5,'成本1-9月'!$C:$C,$P$4,'成本1-9月'!$A:$A,C5)</f>
        <v>1644.17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255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1136.2</v>
      </c>
      <c r="X5" s="7">
        <f t="shared" ref="X5:X13" si="1">H5-J5</f>
        <v>5468.7</v>
      </c>
      <c r="Y5" s="29">
        <f>X5/H5</f>
        <v>0.62785731507101</v>
      </c>
      <c r="Z5" s="9"/>
    </row>
    <row r="6" s="1" customFormat="1" ht="25" customHeight="1" spans="1:26">
      <c r="A6" s="35" t="s">
        <v>68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172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2295</v>
      </c>
      <c r="G6" s="11">
        <f>SUMIFS('[3]运行总行程（车公里）'!$C$1:$C$65536,'[3]运行总行程（车公里）'!$B$1:$B$65536,A6,'[3]运行总行程（车公里）'!$A$1:$A$65536,C6)</f>
        <v>14624</v>
      </c>
      <c r="H6" s="14">
        <f>SUMIFS('收入1-9月'!D:D,'收入1-9月'!C:C,A6,'收入1-9月'!B:B,C6)</f>
        <v>11228.19</v>
      </c>
      <c r="I6" s="15"/>
      <c r="J6" s="15">
        <f t="shared" si="0"/>
        <v>8882.64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842.01</v>
      </c>
      <c r="P6" s="14">
        <f>SUMIFS('成本1-9月'!$E:$E,'成本1-9月'!$D:$D,A6,'成本1-9月'!$C:$C,$P$4,'成本1-9月'!$A:$A,C6)</f>
        <v>1644.17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700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5696.46</v>
      </c>
      <c r="X6" s="7">
        <f t="shared" si="1"/>
        <v>2345.55</v>
      </c>
      <c r="Y6" s="29">
        <f t="shared" ref="Y6:Y13" si="2">X6/H6</f>
        <v>0.208898317538268</v>
      </c>
      <c r="Z6" s="9"/>
    </row>
    <row r="7" s="1" customFormat="1" ht="25" customHeight="1" spans="1:26">
      <c r="A7" s="35" t="s">
        <v>68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188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1469</v>
      </c>
      <c r="G7" s="11">
        <f>SUMIFS('[3]运行总行程（车公里）'!$C$1:$C$65536,'[3]运行总行程（车公里）'!$B$1:$B$65536,A7,'[3]运行总行程（车公里）'!$A$1:$A$65536,C7)</f>
        <v>15480</v>
      </c>
      <c r="H7" s="14">
        <f>SUMIFS('收入1-9月'!D:D,'收入1-9月'!C:C,A7,'收入1-9月'!B:B,C7)</f>
        <v>9219.75</v>
      </c>
      <c r="I7" s="15"/>
      <c r="J7" s="15">
        <f t="shared" si="0"/>
        <v>7027.76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91.8</v>
      </c>
      <c r="P7" s="14">
        <f>SUMIFS('成本1-9月'!$E:$E,'成本1-9月'!$D:$D,A7,'成本1-9月'!$C:$C,$P$4,'成本1-9月'!$A:$A,C7)</f>
        <v>1644.17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5291.79</v>
      </c>
      <c r="X7" s="7">
        <f t="shared" si="1"/>
        <v>2191.99</v>
      </c>
      <c r="Y7" s="29">
        <f t="shared" si="2"/>
        <v>0.237749396675615</v>
      </c>
      <c r="Z7" s="9"/>
    </row>
    <row r="8" s="1" customFormat="1" ht="25" customHeight="1" spans="1:26">
      <c r="A8" s="35" t="s">
        <v>68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182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656</v>
      </c>
      <c r="G8" s="11">
        <f>SUMIFS('[3]运行总行程（车公里）'!$C$1:$C$65536,'[3]运行总行程（车公里）'!$B$1:$B$65536,A8,'[3]运行总行程（车公里）'!$A$1:$A$65536,C8)</f>
        <v>8600</v>
      </c>
      <c r="H8" s="14">
        <f>SUMIFS('收入1-9月'!D:D,'收入1-9月'!C:C,A8,'收入1-9月'!B:B,C8)</f>
        <v>14801.65</v>
      </c>
      <c r="I8" s="15"/>
      <c r="J8" s="15">
        <f t="shared" si="0"/>
        <v>7027.75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91.8</v>
      </c>
      <c r="P8" s="14">
        <f>SUMIFS('成本1-9月'!$E:$E,'成本1-9月'!$D:$D,A8,'成本1-9月'!$C:$C,$P$4,'成本1-9月'!$A:$A,C8)</f>
        <v>1644.17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5291.78</v>
      </c>
      <c r="X8" s="7">
        <f t="shared" si="1"/>
        <v>7773.9</v>
      </c>
      <c r="Y8" s="29">
        <f t="shared" si="2"/>
        <v>0.525204960257809</v>
      </c>
      <c r="Z8" s="9"/>
    </row>
    <row r="9" s="1" customFormat="1" ht="25" customHeight="1" spans="1:26">
      <c r="A9" s="35" t="s">
        <v>68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194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2354</v>
      </c>
      <c r="G9" s="11">
        <f>SUMIFS('[3]运行总行程（车公里）'!$C$1:$C$65536,'[3]运行总行程（车公里）'!$B$1:$B$65536,A9,'[3]运行总行程（车公里）'!$A$1:$A$65536,C9)</f>
        <v>16161</v>
      </c>
      <c r="H9" s="14">
        <f>SUMIFS('收入1-9月'!D:D,'收入1-9月'!C:C,A9,'收入1-9月'!B:B,C9)</f>
        <v>16472.93</v>
      </c>
      <c r="I9" s="15"/>
      <c r="J9" s="15">
        <f t="shared" si="0"/>
        <v>7251.92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14.44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306</v>
      </c>
      <c r="P9" s="14">
        <f>SUMIFS('成本1-9月'!$E:$E,'成本1-9月'!$D:$D,A9,'成本1-9月'!$C:$C,$P$4,'成本1-9月'!$A:$A,C9)</f>
        <v>1644.17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5287.31</v>
      </c>
      <c r="X9" s="7">
        <f t="shared" si="1"/>
        <v>9221.01</v>
      </c>
      <c r="Y9" s="29">
        <f t="shared" si="2"/>
        <v>0.559767448778086</v>
      </c>
      <c r="Z9" s="9"/>
    </row>
    <row r="10" s="1" customFormat="1" ht="25" customHeight="1" spans="1:26">
      <c r="A10" s="35" t="s">
        <v>68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38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1524</v>
      </c>
      <c r="G10" s="11">
        <f>SUMIFS('[3]运行总行程（车公里）'!$C$1:$C$65536,'[3]运行总行程（车公里）'!$B$1:$B$65536,A10,'[3]运行总行程（车公里）'!$A$1:$A$65536,C10)</f>
        <v>12516</v>
      </c>
      <c r="H10" s="14">
        <f>SUMIFS('收入1-9月'!D:D,'收入1-9月'!C:C,A10,'收入1-9月'!B:B,C10)</f>
        <v>99.17</v>
      </c>
      <c r="I10" s="15"/>
      <c r="J10" s="15">
        <f t="shared" si="0"/>
        <v>7219.51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45.9</v>
      </c>
      <c r="P10" s="14">
        <f>SUMIFS('成本1-9月'!$E:$E,'成本1-9月'!$D:$D,A10,'成本1-9月'!$C:$C,$P$4,'成本1-9月'!$A:$A,C10)</f>
        <v>1644.17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5529.44</v>
      </c>
      <c r="X10" s="7">
        <f t="shared" si="1"/>
        <v>-7120.34</v>
      </c>
      <c r="Y10" s="29">
        <f t="shared" si="2"/>
        <v>-71.7993344761521</v>
      </c>
      <c r="Z10" s="9"/>
    </row>
    <row r="11" s="1" customFormat="1" ht="25" customHeight="1" spans="1:26">
      <c r="A11" s="35" t="s">
        <v>68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16</v>
      </c>
      <c r="G11" s="11">
        <f>SUMIFS('[3]运行总行程（车公里）'!$C$1:$C$65536,'[3]运行总行程（车公里）'!$B$1:$B$65536,A11,'[3]运行总行程（车公里）'!$A$1:$A$65536,C11)</f>
        <v>234.6</v>
      </c>
      <c r="H11" s="14">
        <f>SUMIFS('收入1-9月'!D:D,'收入1-9月'!C:C,A11,'收入1-9月'!B:B,C11)</f>
        <v>-948.11</v>
      </c>
      <c r="I11" s="15"/>
      <c r="J11" s="15">
        <f t="shared" si="0"/>
        <v>5499.4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1644.17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3855.23</v>
      </c>
      <c r="X11" s="7">
        <f t="shared" si="1"/>
        <v>-6447.51</v>
      </c>
      <c r="Y11" s="29">
        <f t="shared" si="2"/>
        <v>6.80038181223698</v>
      </c>
      <c r="Z11" s="9"/>
    </row>
    <row r="12" s="1" customFormat="1" ht="25" customHeight="1" spans="1:26">
      <c r="A12" s="35" t="s">
        <v>68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-1131.82</v>
      </c>
      <c r="I12" s="15"/>
      <c r="J12" s="15">
        <f t="shared" si="0"/>
        <v>1693.97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1644.18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49.7900000000001</v>
      </c>
      <c r="X12" s="7">
        <f t="shared" si="1"/>
        <v>-2825.79</v>
      </c>
      <c r="Y12" s="29">
        <f t="shared" si="2"/>
        <v>2.49667791698327</v>
      </c>
      <c r="Z12" s="9"/>
    </row>
    <row r="13" s="1" customFormat="1" ht="25" customHeight="1" spans="1:26">
      <c r="A13" s="35" t="s">
        <v>68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-1138.83</v>
      </c>
      <c r="I13" s="15"/>
      <c r="J13" s="15">
        <f t="shared" si="0"/>
        <v>4802.35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1644.18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3158.17</v>
      </c>
      <c r="X13" s="7">
        <f t="shared" si="1"/>
        <v>-5941.18</v>
      </c>
      <c r="Y13" s="29">
        <f t="shared" si="2"/>
        <v>5.21691560636794</v>
      </c>
      <c r="Z13" s="9"/>
    </row>
    <row r="14" s="1" customFormat="1" ht="25" customHeight="1" spans="1:26">
      <c r="A14" s="35" t="s">
        <v>68</v>
      </c>
      <c r="B14" s="9"/>
      <c r="C14" s="10">
        <v>44470</v>
      </c>
      <c r="D14" s="11"/>
      <c r="E14" s="12"/>
      <c r="F14" s="7"/>
      <c r="G14" s="7"/>
      <c r="H14" s="14"/>
      <c r="I14" s="15"/>
      <c r="J14" s="15">
        <f>SUM(L14:U14,W14)</f>
        <v>0</v>
      </c>
      <c r="K14" s="7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68</v>
      </c>
      <c r="B15" s="9"/>
      <c r="C15" s="10">
        <v>44501</v>
      </c>
      <c r="D15" s="11"/>
      <c r="E15" s="12"/>
      <c r="F15" s="7"/>
      <c r="G15" s="7"/>
      <c r="H15" s="14"/>
      <c r="I15" s="15"/>
      <c r="J15" s="15">
        <f>SUM(L15:U15,W15)</f>
        <v>0</v>
      </c>
      <c r="K15" s="7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68</v>
      </c>
      <c r="B16" s="9"/>
      <c r="C16" s="10">
        <v>44531</v>
      </c>
      <c r="D16" s="11"/>
      <c r="E16" s="12"/>
      <c r="F16" s="7"/>
      <c r="G16" s="7"/>
      <c r="H16" s="14"/>
      <c r="I16" s="15"/>
      <c r="J16" s="7">
        <f t="shared" ref="J14:J30" si="5">SUM(L16:U16,W16)</f>
        <v>0</v>
      </c>
      <c r="K16" s="7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950</v>
      </c>
      <c r="E17" s="16">
        <v>4</v>
      </c>
      <c r="F17" s="16">
        <f>SUM(F5:F16)</f>
        <v>9923</v>
      </c>
      <c r="G17" s="16">
        <f>SUM(G5:G16)</f>
        <v>82837.6</v>
      </c>
      <c r="H17" s="16">
        <f>SUM(H5:H16)</f>
        <v>57313.03</v>
      </c>
      <c r="I17" s="16"/>
      <c r="J17" s="16">
        <f t="shared" si="5"/>
        <v>52646.7</v>
      </c>
      <c r="K17" s="16">
        <f t="shared" ref="K17:U17" si="6">SUM(K5:K16)</f>
        <v>0</v>
      </c>
      <c r="L17" s="16">
        <f t="shared" si="6"/>
        <v>0</v>
      </c>
      <c r="M17" s="16">
        <f t="shared" si="6"/>
        <v>36.87</v>
      </c>
      <c r="N17" s="16">
        <f t="shared" si="6"/>
        <v>0</v>
      </c>
      <c r="O17" s="16">
        <f t="shared" si="6"/>
        <v>1561.11</v>
      </c>
      <c r="P17" s="16">
        <f t="shared" si="6"/>
        <v>14797.55</v>
      </c>
      <c r="Q17" s="16">
        <f t="shared" si="6"/>
        <v>0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955</v>
      </c>
      <c r="V17" s="16"/>
      <c r="W17" s="28">
        <f>SUM(W5:W16)</f>
        <v>35296.17</v>
      </c>
      <c r="X17" s="16">
        <f t="shared" si="3"/>
        <v>4666.33</v>
      </c>
      <c r="Y17" s="30">
        <f t="shared" si="4"/>
        <v>0.0814183092396267</v>
      </c>
      <c r="Z17" s="9"/>
    </row>
    <row r="18" s="1" customFormat="1" ht="25" customHeight="1" spans="1:26">
      <c r="A18" s="35" t="s">
        <v>68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68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68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68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68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68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68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68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68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68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68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68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-950</v>
      </c>
      <c r="E31" s="21">
        <f t="shared" si="9"/>
        <v>0</v>
      </c>
      <c r="F31" s="21">
        <f t="shared" si="9"/>
        <v>-9923</v>
      </c>
      <c r="G31" s="21">
        <f t="shared" si="9"/>
        <v>-82837.6</v>
      </c>
      <c r="H31" s="21">
        <f t="shared" si="9"/>
        <v>-57313.03</v>
      </c>
      <c r="I31" s="21">
        <f t="shared" si="9"/>
        <v>0</v>
      </c>
      <c r="J31" s="21">
        <f t="shared" si="9"/>
        <v>-52646.7</v>
      </c>
      <c r="K31" s="21">
        <f t="shared" si="9"/>
        <v>0</v>
      </c>
      <c r="L31" s="21">
        <f t="shared" si="9"/>
        <v>0</v>
      </c>
      <c r="M31" s="21">
        <f t="shared" si="9"/>
        <v>-36.87</v>
      </c>
      <c r="N31" s="21">
        <f t="shared" si="9"/>
        <v>0</v>
      </c>
      <c r="O31" s="21">
        <f t="shared" si="9"/>
        <v>-1561.11</v>
      </c>
      <c r="P31" s="21">
        <f t="shared" si="9"/>
        <v>-14797.55</v>
      </c>
      <c r="Q31" s="21">
        <f t="shared" si="9"/>
        <v>0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-955</v>
      </c>
      <c r="V31" s="21">
        <f t="shared" si="9"/>
        <v>0</v>
      </c>
      <c r="W31" s="21">
        <f t="shared" si="9"/>
        <v>-35296.17</v>
      </c>
      <c r="X31" s="21">
        <f t="shared" si="9"/>
        <v>-4666.33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 t="e">
        <f t="shared" si="10"/>
        <v>#DIV/0!</v>
      </c>
      <c r="L32" s="23" t="e">
        <f t="shared" si="10"/>
        <v>#DIV/0!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 t="e">
        <f t="shared" si="10"/>
        <v>#DIV/0!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Z3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41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96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892</v>
      </c>
      <c r="G5" s="11">
        <f>SUMIFS('[3]运行总行程（车公里）'!$C$1:$C$65536,'[3]运行总行程（车公里）'!$B$1:$B$65536,A5,'[3]运行总行程（车公里）'!$A$1:$A$65536,C5)</f>
        <v>8526</v>
      </c>
      <c r="H5" s="14">
        <f>SUMIFS('收入1-9月'!D:D,'收入1-9月'!C:C,A5,'收入1-9月'!B:B,C5)</f>
        <v>6985.55</v>
      </c>
      <c r="I5" s="15"/>
      <c r="J5" s="15">
        <f t="shared" ref="J5:J13" si="0">SUM(L5:U5,W5)</f>
        <v>2448.67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277.95</v>
      </c>
      <c r="P5" s="14">
        <f>SUMIFS('成本1-9月'!$E:$E,'成本1-9月'!$D:$D,A5,'成本1-9月'!$C:$C,$P$4,'成本1-9月'!$A:$A,C5)</f>
        <v>704.28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255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1211.44</v>
      </c>
      <c r="X5" s="7">
        <f t="shared" ref="X5:X13" si="1">H5-J5</f>
        <v>4536.88</v>
      </c>
      <c r="Y5" s="29">
        <f>X5/H5</f>
        <v>0.649466398494034</v>
      </c>
      <c r="Z5" s="9"/>
    </row>
    <row r="6" s="1" customFormat="1" ht="25" customHeight="1" spans="1:26">
      <c r="A6" s="6" t="s">
        <v>41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90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1066</v>
      </c>
      <c r="G6" s="11">
        <f>SUMIFS('[3]运行总行程（车公里）'!$C$1:$C$65536,'[3]运行总行程（车公里）'!$B$1:$B$65536,A6,'[3]运行总行程（车公里）'!$A$1:$A$65536,C6)</f>
        <v>8624</v>
      </c>
      <c r="H6" s="14">
        <f>SUMIFS('收入1-9月'!D:D,'收入1-9月'!C:C,A6,'收入1-9月'!B:B,C6)</f>
        <v>8145.37</v>
      </c>
      <c r="I6" s="15"/>
      <c r="J6" s="15">
        <f t="shared" si="0"/>
        <v>3790.3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-186.15</v>
      </c>
      <c r="P6" s="14">
        <f>SUMIFS('成本1-9月'!$E:$E,'成本1-9月'!$D:$D,A6,'成本1-9月'!$C:$C,$P$4,'成本1-9月'!$A:$A,C6)</f>
        <v>704.28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3272.17</v>
      </c>
      <c r="X6" s="7">
        <f t="shared" si="1"/>
        <v>4355.07</v>
      </c>
      <c r="Y6" s="29">
        <f t="shared" ref="Y6:Y13" si="2">X6/H6</f>
        <v>0.534668161176227</v>
      </c>
      <c r="Z6" s="9"/>
    </row>
    <row r="7" s="1" customFormat="1" ht="25" customHeight="1" spans="1:26">
      <c r="A7" s="6" t="s">
        <v>41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96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1001</v>
      </c>
      <c r="G7" s="11">
        <f>SUMIFS('[3]运行总行程（车公里）'!$C$1:$C$65536,'[3]运行总行程（车公里）'!$B$1:$B$65536,A7,'[3]运行总行程（车公里）'!$A$1:$A$65536,C7)</f>
        <v>10192</v>
      </c>
      <c r="H7" s="14">
        <f>SUMIFS('收入1-9月'!D:D,'收入1-9月'!C:C,A7,'收入1-9月'!B:B,C7)</f>
        <v>6070.78</v>
      </c>
      <c r="I7" s="15"/>
      <c r="J7" s="15">
        <f t="shared" si="0"/>
        <v>6525.81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0.48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231.03</v>
      </c>
      <c r="P7" s="14">
        <f>SUMIFS('成本1-9月'!$E:$E,'成本1-9月'!$D:$D,A7,'成本1-9月'!$C:$C,$P$4,'成本1-9月'!$A:$A,C7)</f>
        <v>704.28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5590.02</v>
      </c>
      <c r="X7" s="7">
        <f t="shared" si="1"/>
        <v>-455.030000000001</v>
      </c>
      <c r="Y7" s="29">
        <f t="shared" si="2"/>
        <v>-0.0749541245111832</v>
      </c>
      <c r="Z7" s="9"/>
    </row>
    <row r="8" s="1" customFormat="1" ht="25" customHeight="1" spans="1:26">
      <c r="A8" s="6" t="s">
        <v>41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92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2157</v>
      </c>
      <c r="G8" s="11">
        <f>SUMIFS('[3]运行总行程（车公里）'!$C$1:$C$65536,'[3]运行总行程（车公里）'!$B$1:$B$65536,A8,'[3]运行总行程（车公里）'!$A$1:$A$65536,C8)</f>
        <v>18816</v>
      </c>
      <c r="H8" s="14">
        <f>SUMIFS('收入1-9月'!D:D,'收入1-9月'!C:C,A8,'收入1-9月'!B:B,C8)</f>
        <v>10251.66</v>
      </c>
      <c r="I8" s="15"/>
      <c r="J8" s="15">
        <f t="shared" si="0"/>
        <v>3943.38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45.9</v>
      </c>
      <c r="P8" s="14">
        <f>SUMIFS('成本1-9月'!$E:$E,'成本1-9月'!$D:$D,A8,'成本1-9月'!$C:$C,$P$4,'成本1-9月'!$A:$A,C8)</f>
        <v>704.28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3193.2</v>
      </c>
      <c r="X8" s="7">
        <f t="shared" si="1"/>
        <v>6308.28</v>
      </c>
      <c r="Y8" s="29">
        <f t="shared" si="2"/>
        <v>0.615342295784293</v>
      </c>
      <c r="Z8" s="9"/>
    </row>
    <row r="9" s="1" customFormat="1" ht="25" customHeight="1" spans="1:26">
      <c r="A9" s="6" t="s">
        <v>41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100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1087</v>
      </c>
      <c r="G9" s="11">
        <f>SUMIFS('[3]运行总行程（车公里）'!$C$1:$C$65536,'[3]运行总行程（车公里）'!$B$1:$B$65536,A9,'[3]运行总行程（车公里）'!$A$1:$A$65536,C9)</f>
        <v>8742</v>
      </c>
      <c r="H9" s="14">
        <f>SUMIFS('收入1-9月'!D:D,'收入1-9月'!C:C,A9,'收入1-9月'!B:B,C9)</f>
        <v>11452.12</v>
      </c>
      <c r="I9" s="15"/>
      <c r="J9" s="15">
        <f t="shared" si="0"/>
        <v>4949.82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45.9</v>
      </c>
      <c r="P9" s="14">
        <f>SUMIFS('成本1-9月'!$E:$E,'成本1-9月'!$D:$D,A9,'成本1-9月'!$C:$C,$P$4,'成本1-9月'!$A:$A,C9)</f>
        <v>704.28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4199.64</v>
      </c>
      <c r="X9" s="7">
        <f t="shared" si="1"/>
        <v>6502.3</v>
      </c>
      <c r="Y9" s="29">
        <f t="shared" si="2"/>
        <v>0.567781336556026</v>
      </c>
      <c r="Z9" s="9"/>
    </row>
    <row r="10" s="1" customFormat="1" ht="25" customHeight="1" spans="1:26">
      <c r="A10" s="6" t="s">
        <v>41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32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212</v>
      </c>
      <c r="G10" s="11">
        <f>SUMIFS('[3]运行总行程（车公里）'!$C$1:$C$65536,'[3]运行总行程（车公里）'!$B$1:$B$65536,A10,'[3]运行总行程（车公里）'!$A$1:$A$65536,C10)</f>
        <v>2697</v>
      </c>
      <c r="H10" s="14">
        <f>SUMIFS('收入1-9月'!D:D,'收入1-9月'!C:C,A10,'收入1-9月'!B:B,C10)</f>
        <v>1269.52</v>
      </c>
      <c r="I10" s="15"/>
      <c r="J10" s="15">
        <f t="shared" si="0"/>
        <v>5180.51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704.28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4476.23</v>
      </c>
      <c r="X10" s="7">
        <f t="shared" si="1"/>
        <v>-3910.99</v>
      </c>
      <c r="Y10" s="29">
        <f t="shared" si="2"/>
        <v>-3.08068403806163</v>
      </c>
      <c r="Z10" s="9"/>
    </row>
    <row r="11" s="1" customFormat="1" ht="25" customHeight="1" spans="1:26">
      <c r="A11" s="6" t="s">
        <v>41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30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342</v>
      </c>
      <c r="G11" s="11">
        <f>SUMIFS('[3]运行总行程（车公里）'!$C$1:$C$65536,'[3]运行总行程（车公里）'!$B$1:$B$65536,A11,'[3]运行总行程（车公里）'!$A$1:$A$65536,C11)</f>
        <v>3348</v>
      </c>
      <c r="H11" s="14">
        <f>SUMIFS('收入1-9月'!D:D,'收入1-9月'!C:C,A11,'收入1-9月'!B:B,C11)</f>
        <v>5203.91</v>
      </c>
      <c r="I11" s="15"/>
      <c r="J11" s="15">
        <f t="shared" si="0"/>
        <v>4653.25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704.28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3948.97</v>
      </c>
      <c r="X11" s="7">
        <f t="shared" si="1"/>
        <v>550.66</v>
      </c>
      <c r="Y11" s="29">
        <f t="shared" si="2"/>
        <v>0.105816587911782</v>
      </c>
      <c r="Z11" s="9"/>
    </row>
    <row r="12" s="1" customFormat="1" ht="25" customHeight="1" spans="1:26">
      <c r="A12" s="6" t="s">
        <v>41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-321.84</v>
      </c>
      <c r="I12" s="15"/>
      <c r="J12" s="15">
        <f t="shared" si="0"/>
        <v>1725.18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704.28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1020.9</v>
      </c>
      <c r="X12" s="7">
        <f t="shared" si="1"/>
        <v>-2047.02</v>
      </c>
      <c r="Y12" s="29">
        <f t="shared" si="2"/>
        <v>6.360365398956</v>
      </c>
      <c r="Z12" s="9"/>
    </row>
    <row r="13" s="1" customFormat="1" ht="25" customHeight="1" spans="1:26">
      <c r="A13" s="6" t="s">
        <v>41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-321.84</v>
      </c>
      <c r="I13" s="15"/>
      <c r="J13" s="15">
        <f t="shared" si="0"/>
        <v>3426.55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704.28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2722.27</v>
      </c>
      <c r="X13" s="7">
        <f t="shared" si="1"/>
        <v>-3748.39</v>
      </c>
      <c r="Y13" s="29">
        <f t="shared" si="2"/>
        <v>11.6467499378573</v>
      </c>
      <c r="Z13" s="9"/>
    </row>
    <row r="14" s="1" customFormat="1" ht="25" customHeight="1" spans="1:26">
      <c r="A14" s="6" t="s">
        <v>41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41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41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536</v>
      </c>
      <c r="E17" s="16">
        <v>4</v>
      </c>
      <c r="F17" s="16">
        <f>SUM(F5:F16)</f>
        <v>6757</v>
      </c>
      <c r="G17" s="16">
        <f>SUM(G5:G16)</f>
        <v>60945</v>
      </c>
      <c r="H17" s="16">
        <f>SUM(H5:H16)</f>
        <v>48735.23</v>
      </c>
      <c r="I17" s="16"/>
      <c r="J17" s="16">
        <f t="shared" si="5"/>
        <v>36643.47</v>
      </c>
      <c r="K17" s="16">
        <f t="shared" ref="K17:U17" si="6">SUM(K5:K16)</f>
        <v>0</v>
      </c>
      <c r="L17" s="16">
        <f t="shared" si="6"/>
        <v>0</v>
      </c>
      <c r="M17" s="16">
        <f t="shared" si="6"/>
        <v>0.48</v>
      </c>
      <c r="N17" s="16">
        <f t="shared" si="6"/>
        <v>0</v>
      </c>
      <c r="O17" s="16">
        <f t="shared" si="6"/>
        <v>414.63</v>
      </c>
      <c r="P17" s="16">
        <f t="shared" si="6"/>
        <v>6338.52</v>
      </c>
      <c r="Q17" s="16">
        <f t="shared" si="6"/>
        <v>0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255</v>
      </c>
      <c r="V17" s="16"/>
      <c r="W17" s="28">
        <f>SUM(W5:W16)</f>
        <v>29634.84</v>
      </c>
      <c r="X17" s="16">
        <f t="shared" si="3"/>
        <v>12091.76</v>
      </c>
      <c r="Y17" s="30">
        <f t="shared" si="4"/>
        <v>0.248111273918272</v>
      </c>
      <c r="Z17" s="9"/>
    </row>
    <row r="18" s="1" customFormat="1" ht="25" customHeight="1" spans="1:26">
      <c r="A18" s="6" t="s">
        <v>41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41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41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41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41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41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41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41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41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41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41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41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-536</v>
      </c>
      <c r="E31" s="21">
        <f t="shared" si="9"/>
        <v>0</v>
      </c>
      <c r="F31" s="21">
        <f t="shared" si="9"/>
        <v>-6757</v>
      </c>
      <c r="G31" s="21">
        <f t="shared" si="9"/>
        <v>-60945</v>
      </c>
      <c r="H31" s="21">
        <f t="shared" si="9"/>
        <v>-48735.23</v>
      </c>
      <c r="I31" s="21">
        <f t="shared" si="9"/>
        <v>0</v>
      </c>
      <c r="J31" s="21">
        <f t="shared" si="9"/>
        <v>-36643.47</v>
      </c>
      <c r="K31" s="21">
        <f t="shared" si="9"/>
        <v>0</v>
      </c>
      <c r="L31" s="21">
        <f t="shared" si="9"/>
        <v>0</v>
      </c>
      <c r="M31" s="21">
        <f t="shared" si="9"/>
        <v>-0.48</v>
      </c>
      <c r="N31" s="21">
        <f t="shared" si="9"/>
        <v>0</v>
      </c>
      <c r="O31" s="21">
        <f t="shared" si="9"/>
        <v>-414.63</v>
      </c>
      <c r="P31" s="21">
        <f t="shared" si="9"/>
        <v>-6338.52</v>
      </c>
      <c r="Q31" s="21">
        <f t="shared" si="9"/>
        <v>0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-255</v>
      </c>
      <c r="V31" s="21">
        <f t="shared" si="9"/>
        <v>0</v>
      </c>
      <c r="W31" s="21">
        <f t="shared" si="9"/>
        <v>-29634.84</v>
      </c>
      <c r="X31" s="21">
        <f t="shared" si="9"/>
        <v>-12091.76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 t="e">
        <f t="shared" si="10"/>
        <v>#DIV/0!</v>
      </c>
      <c r="L32" s="23" t="e">
        <f t="shared" si="10"/>
        <v>#DIV/0!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 t="e">
        <f t="shared" si="10"/>
        <v>#DIV/0!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Z3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8" t="s">
        <v>264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184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1863</v>
      </c>
      <c r="G5" s="11">
        <f>SUMIFS('[3]运行总行程（车公里）'!$C$1:$C$65536,'[3]运行总行程（车公里）'!$B$1:$B$65536,A5,'[3]运行总行程（车公里）'!$A$1:$A$65536,C5)</f>
        <v>16072</v>
      </c>
      <c r="H5" s="14">
        <f>SUMIFS('收入1-9月'!D:D,'收入1-9月'!C:C,A5,'收入1-9月'!B:B,C5)</f>
        <v>13902.36</v>
      </c>
      <c r="I5" s="15"/>
      <c r="J5" s="15">
        <f t="shared" ref="J5:J13" si="0">SUM(L5:U5,W5)</f>
        <v>4570.55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476.85</v>
      </c>
      <c r="P5" s="14">
        <f>SUMIFS('成本1-9月'!$E:$E,'成本1-9月'!$D:$D,A5,'成本1-9月'!$C:$C,$P$4,'成本1-9月'!$A:$A,C5)</f>
        <v>1876.89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510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1706.81</v>
      </c>
      <c r="X5" s="7">
        <f t="shared" ref="X5:X13" si="1">H5-J5</f>
        <v>9331.81</v>
      </c>
      <c r="Y5" s="29">
        <f>X5/H5</f>
        <v>0.671239271605684</v>
      </c>
      <c r="Z5" s="9"/>
    </row>
    <row r="6" s="1" customFormat="1" ht="25" customHeight="1" spans="1:26">
      <c r="A6" s="38" t="s">
        <v>264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174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2321</v>
      </c>
      <c r="G6" s="11">
        <f>SUMIFS('[3]运行总行程（车公里）'!$C$1:$C$65536,'[3]运行总行程（车公里）'!$B$1:$B$65536,A6,'[3]运行总行程（车公里）'!$A$1:$A$65536,C6)</f>
        <v>16464</v>
      </c>
      <c r="H6" s="14">
        <f>SUMIFS('收入1-9月'!D:D,'收入1-9月'!C:C,A6,'收入1-9月'!B:B,C6)</f>
        <v>17632.33</v>
      </c>
      <c r="I6" s="15"/>
      <c r="J6" s="15">
        <f t="shared" si="0"/>
        <v>10355.48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-109.65</v>
      </c>
      <c r="P6" s="14">
        <f>SUMIFS('成本1-9月'!$E:$E,'成本1-9月'!$D:$D,A6,'成本1-9月'!$C:$C,$P$4,'成本1-9月'!$A:$A,C6)</f>
        <v>1876.94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8588.19</v>
      </c>
      <c r="X6" s="7">
        <f t="shared" si="1"/>
        <v>7276.85</v>
      </c>
      <c r="Y6" s="29">
        <f t="shared" ref="Y6:Y13" si="2">X6/H6</f>
        <v>0.412699285914</v>
      </c>
      <c r="Z6" s="9"/>
    </row>
    <row r="7" s="1" customFormat="1" ht="25" customHeight="1" spans="1:26">
      <c r="A7" s="38" t="s">
        <v>264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202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2133</v>
      </c>
      <c r="G7" s="11">
        <f>SUMIFS('[3]运行总行程（车公里）'!$C$1:$C$65536,'[3]运行总行程（车公里）'!$B$1:$B$65536,A7,'[3]运行总行程（车公里）'!$A$1:$A$65536,C7)</f>
        <v>18424</v>
      </c>
      <c r="H7" s="14">
        <f>SUMIFS('收入1-9月'!D:D,'收入1-9月'!C:C,A7,'收入1-9月'!B:B,C7)</f>
        <v>13422.1</v>
      </c>
      <c r="I7" s="15"/>
      <c r="J7" s="15">
        <f t="shared" si="0"/>
        <v>10005.16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14.44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132.6</v>
      </c>
      <c r="P7" s="14">
        <f>SUMIFS('成本1-9月'!$E:$E,'成本1-9月'!$D:$D,A7,'成本1-9月'!$C:$C,$P$4,'成本1-9月'!$A:$A,C7)</f>
        <v>1876.94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7981.18</v>
      </c>
      <c r="X7" s="7">
        <f t="shared" si="1"/>
        <v>3416.94</v>
      </c>
      <c r="Y7" s="29">
        <f t="shared" si="2"/>
        <v>0.254575662526728</v>
      </c>
      <c r="Z7" s="9"/>
    </row>
    <row r="8" s="1" customFormat="1" ht="25" customHeight="1" spans="1:26">
      <c r="A8" s="38" t="s">
        <v>264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202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954</v>
      </c>
      <c r="G8" s="11">
        <f>SUMIFS('[3]运行总行程（车公里）'!$C$1:$C$65536,'[3]运行总行程（车公里）'!$B$1:$B$65536,A8,'[3]运行总行程（车公里）'!$A$1:$A$65536,C8)</f>
        <v>9898</v>
      </c>
      <c r="H8" s="14">
        <f>SUMIFS('收入1-9月'!D:D,'收入1-9月'!C:C,A8,'收入1-9月'!B:B,C8)</f>
        <v>36393.37</v>
      </c>
      <c r="I8" s="15"/>
      <c r="J8" s="15">
        <f t="shared" si="0"/>
        <v>10281.88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15.76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408</v>
      </c>
      <c r="P8" s="14">
        <f>SUMIFS('成本1-9月'!$E:$E,'成本1-9月'!$D:$D,A8,'成本1-9月'!$C:$C,$P$4,'成本1-9月'!$A:$A,C8)</f>
        <v>1876.94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3</v>
      </c>
      <c r="W8" s="26">
        <f>SUMIFS(人工!Q:Q,人工!A:A,A8,人工!B:B,C8)</f>
        <v>7981.18</v>
      </c>
      <c r="X8" s="7">
        <f t="shared" si="1"/>
        <v>26111.49</v>
      </c>
      <c r="Y8" s="29">
        <f t="shared" si="2"/>
        <v>0.71747931010511</v>
      </c>
      <c r="Z8" s="9"/>
    </row>
    <row r="9" s="1" customFormat="1" ht="25" customHeight="1" spans="1:26">
      <c r="A9" s="38" t="s">
        <v>264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200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2152</v>
      </c>
      <c r="G9" s="11">
        <f>SUMIFS('[3]运行总行程（车公里）'!$C$1:$C$65536,'[3]运行总行程（车公里）'!$B$1:$B$65536,A9,'[3]运行总行程（车公里）'!$A$1:$A$65536,C9)</f>
        <v>17730</v>
      </c>
      <c r="H9" s="14">
        <f>SUMIFS('收入1-9月'!D:D,'收入1-9月'!C:C,A9,'收入1-9月'!B:B,C9)</f>
        <v>36663.45</v>
      </c>
      <c r="I9" s="15"/>
      <c r="J9" s="15">
        <f t="shared" si="0"/>
        <v>9895.75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117.3</v>
      </c>
      <c r="P9" s="14">
        <f>SUMIFS('成本1-9月'!$E:$E,'成本1-9月'!$D:$D,A9,'成本1-9月'!$C:$C,$P$4,'成本1-9月'!$A:$A,C9)</f>
        <v>1876.94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7901.51</v>
      </c>
      <c r="X9" s="7">
        <f t="shared" si="1"/>
        <v>26767.7</v>
      </c>
      <c r="Y9" s="29">
        <f t="shared" si="2"/>
        <v>0.730092230818431</v>
      </c>
      <c r="Z9" s="9"/>
    </row>
    <row r="10" s="1" customFormat="1" ht="25" customHeight="1" spans="1:26">
      <c r="A10" s="38" t="s">
        <v>264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44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177</v>
      </c>
      <c r="G10" s="11">
        <f>SUMIFS('[3]运行总行程（车公里）'!$C$1:$C$65536,'[3]运行总行程（车公里）'!$B$1:$B$65536,A10,'[3]运行总行程（车公里）'!$A$1:$A$65536,C10)</f>
        <v>2688</v>
      </c>
      <c r="H10" s="14">
        <f>SUMIFS('收入1-9月'!D:D,'收入1-9月'!C:C,A10,'收入1-9月'!B:B,C10)</f>
        <v>1054.17</v>
      </c>
      <c r="I10" s="15"/>
      <c r="J10" s="15">
        <f t="shared" si="0"/>
        <v>10283.12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1876.94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8406.18</v>
      </c>
      <c r="X10" s="7">
        <f t="shared" si="1"/>
        <v>-9228.95</v>
      </c>
      <c r="Y10" s="29">
        <f t="shared" si="2"/>
        <v>-8.75470749499606</v>
      </c>
      <c r="Z10" s="9"/>
    </row>
    <row r="11" s="1" customFormat="1" ht="25" customHeight="1" spans="1:26">
      <c r="A11" s="38" t="s">
        <v>264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-1039.81</v>
      </c>
      <c r="I11" s="15"/>
      <c r="J11" s="15">
        <f t="shared" si="0"/>
        <v>7737.42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1876.94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3</v>
      </c>
      <c r="W11" s="26">
        <f>SUMIFS(人工!Q:Q,人工!A:A,A11,人工!B:B,C11)</f>
        <v>5860.48</v>
      </c>
      <c r="X11" s="7">
        <f t="shared" si="1"/>
        <v>-8777.23</v>
      </c>
      <c r="Y11" s="29">
        <f t="shared" si="2"/>
        <v>8.44118637058693</v>
      </c>
      <c r="Z11" s="9"/>
    </row>
    <row r="12" s="1" customFormat="1" ht="25" customHeight="1" spans="1:26">
      <c r="A12" s="38" t="s">
        <v>264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-1039.81</v>
      </c>
      <c r="I12" s="15"/>
      <c r="J12" s="15">
        <f t="shared" si="0"/>
        <v>1868.27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1876.94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3</v>
      </c>
      <c r="W12" s="26">
        <f>SUMIFS(人工!Q:Q,人工!A:A,A12,人工!B:B,C12)</f>
        <v>-8.67000000000007</v>
      </c>
      <c r="X12" s="7">
        <f t="shared" si="1"/>
        <v>-2908.08</v>
      </c>
      <c r="Y12" s="29">
        <f t="shared" si="2"/>
        <v>2.79674171242823</v>
      </c>
      <c r="Z12" s="9"/>
    </row>
    <row r="13" s="1" customFormat="1" ht="25" customHeight="1" spans="1:26">
      <c r="A13" s="38" t="s">
        <v>264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-1039.81</v>
      </c>
      <c r="I13" s="15"/>
      <c r="J13" s="15">
        <f t="shared" si="0"/>
        <v>6009.58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1876.94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3</v>
      </c>
      <c r="W13" s="26">
        <f>SUMIFS(人工!Q:Q,人工!A:A,A13,人工!B:B,C13)</f>
        <v>4132.64</v>
      </c>
      <c r="X13" s="7">
        <f t="shared" si="1"/>
        <v>-7049.39</v>
      </c>
      <c r="Y13" s="29">
        <f t="shared" si="2"/>
        <v>6.77949817755167</v>
      </c>
      <c r="Z13" s="9"/>
    </row>
    <row r="14" s="1" customFormat="1" ht="25" customHeight="1" spans="1:26">
      <c r="A14" s="38" t="s">
        <v>264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8" t="s">
        <v>264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8" t="s">
        <v>264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8"/>
      <c r="B17" s="16"/>
      <c r="C17" s="17" t="s">
        <v>39</v>
      </c>
      <c r="D17" s="16">
        <f t="shared" ref="D17:H17" si="6">SUM(D5:D16)</f>
        <v>1006</v>
      </c>
      <c r="E17" s="16">
        <v>4</v>
      </c>
      <c r="F17" s="16">
        <f t="shared" si="6"/>
        <v>9600</v>
      </c>
      <c r="G17" s="16">
        <f t="shared" si="6"/>
        <v>81276</v>
      </c>
      <c r="H17" s="16">
        <f t="shared" si="6"/>
        <v>115948.35</v>
      </c>
      <c r="I17" s="16"/>
      <c r="J17" s="16">
        <f t="shared" si="5"/>
        <v>71007.21</v>
      </c>
      <c r="K17" s="16">
        <f t="shared" ref="K17:U17" si="7">SUM(K5:K16)</f>
        <v>0</v>
      </c>
      <c r="L17" s="16">
        <f t="shared" si="7"/>
        <v>0</v>
      </c>
      <c r="M17" s="16">
        <f t="shared" si="7"/>
        <v>30.2</v>
      </c>
      <c r="N17" s="16">
        <f t="shared" si="7"/>
        <v>0</v>
      </c>
      <c r="O17" s="16">
        <f t="shared" si="7"/>
        <v>1025.1</v>
      </c>
      <c r="P17" s="16">
        <f t="shared" si="7"/>
        <v>16892.41</v>
      </c>
      <c r="Q17" s="16">
        <f t="shared" si="7"/>
        <v>0</v>
      </c>
      <c r="R17" s="16">
        <f t="shared" si="7"/>
        <v>0</v>
      </c>
      <c r="S17" s="16">
        <f t="shared" si="7"/>
        <v>0</v>
      </c>
      <c r="T17" s="16">
        <f t="shared" si="7"/>
        <v>0</v>
      </c>
      <c r="U17" s="16">
        <f t="shared" si="7"/>
        <v>510</v>
      </c>
      <c r="V17" s="16"/>
      <c r="W17" s="28">
        <f>SUM(W5:W16)</f>
        <v>52549.5</v>
      </c>
      <c r="X17" s="16">
        <f t="shared" si="3"/>
        <v>44941.14</v>
      </c>
      <c r="Y17" s="30">
        <f t="shared" si="4"/>
        <v>0.387596201239604</v>
      </c>
      <c r="Z17" s="9"/>
    </row>
    <row r="18" s="1" customFormat="1" ht="25" customHeight="1" spans="1:26">
      <c r="A18" s="38" t="s">
        <v>264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8" t="s">
        <v>264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8" t="s">
        <v>264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8" t="s">
        <v>264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8" t="s">
        <v>264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8" t="s">
        <v>264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8" t="s">
        <v>264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8" t="s">
        <v>264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8" t="s">
        <v>264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8" t="s">
        <v>264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8" t="s">
        <v>264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8" t="s">
        <v>264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8">SUM(D18:D29)</f>
        <v>0</v>
      </c>
      <c r="E30" s="16">
        <v>4</v>
      </c>
      <c r="F30" s="16">
        <f t="shared" si="8"/>
        <v>0</v>
      </c>
      <c r="G30" s="16">
        <f t="shared" si="8"/>
        <v>0</v>
      </c>
      <c r="H30" s="16">
        <f t="shared" si="8"/>
        <v>0</v>
      </c>
      <c r="I30" s="16"/>
      <c r="J30" s="16">
        <f t="shared" si="5"/>
        <v>0</v>
      </c>
      <c r="K30" s="16">
        <f t="shared" ref="K30:U30" si="9">SUM(K18:K29)</f>
        <v>0</v>
      </c>
      <c r="L30" s="16">
        <f t="shared" si="9"/>
        <v>0</v>
      </c>
      <c r="M30" s="16">
        <f t="shared" si="9"/>
        <v>0</v>
      </c>
      <c r="N30" s="16">
        <f t="shared" si="9"/>
        <v>0</v>
      </c>
      <c r="O30" s="16">
        <f t="shared" si="9"/>
        <v>0</v>
      </c>
      <c r="P30" s="16">
        <f t="shared" si="9"/>
        <v>0</v>
      </c>
      <c r="Q30" s="16">
        <f t="shared" si="9"/>
        <v>0</v>
      </c>
      <c r="R30" s="16">
        <f t="shared" si="9"/>
        <v>0</v>
      </c>
      <c r="S30" s="16">
        <f t="shared" si="9"/>
        <v>0</v>
      </c>
      <c r="T30" s="16">
        <f t="shared" si="9"/>
        <v>0</v>
      </c>
      <c r="U30" s="16">
        <f t="shared" si="9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10">D30-D17</f>
        <v>-1006</v>
      </c>
      <c r="E31" s="21">
        <f t="shared" si="10"/>
        <v>0</v>
      </c>
      <c r="F31" s="21">
        <f t="shared" si="10"/>
        <v>-9600</v>
      </c>
      <c r="G31" s="21">
        <f t="shared" si="10"/>
        <v>-81276</v>
      </c>
      <c r="H31" s="21">
        <f t="shared" si="10"/>
        <v>-115948.35</v>
      </c>
      <c r="I31" s="21">
        <f t="shared" si="10"/>
        <v>0</v>
      </c>
      <c r="J31" s="21">
        <f t="shared" si="10"/>
        <v>-71007.21</v>
      </c>
      <c r="K31" s="21">
        <f t="shared" si="10"/>
        <v>0</v>
      </c>
      <c r="L31" s="21">
        <f t="shared" si="10"/>
        <v>0</v>
      </c>
      <c r="M31" s="21">
        <f t="shared" si="10"/>
        <v>-30.2</v>
      </c>
      <c r="N31" s="21">
        <f t="shared" si="10"/>
        <v>0</v>
      </c>
      <c r="O31" s="21">
        <f t="shared" si="10"/>
        <v>-1025.1</v>
      </c>
      <c r="P31" s="21">
        <f t="shared" si="10"/>
        <v>-16892.41</v>
      </c>
      <c r="Q31" s="21">
        <f t="shared" si="10"/>
        <v>0</v>
      </c>
      <c r="R31" s="21">
        <f t="shared" si="10"/>
        <v>0</v>
      </c>
      <c r="S31" s="21">
        <f t="shared" si="10"/>
        <v>0</v>
      </c>
      <c r="T31" s="21">
        <f t="shared" si="10"/>
        <v>0</v>
      </c>
      <c r="U31" s="21">
        <f t="shared" si="10"/>
        <v>-510</v>
      </c>
      <c r="V31" s="21">
        <f t="shared" si="10"/>
        <v>0</v>
      </c>
      <c r="W31" s="21">
        <f t="shared" si="10"/>
        <v>-52549.5</v>
      </c>
      <c r="X31" s="21">
        <f t="shared" si="10"/>
        <v>-44941.14</v>
      </c>
      <c r="Y31" s="21" t="e">
        <f t="shared" si="10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1">D31/D17*100</f>
        <v>-100</v>
      </c>
      <c r="E32" s="23">
        <f t="shared" si="11"/>
        <v>0</v>
      </c>
      <c r="F32" s="23">
        <f t="shared" si="11"/>
        <v>-100</v>
      </c>
      <c r="G32" s="23">
        <f t="shared" si="11"/>
        <v>-100</v>
      </c>
      <c r="H32" s="23">
        <f t="shared" si="11"/>
        <v>-100</v>
      </c>
      <c r="I32" s="23" t="e">
        <f t="shared" si="11"/>
        <v>#DIV/0!</v>
      </c>
      <c r="J32" s="23">
        <f t="shared" si="11"/>
        <v>-100</v>
      </c>
      <c r="K32" s="23" t="e">
        <f t="shared" si="11"/>
        <v>#DIV/0!</v>
      </c>
      <c r="L32" s="23" t="e">
        <f t="shared" si="11"/>
        <v>#DIV/0!</v>
      </c>
      <c r="M32" s="23">
        <f t="shared" si="11"/>
        <v>-100</v>
      </c>
      <c r="N32" s="23" t="e">
        <f t="shared" si="11"/>
        <v>#DIV/0!</v>
      </c>
      <c r="O32" s="23">
        <f t="shared" si="11"/>
        <v>-100</v>
      </c>
      <c r="P32" s="23">
        <f t="shared" si="11"/>
        <v>-100</v>
      </c>
      <c r="Q32" s="23" t="e">
        <f t="shared" si="11"/>
        <v>#DIV/0!</v>
      </c>
      <c r="R32" s="23" t="e">
        <f t="shared" si="11"/>
        <v>#DIV/0!</v>
      </c>
      <c r="S32" s="23" t="e">
        <f t="shared" si="11"/>
        <v>#DIV/0!</v>
      </c>
      <c r="T32" s="23" t="e">
        <f t="shared" si="11"/>
        <v>#DIV/0!</v>
      </c>
      <c r="U32" s="23">
        <f t="shared" si="11"/>
        <v>-100</v>
      </c>
      <c r="V32" s="23" t="e">
        <f t="shared" si="11"/>
        <v>#DIV/0!</v>
      </c>
      <c r="W32" s="23">
        <f t="shared" si="11"/>
        <v>-100</v>
      </c>
      <c r="X32" s="23">
        <f t="shared" si="11"/>
        <v>-100</v>
      </c>
      <c r="Y32" s="23" t="e">
        <f t="shared" si="11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Z3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8" t="s">
        <v>42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100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558</v>
      </c>
      <c r="G5" s="11">
        <f>SUMIFS('[3]运行总行程（车公里）'!$C$1:$C$65536,'[3]运行总行程（车公里）'!$B$1:$B$65536,A5,'[3]运行总行程（车公里）'!$A$1:$A$65536,C5)</f>
        <v>11920</v>
      </c>
      <c r="H5" s="14">
        <f>SUMIFS('收入1-9月'!D:D,'收入1-9月'!C:C,A5,'收入1-9月'!B:B,C5)</f>
        <v>11466.73</v>
      </c>
      <c r="I5" s="15"/>
      <c r="J5" s="15">
        <f t="shared" ref="J5:J13" si="0">SUM(L5:U5,W5)</f>
        <v>11816.02</v>
      </c>
      <c r="K5" s="24">
        <f>+SUMIFS('[2]1-9月明细 (合并）huiz '!$C:$C,'[2]1-9月明细 (合并）huiz '!$B:$B,A5,'[2]1-9月明细 (合并）huiz '!$A:$A,C5)</f>
        <v>1959.1</v>
      </c>
      <c r="L5" s="14">
        <f>SUMIFS('成本1-9月'!E:E,'成本1-9月'!D:D,A5,'成本1-9月'!C:C,$L$4,'成本1-9月'!A:A,C5)</f>
        <v>5095.62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137.7</v>
      </c>
      <c r="P5" s="14">
        <f>SUMIFS('成本1-9月'!$E:$E,'成本1-9月'!$D:$D,A5,'成本1-9月'!$C:$C,$P$4,'成本1-9月'!$A:$A,C5)</f>
        <v>199.32</v>
      </c>
      <c r="Q5" s="14">
        <f>SUMIFS('成本1-9月'!$E:$E,'成本1-9月'!$D:$D,A5,'成本1-9月'!$C:$C,$Q$4,'成本1-9月'!$A:$A,C5)</f>
        <v>5898.33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485.05</v>
      </c>
      <c r="X5" s="7">
        <f t="shared" ref="X5:X13" si="1">H5-J5</f>
        <v>-349.289999999999</v>
      </c>
      <c r="Y5" s="29">
        <f>X5/H5</f>
        <v>-0.0304611689644737</v>
      </c>
      <c r="Z5" s="9"/>
    </row>
    <row r="6" s="1" customFormat="1" ht="25" customHeight="1" spans="1:26">
      <c r="A6" s="38" t="s">
        <v>42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102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608</v>
      </c>
      <c r="G6" s="11">
        <f>SUMIFS('[3]运行总行程（车公里）'!$C$1:$C$65536,'[3]运行总行程（车公里）'!$B$1:$B$65536,A6,'[3]运行总行程（车公里）'!$A$1:$A$65536,C6)</f>
        <v>12240</v>
      </c>
      <c r="H6" s="14">
        <f>SUMIFS('收入1-9月'!D:D,'收入1-9月'!C:C,A6,'收入1-9月'!B:B,C6)</f>
        <v>13841.3</v>
      </c>
      <c r="I6" s="15"/>
      <c r="J6" s="15">
        <f t="shared" si="0"/>
        <v>17785.58</v>
      </c>
      <c r="K6" s="24">
        <f>+SUMIFS('[2]1-9月明细 (合并）huiz '!$C:$C,'[2]1-9月明细 (合并）huiz '!$B:$B,A6,'[2]1-9月明细 (合并）huiz '!$A:$A,C6)</f>
        <v>2072.62</v>
      </c>
      <c r="L6" s="14">
        <f>SUMIFS('成本1-9月'!E:E,'成本1-9月'!D:D,A6,'成本1-9月'!C:C,$L$4,'成本1-9月'!A:A,C6)</f>
        <v>5390.88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137.7</v>
      </c>
      <c r="P6" s="14">
        <f>SUMIFS('成本1-9月'!$E:$E,'成本1-9月'!$D:$D,A6,'成本1-9月'!$C:$C,$P$4,'成本1-9月'!$A:$A,C6)</f>
        <v>1016.31</v>
      </c>
      <c r="Q6" s="14">
        <f>SUMIFS('成本1-9月'!$E:$E,'成本1-9月'!$D:$D,A6,'成本1-9月'!$C:$C,$Q$4,'成本1-9月'!$A:$A,C6)</f>
        <v>9822.57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1418.12</v>
      </c>
      <c r="X6" s="7">
        <f t="shared" si="1"/>
        <v>-3944.28</v>
      </c>
      <c r="Y6" s="29">
        <f t="shared" ref="Y6:Y13" si="2">X6/H6</f>
        <v>-0.284964562577214</v>
      </c>
      <c r="Z6" s="9"/>
    </row>
    <row r="7" s="1" customFormat="1" ht="25" customHeight="1" spans="1:26">
      <c r="A7" s="38" t="s">
        <v>42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52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243</v>
      </c>
      <c r="G7" s="11">
        <f>SUMIFS('[3]运行总行程（车公里）'!$C$1:$C$65536,'[3]运行总行程（车公里）'!$B$1:$B$65536,A7,'[3]运行总行程（车公里）'!$A$1:$A$65536,C7)</f>
        <v>6240</v>
      </c>
      <c r="H7" s="14">
        <f>SUMIFS('收入1-9月'!D:D,'收入1-9月'!C:C,A7,'收入1-9月'!B:B,C7)</f>
        <v>4789.64</v>
      </c>
      <c r="I7" s="15"/>
      <c r="J7" s="15">
        <f t="shared" si="0"/>
        <v>7605.16</v>
      </c>
      <c r="K7" s="24">
        <f>+SUMIFS('[2]1-9月明细 (合并）huiz '!$C:$C,'[2]1-9月明细 (合并）huiz '!$B:$B,A7,'[2]1-9月明细 (合并）huiz '!$A:$A,C7)</f>
        <v>975.46</v>
      </c>
      <c r="L7" s="14">
        <f>SUMIFS('成本1-9月'!E:E,'成本1-9月'!D:D,A7,'成本1-9月'!C:C,$L$4,'成本1-9月'!A:A,C7)</f>
        <v>2885.41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45.9</v>
      </c>
      <c r="P7" s="14">
        <f>SUMIFS('成本1-9月'!$E:$E,'成本1-9月'!$D:$D,A7,'成本1-9月'!$C:$C,$P$4,'成本1-9月'!$A:$A,C7)</f>
        <v>1016.31</v>
      </c>
      <c r="Q7" s="14">
        <f>SUMIFS('成本1-9月'!$E:$E,'成本1-9月'!$D:$D,A7,'成本1-9月'!$C:$C,$Q$4,'成本1-9月'!$A:$A,C7)</f>
        <v>2441.76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1215.78</v>
      </c>
      <c r="X7" s="7">
        <f t="shared" si="1"/>
        <v>-2815.52</v>
      </c>
      <c r="Y7" s="29">
        <f t="shared" si="2"/>
        <v>-0.587835411429669</v>
      </c>
      <c r="Z7" s="9"/>
    </row>
    <row r="8" s="1" customFormat="1" ht="25" customHeight="1" spans="1:26">
      <c r="A8" s="38" t="s">
        <v>42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-4882.02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1016.31</v>
      </c>
      <c r="Q8" s="14">
        <f>SUMIFS('成本1-9月'!$E:$E,'成本1-9月'!$D:$D,A8,'成本1-9月'!$C:$C,$Q$4,'成本1-9月'!$A:$A,C8)</f>
        <v>-5898.33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4882.02</v>
      </c>
      <c r="Y8" s="29" t="e">
        <f t="shared" si="2"/>
        <v>#DIV/0!</v>
      </c>
      <c r="Z8" s="9"/>
    </row>
    <row r="9" s="1" customFormat="1" ht="25" customHeight="1" spans="1:26">
      <c r="A9" s="38" t="s">
        <v>42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1016.31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1016.31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-1016.31</v>
      </c>
      <c r="Y9" s="29" t="e">
        <f t="shared" si="2"/>
        <v>#DIV/0!</v>
      </c>
      <c r="Z9" s="9"/>
    </row>
    <row r="10" s="1" customFormat="1" ht="25" customHeight="1" spans="1:26">
      <c r="A10" s="38" t="s">
        <v>42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-2032.62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-2032.62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2032.62</v>
      </c>
      <c r="Y10" s="29" t="e">
        <f t="shared" si="2"/>
        <v>#DIV/0!</v>
      </c>
      <c r="Z10" s="9"/>
    </row>
    <row r="11" s="1" customFormat="1" ht="25" customHeight="1" spans="1:26">
      <c r="A11" s="38" t="s">
        <v>42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0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0</v>
      </c>
      <c r="X11" s="7">
        <f t="shared" si="1"/>
        <v>0</v>
      </c>
      <c r="Y11" s="29" t="e">
        <f t="shared" si="2"/>
        <v>#DIV/0!</v>
      </c>
      <c r="Z11" s="9"/>
    </row>
    <row r="12" s="1" customFormat="1" ht="25" customHeight="1" spans="1:26">
      <c r="A12" s="38" t="s">
        <v>42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9963.77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9963.77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-9963.77</v>
      </c>
      <c r="Y12" s="29" t="e">
        <f t="shared" si="2"/>
        <v>#DIV/0!</v>
      </c>
      <c r="Z12" s="9"/>
    </row>
    <row r="13" s="1" customFormat="1" ht="25" customHeight="1" spans="1:26">
      <c r="A13" s="38" t="s">
        <v>42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8" t="s">
        <v>42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8" t="s">
        <v>42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8" t="s">
        <v>42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8"/>
      <c r="B17" s="16"/>
      <c r="C17" s="17" t="s">
        <v>39</v>
      </c>
      <c r="D17" s="16">
        <f>SUM(D5:D16)</f>
        <v>254</v>
      </c>
      <c r="E17" s="16">
        <v>4</v>
      </c>
      <c r="F17" s="16">
        <f>SUM(F5:F16)</f>
        <v>1409</v>
      </c>
      <c r="G17" s="16">
        <f>SUM(G5:G16)</f>
        <v>30400</v>
      </c>
      <c r="H17" s="16">
        <f>SUM(H5:H16)</f>
        <v>30097.67</v>
      </c>
      <c r="I17" s="16"/>
      <c r="J17" s="16">
        <f t="shared" si="5"/>
        <v>41272.2</v>
      </c>
      <c r="K17" s="16">
        <f t="shared" ref="K17:U17" si="6">SUM(K5:K16)</f>
        <v>5007.18</v>
      </c>
      <c r="L17" s="16">
        <f t="shared" si="6"/>
        <v>13371.91</v>
      </c>
      <c r="M17" s="16">
        <f t="shared" si="6"/>
        <v>0</v>
      </c>
      <c r="N17" s="16">
        <f t="shared" si="6"/>
        <v>0</v>
      </c>
      <c r="O17" s="16">
        <f t="shared" si="6"/>
        <v>321.3</v>
      </c>
      <c r="P17" s="16">
        <f t="shared" si="6"/>
        <v>12195.71</v>
      </c>
      <c r="Q17" s="16">
        <f t="shared" si="6"/>
        <v>12264.33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0</v>
      </c>
      <c r="V17" s="16"/>
      <c r="W17" s="28">
        <f>SUM(W5:W16)</f>
        <v>3118.95</v>
      </c>
      <c r="X17" s="16">
        <f t="shared" si="3"/>
        <v>-11174.53</v>
      </c>
      <c r="Y17" s="30">
        <f t="shared" si="4"/>
        <v>-0.371275583791038</v>
      </c>
      <c r="Z17" s="9"/>
    </row>
    <row r="18" s="1" customFormat="1" ht="25" customHeight="1" spans="1:26">
      <c r="A18" s="38" t="s">
        <v>42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8" t="s">
        <v>42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8" t="s">
        <v>42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8" t="s">
        <v>42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8" t="s">
        <v>42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8" t="s">
        <v>42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8" t="s">
        <v>42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8" t="s">
        <v>42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8" t="s">
        <v>42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8" t="s">
        <v>42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8" t="s">
        <v>42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8" t="s">
        <v>42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-254</v>
      </c>
      <c r="E31" s="21">
        <f t="shared" si="9"/>
        <v>0</v>
      </c>
      <c r="F31" s="21">
        <f t="shared" si="9"/>
        <v>-1409</v>
      </c>
      <c r="G31" s="21">
        <f t="shared" si="9"/>
        <v>-30400</v>
      </c>
      <c r="H31" s="21">
        <f t="shared" si="9"/>
        <v>-30097.67</v>
      </c>
      <c r="I31" s="21">
        <f t="shared" si="9"/>
        <v>0</v>
      </c>
      <c r="J31" s="21">
        <f t="shared" si="9"/>
        <v>-41272.2</v>
      </c>
      <c r="K31" s="21">
        <f t="shared" si="9"/>
        <v>-5007.18</v>
      </c>
      <c r="L31" s="21">
        <f t="shared" si="9"/>
        <v>-13371.91</v>
      </c>
      <c r="M31" s="21">
        <f t="shared" si="9"/>
        <v>0</v>
      </c>
      <c r="N31" s="21">
        <f t="shared" si="9"/>
        <v>0</v>
      </c>
      <c r="O31" s="21">
        <f t="shared" si="9"/>
        <v>-321.3</v>
      </c>
      <c r="P31" s="21">
        <f t="shared" si="9"/>
        <v>-12195.71</v>
      </c>
      <c r="Q31" s="21">
        <f t="shared" si="9"/>
        <v>-12264.33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0</v>
      </c>
      <c r="V31" s="21">
        <f t="shared" si="9"/>
        <v>0</v>
      </c>
      <c r="W31" s="21">
        <f t="shared" si="9"/>
        <v>-3118.95</v>
      </c>
      <c r="X31" s="21">
        <f t="shared" si="9"/>
        <v>11174.53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 t="e">
        <f t="shared" si="10"/>
        <v>#DIV/0!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 t="e">
        <f t="shared" si="10"/>
        <v>#DIV/0!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8" t="s">
        <v>43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678</v>
      </c>
      <c r="E5" s="12">
        <f>SUMIFS('[3]运行车辆数（辆）'!$C$1:$C$65536,'[3]运行车辆数（辆）'!$B$1:$B$65536,A5,'[3]运行车辆数（辆）'!$A$1:$A$65536,C5)</f>
        <v>3</v>
      </c>
      <c r="F5" s="13">
        <f>SUMIFS('[3]客运量（人次）'!$C$1:$C$65536,'[3]客运量（人次）'!$B$1:$B$65536,A5,'[3]客运量（人次）'!$A$1:$A$65536,C5)</f>
        <v>5443</v>
      </c>
      <c r="G5" s="11">
        <f>SUMIFS('[3]运行总行程（车公里）'!$C$1:$C$65536,'[3]运行总行程（车公里）'!$B$1:$B$65536,A5,'[3]运行总行程（车公里）'!$A$1:$A$65536,C5)</f>
        <v>34840</v>
      </c>
      <c r="H5" s="14">
        <f>SUMIFS('收入1-9月'!D:D,'收入1-9月'!C:C,A5,'收入1-9月'!B:B,C5)</f>
        <v>65644.89</v>
      </c>
      <c r="I5" s="15"/>
      <c r="J5" s="15">
        <f t="shared" ref="J5:J13" si="0">SUM(L5:U5,W5)</f>
        <v>11789.39</v>
      </c>
      <c r="K5" s="24">
        <f>+SUMIFS('[2]1-9月明细 (合并）huiz '!$C:$C,'[2]1-9月明细 (合并）huiz '!$B:$B,A5,'[2]1-9月明细 (合并）huiz '!$A:$A,C5)</f>
        <v>536.01</v>
      </c>
      <c r="L5" s="14">
        <f>SUMIFS('成本1-9月'!E:E,'成本1-9月'!D:D,A5,'成本1-9月'!C:C,$L$4,'成本1-9月'!A:A,C5)</f>
        <v>1394.16</v>
      </c>
      <c r="M5" s="14">
        <f>SUMIFS('成本1-9月'!$E:$E,'成本1-9月'!$D:$D,A5,'成本1-9月'!$C:$C,$M$4,'成本1-9月'!$A:$A,C5)</f>
        <v>73.95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3464.79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5141.35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1715.14</v>
      </c>
      <c r="X5" s="7">
        <f t="shared" ref="X5:X13" si="1">H5-J5</f>
        <v>53855.5</v>
      </c>
      <c r="Y5" s="29">
        <f>X5/H5</f>
        <v>0.820406584579546</v>
      </c>
      <c r="Z5" s="9"/>
    </row>
    <row r="6" s="1" customFormat="1" ht="25" customHeight="1" spans="1:26">
      <c r="A6" s="38" t="s">
        <v>43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630</v>
      </c>
      <c r="E6" s="12">
        <f>SUMIFS('[3]运行车辆数（辆）'!$C$1:$C$65536,'[3]运行车辆数（辆）'!$B$1:$B$65536,A6,'[3]运行车辆数（辆）'!$A$1:$A$65536,C6)</f>
        <v>3</v>
      </c>
      <c r="F6" s="13">
        <f>SUMIFS('[3]客运量（人次）'!$C$1:$C$65536,'[3]客运量（人次）'!$B$1:$B$65536,A6,'[3]客运量（人次）'!$A$1:$A$65536,C6)</f>
        <v>4971</v>
      </c>
      <c r="G6" s="11">
        <f>SUMIFS('[3]运行总行程（车公里）'!$C$1:$C$65536,'[3]运行总行程（车公里）'!$B$1:$B$65536,A6,'[3]运行总行程（车公里）'!$A$1:$A$65536,C6)</f>
        <v>32168</v>
      </c>
      <c r="H6" s="14">
        <f>SUMIFS('收入1-9月'!D:D,'收入1-9月'!C:C,A6,'收入1-9月'!B:B,C6)</f>
        <v>56758.6</v>
      </c>
      <c r="I6" s="15"/>
      <c r="J6" s="15">
        <f t="shared" si="0"/>
        <v>49539.49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351.31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3464.79</v>
      </c>
      <c r="Q6" s="14">
        <f>SUMIFS('成本1-9月'!$E:$E,'成本1-9月'!$D:$D,A6,'成本1-9月'!$C:$C,$Q$4,'成本1-9月'!$A:$A,C6)</f>
        <v>33621.49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3673.71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8428.19</v>
      </c>
      <c r="X6" s="7">
        <f t="shared" si="1"/>
        <v>7219.11</v>
      </c>
      <c r="Y6" s="29">
        <f t="shared" ref="Y6:Y13" si="2">X6/H6</f>
        <v>0.127189712219822</v>
      </c>
      <c r="Z6" s="9"/>
    </row>
    <row r="7" s="1" customFormat="1" ht="25" customHeight="1" spans="1:26">
      <c r="A7" s="38" t="s">
        <v>43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740</v>
      </c>
      <c r="E7" s="12">
        <f>SUMIFS('[3]运行车辆数（辆）'!$C$1:$C$65536,'[3]运行车辆数（辆）'!$B$1:$B$65536,A7,'[3]运行车辆数（辆）'!$A$1:$A$65536,C7)</f>
        <v>3</v>
      </c>
      <c r="F7" s="13">
        <f>SUMIFS('[3]客运量（人次）'!$C$1:$C$65536,'[3]客运量（人次）'!$B$1:$B$65536,A7,'[3]客运量（人次）'!$A$1:$A$65536,C7)</f>
        <v>6125</v>
      </c>
      <c r="G7" s="11">
        <f>SUMIFS('[3]运行总行程（车公里）'!$C$1:$C$65536,'[3]运行总行程（车公里）'!$B$1:$B$65536,A7,'[3]运行总行程（车公里）'!$A$1:$A$65536,C7)</f>
        <v>38272</v>
      </c>
      <c r="H7" s="14">
        <f>SUMIFS('收入1-9月'!D:D,'收入1-9月'!C:C,A7,'收入1-9月'!B:B,C7)</f>
        <v>63311.92</v>
      </c>
      <c r="I7" s="15"/>
      <c r="J7" s="15">
        <f t="shared" si="0"/>
        <v>16183.12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235.81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413.1</v>
      </c>
      <c r="P7" s="14">
        <f>SUMIFS('成本1-9月'!$E:$E,'成本1-9月'!$D:$D,A7,'成本1-9月'!$C:$C,$P$4,'成本1-9月'!$A:$A,C7)</f>
        <v>3464.79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3641.24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8428.18</v>
      </c>
      <c r="X7" s="7">
        <f t="shared" si="1"/>
        <v>47128.8</v>
      </c>
      <c r="Y7" s="29">
        <f t="shared" si="2"/>
        <v>0.744390629758188</v>
      </c>
      <c r="Z7" s="9"/>
    </row>
    <row r="8" s="1" customFormat="1" ht="25" customHeight="1" spans="1:26">
      <c r="A8" s="38" t="s">
        <v>43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714</v>
      </c>
      <c r="E8" s="12">
        <f>SUMIFS('[3]运行车辆数（辆）'!$C$1:$C$65536,'[3]运行车辆数（辆）'!$B$1:$B$65536,A8,'[3]运行车辆数（辆）'!$A$1:$A$65536,C8)</f>
        <v>3</v>
      </c>
      <c r="F8" s="13">
        <f>SUMIFS('[3]客运量（人次）'!$C$1:$C$65536,'[3]客运量（人次）'!$B$1:$B$65536,A8,'[3]客运量（人次）'!$A$1:$A$65536,C8)</f>
        <v>6205</v>
      </c>
      <c r="G8" s="11">
        <f>SUMIFS('[3]运行总行程（车公里）'!$C$1:$C$65536,'[3]运行总行程（车公里）'!$B$1:$B$65536,A8,'[3]运行总行程（车公里）'!$A$1:$A$65536,C8)</f>
        <v>37232</v>
      </c>
      <c r="H8" s="14">
        <f>SUMIFS('收入1-9月'!D:D,'收入1-9月'!C:C,A8,'收入1-9月'!B:B,C8)</f>
        <v>70333.4</v>
      </c>
      <c r="I8" s="15"/>
      <c r="J8" s="15">
        <f t="shared" si="0"/>
        <v>47255.58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-5.54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3464.79</v>
      </c>
      <c r="Q8" s="14">
        <f>SUMIFS('成本1-9月'!$E:$E,'成本1-9月'!$D:$D,A8,'成本1-9月'!$C:$C,$Q$4,'成本1-9月'!$A:$A,C8)</f>
        <v>31325.63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4346.02</v>
      </c>
      <c r="V8" s="7">
        <f>SUMIFS('[3]司助人数(人)'!$C$1:$C$65536,'[3]司助人数(人)'!$B$1:$B$65536,A8,'[3]司助人数(人)'!$A$1:$A$65536,C8)</f>
        <v>3</v>
      </c>
      <c r="W8" s="26">
        <f>SUMIFS(人工!Q:Q,人工!A:A,A8,人工!B:B,C8)</f>
        <v>8124.68</v>
      </c>
      <c r="X8" s="7">
        <f t="shared" si="1"/>
        <v>23077.82</v>
      </c>
      <c r="Y8" s="29">
        <f t="shared" si="2"/>
        <v>0.328120352492557</v>
      </c>
      <c r="Z8" s="9"/>
    </row>
    <row r="9" s="1" customFormat="1" ht="25" customHeight="1" spans="1:26">
      <c r="A9" s="38" t="s">
        <v>43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688</v>
      </c>
      <c r="E9" s="12">
        <f>SUMIFS('[3]运行车辆数（辆）'!$C$1:$C$65536,'[3]运行车辆数（辆）'!$B$1:$B$65536,A9,'[3]运行车辆数（辆）'!$A$1:$A$65536,C9)</f>
        <v>3</v>
      </c>
      <c r="F9" s="13">
        <f>SUMIFS('[3]客运量（人次）'!$C$1:$C$65536,'[3]客运量（人次）'!$B$1:$B$65536,A9,'[3]客运量（人次）'!$A$1:$A$65536,C9)</f>
        <v>6322</v>
      </c>
      <c r="G9" s="11">
        <f>SUMIFS('[3]运行总行程（车公里）'!$C$1:$C$65536,'[3]运行总行程（车公里）'!$B$1:$B$65536,A9,'[3]运行总行程（车公里）'!$A$1:$A$65536,C9)</f>
        <v>34112</v>
      </c>
      <c r="H9" s="14">
        <f>SUMIFS('收入1-9月'!D:D,'收入1-9月'!C:C,A9,'收入1-9月'!B:B,C9)</f>
        <v>69193.89</v>
      </c>
      <c r="I9" s="15"/>
      <c r="J9" s="15">
        <f t="shared" si="0"/>
        <v>32548.61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370.92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3464.79</v>
      </c>
      <c r="Q9" s="14">
        <f>SUMIFS('成本1-9月'!$E:$E,'成本1-9月'!$D:$D,A9,'成本1-9月'!$C:$C,$Q$4,'成本1-9月'!$A:$A,C9)</f>
        <v>16465.63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4129.29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8117.98</v>
      </c>
      <c r="X9" s="7">
        <f t="shared" si="1"/>
        <v>36645.28</v>
      </c>
      <c r="Y9" s="29">
        <f t="shared" si="2"/>
        <v>0.529602830538939</v>
      </c>
      <c r="Z9" s="9"/>
    </row>
    <row r="10" s="1" customFormat="1" ht="25" customHeight="1" spans="1:26">
      <c r="A10" s="38" t="s">
        <v>43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44</v>
      </c>
      <c r="E10" s="12">
        <f>SUMIFS('[3]运行车辆数（辆）'!$C$1:$C$65536,'[3]运行车辆数（辆）'!$B$1:$B$65536,A10,'[3]运行车辆数（辆）'!$A$1:$A$65536,C10)</f>
        <v>3</v>
      </c>
      <c r="F10" s="13">
        <f>SUMIFS('[3]客运量（人次）'!$C$1:$C$65536,'[3]客运量（人次）'!$B$1:$B$65536,A10,'[3]客运量（人次）'!$A$1:$A$65536,C10)</f>
        <v>336</v>
      </c>
      <c r="G10" s="11">
        <f>SUMIFS('[3]运行总行程（车公里）'!$C$1:$C$65536,'[3]运行总行程（车公里）'!$B$1:$B$65536,A10,'[3]运行总行程（车公里）'!$A$1:$A$65536,C10)</f>
        <v>2704</v>
      </c>
      <c r="H10" s="14">
        <f>SUMIFS('收入1-9月'!D:D,'收入1-9月'!C:C,A10,'收入1-9月'!B:B,C10)</f>
        <v>2658.58</v>
      </c>
      <c r="I10" s="15"/>
      <c r="J10" s="15">
        <f t="shared" si="0"/>
        <v>26873.57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153.43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3464.79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17421.97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5833.38</v>
      </c>
      <c r="X10" s="7">
        <f t="shared" si="1"/>
        <v>-24214.99</v>
      </c>
      <c r="Y10" s="29">
        <f t="shared" si="2"/>
        <v>-9.10824199384634</v>
      </c>
      <c r="Z10" s="9"/>
    </row>
    <row r="11" s="1" customFormat="1" ht="25" customHeight="1" spans="1:26">
      <c r="A11" s="38" t="s">
        <v>43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254</v>
      </c>
      <c r="E11" s="12">
        <f>SUMIFS('[3]运行车辆数（辆）'!$C$1:$C$65536,'[3]运行车辆数（辆）'!$B$1:$B$65536,A11,'[3]运行车辆数（辆）'!$A$1:$A$65536,C11)</f>
        <v>3</v>
      </c>
      <c r="F11" s="13">
        <f>SUMIFS('[3]客运量（人次）'!$C$1:$C$65536,'[3]客运量（人次）'!$B$1:$B$65536,A11,'[3]客运量（人次）'!$A$1:$A$65536,C11)</f>
        <v>1850</v>
      </c>
      <c r="G11" s="11">
        <f>SUMIFS('[3]运行总行程（车公里）'!$C$1:$C$65536,'[3]运行总行程（车公里）'!$B$1:$B$65536,A11,'[3]运行总行程（车公里）'!$A$1:$A$65536,C11)</f>
        <v>13313.3</v>
      </c>
      <c r="H11" s="14">
        <f>SUMIFS('收入1-9月'!D:D,'收入1-9月'!C:C,A11,'收入1-9月'!B:B,C11)</f>
        <v>18733.83</v>
      </c>
      <c r="I11" s="15"/>
      <c r="J11" s="15">
        <f t="shared" si="0"/>
        <v>10277.81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3464.79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2219.81</v>
      </c>
      <c r="V11" s="7">
        <f>SUMIFS('[3]司助人数(人)'!$C$1:$C$65536,'[3]司助人数(人)'!$B$1:$B$65536,A11,'[3]司助人数(人)'!$A$1:$A$65536,C11)</f>
        <v>3</v>
      </c>
      <c r="W11" s="26">
        <f>SUMIFS(人工!Q:Q,人工!A:A,A11,人工!B:B,C11)</f>
        <v>4593.21</v>
      </c>
      <c r="X11" s="7">
        <f t="shared" si="1"/>
        <v>8456.02</v>
      </c>
      <c r="Y11" s="29">
        <f t="shared" si="2"/>
        <v>0.451377000858874</v>
      </c>
      <c r="Z11" s="9"/>
    </row>
    <row r="12" s="1" customFormat="1" ht="25" customHeight="1" spans="1:26">
      <c r="A12" s="38" t="s">
        <v>43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482</v>
      </c>
      <c r="E12" s="12">
        <f>SUMIFS('[3]运行车辆数（辆）'!$C$1:$C$65536,'[3]运行车辆数（辆）'!$B$1:$B$65536,A12,'[3]运行车辆数（辆）'!$A$1:$A$65536,C12)</f>
        <v>3</v>
      </c>
      <c r="F12" s="13">
        <f>SUMIFS('[3]客运量（人次）'!$C$1:$C$65536,'[3]客运量（人次）'!$B$1:$B$65536,A12,'[3]客运量（人次）'!$A$1:$A$65536,C12)</f>
        <v>3278</v>
      </c>
      <c r="G12" s="11">
        <f>SUMIFS('[3]运行总行程（车公里）'!$C$1:$C$65536,'[3]运行总行程（车公里）'!$B$1:$B$65536,A12,'[3]运行总行程（车公里）'!$A$1:$A$65536,C12)</f>
        <v>25064</v>
      </c>
      <c r="H12" s="14">
        <f>SUMIFS('收入1-9月'!D:D,'收入1-9月'!C:C,A12,'收入1-9月'!B:B,C12)</f>
        <v>34506.08</v>
      </c>
      <c r="I12" s="15"/>
      <c r="J12" s="15">
        <f t="shared" si="0"/>
        <v>29339.23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99.96</v>
      </c>
      <c r="P12" s="14">
        <f>SUMIFS('成本1-9月'!$E:$E,'成本1-9月'!$D:$D,A12,'成本1-9月'!$C:$C,$P$4,'成本1-9月'!$A:$A,C12)</f>
        <v>3464.87</v>
      </c>
      <c r="Q12" s="14">
        <f>SUMIFS('成本1-9月'!$E:$E,'成本1-9月'!$D:$D,A12,'成本1-9月'!$C:$C,$Q$4,'成本1-9月'!$A:$A,C12)</f>
        <v>22180.23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2807.77</v>
      </c>
      <c r="V12" s="7">
        <f>SUMIFS('[3]司助人数(人)'!$C$1:$C$65536,'[3]司助人数(人)'!$B$1:$B$65536,A12,'[3]司助人数(人)'!$A$1:$A$65536,C12)</f>
        <v>3</v>
      </c>
      <c r="W12" s="26">
        <f>SUMIFS(人工!Q:Q,人工!A:A,A12,人工!B:B,C12)</f>
        <v>786.4</v>
      </c>
      <c r="X12" s="7">
        <f t="shared" si="1"/>
        <v>5166.85</v>
      </c>
      <c r="Y12" s="29">
        <f t="shared" si="2"/>
        <v>0.149737379615419</v>
      </c>
      <c r="Z12" s="9"/>
    </row>
    <row r="13" s="1" customFormat="1" ht="25" customHeight="1" spans="1:26">
      <c r="A13" s="38" t="s">
        <v>43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468</v>
      </c>
      <c r="E13" s="12">
        <f>SUMIFS('[3]运行车辆数（辆）'!$C$1:$C$65536,'[3]运行车辆数（辆）'!$B$1:$B$65536,A13,'[3]运行车辆数（辆）'!$A$1:$A$65536,C13)</f>
        <v>3</v>
      </c>
      <c r="F13" s="13">
        <f>SUMIFS('[3]客运量（人次）'!$C$1:$C$65536,'[3]客运量（人次）'!$B$1:$B$65536,A13,'[3]客运量（人次）'!$A$1:$A$65536,C13)</f>
        <v>3711</v>
      </c>
      <c r="G13" s="11">
        <f>SUMIFS('[3]运行总行程（车公里）'!$C$1:$C$65536,'[3]运行总行程（车公里）'!$B$1:$B$65536,A13,'[3]运行总行程（车公里）'!$A$1:$A$65536,C13)</f>
        <v>24336</v>
      </c>
      <c r="H13" s="14">
        <f>SUMIFS('收入1-9月'!D:D,'收入1-9月'!C:C,A13,'收入1-9月'!B:B,C13)</f>
        <v>39569.06</v>
      </c>
      <c r="I13" s="15"/>
      <c r="J13" s="15">
        <f t="shared" si="0"/>
        <v>9478.14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2642.53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2917.4</v>
      </c>
      <c r="V13" s="7">
        <f>SUMIFS('[3]司助人数(人)'!$C$1:$C$65536,'[3]司助人数(人)'!$B$1:$B$65536,A13,'[3]司助人数(人)'!$A$1:$A$65536,C13)</f>
        <v>3</v>
      </c>
      <c r="W13" s="26">
        <f>SUMIFS(人工!Q:Q,人工!A:A,A13,人工!B:B,C13)</f>
        <v>3918.21</v>
      </c>
      <c r="X13" s="7">
        <f t="shared" si="1"/>
        <v>30090.92</v>
      </c>
      <c r="Y13" s="29">
        <f t="shared" si="2"/>
        <v>0.760465879149012</v>
      </c>
      <c r="Z13" s="9"/>
    </row>
    <row r="14" s="1" customFormat="1" ht="25" customHeight="1" spans="1:26">
      <c r="A14" s="38" t="s">
        <v>43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8" t="s">
        <v>43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8" t="s">
        <v>43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8"/>
      <c r="B17" s="16"/>
      <c r="C17" s="17" t="s">
        <v>39</v>
      </c>
      <c r="D17" s="16">
        <f>SUM(D5:D16)</f>
        <v>4698</v>
      </c>
      <c r="E17" s="16">
        <v>4</v>
      </c>
      <c r="F17" s="16">
        <f>SUM(F5:F16)</f>
        <v>38241</v>
      </c>
      <c r="G17" s="16">
        <f>SUM(G5:G16)</f>
        <v>242041.3</v>
      </c>
      <c r="H17" s="16">
        <f>SUM(H5:H16)</f>
        <v>420710.25</v>
      </c>
      <c r="I17" s="16"/>
      <c r="J17" s="16">
        <f t="shared" si="5"/>
        <v>233284.94</v>
      </c>
      <c r="K17" s="16">
        <f t="shared" ref="K17:U17" si="6">SUM(K5:K16)</f>
        <v>536.01</v>
      </c>
      <c r="L17" s="16">
        <f t="shared" si="6"/>
        <v>1394.16</v>
      </c>
      <c r="M17" s="16">
        <f t="shared" si="6"/>
        <v>1179.88</v>
      </c>
      <c r="N17" s="16">
        <f t="shared" si="6"/>
        <v>0</v>
      </c>
      <c r="O17" s="16">
        <f t="shared" si="6"/>
        <v>513.06</v>
      </c>
      <c r="P17" s="16">
        <f t="shared" si="6"/>
        <v>30360.93</v>
      </c>
      <c r="Q17" s="16">
        <f t="shared" si="6"/>
        <v>103592.98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46298.56</v>
      </c>
      <c r="V17" s="16"/>
      <c r="W17" s="28">
        <f>SUM(W5:W16)</f>
        <v>49945.37</v>
      </c>
      <c r="X17" s="16">
        <f t="shared" si="3"/>
        <v>187425.31</v>
      </c>
      <c r="Y17" s="30">
        <f t="shared" si="4"/>
        <v>0.445497370220954</v>
      </c>
      <c r="Z17" s="9"/>
    </row>
    <row r="18" s="1" customFormat="1" ht="25" customHeight="1" spans="1:26">
      <c r="A18" s="38" t="s">
        <v>43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8" t="s">
        <v>43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8" t="s">
        <v>43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8" t="s">
        <v>43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8" t="s">
        <v>43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8" t="s">
        <v>43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8" t="s">
        <v>43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8" t="s">
        <v>43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8" t="s">
        <v>43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8" t="s">
        <v>43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8" t="s">
        <v>43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8" t="s">
        <v>43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-4698</v>
      </c>
      <c r="E31" s="21">
        <f t="shared" si="9"/>
        <v>0</v>
      </c>
      <c r="F31" s="21">
        <f t="shared" si="9"/>
        <v>-38241</v>
      </c>
      <c r="G31" s="21">
        <f t="shared" si="9"/>
        <v>-242041.3</v>
      </c>
      <c r="H31" s="21">
        <f t="shared" si="9"/>
        <v>-420710.25</v>
      </c>
      <c r="I31" s="21">
        <f t="shared" si="9"/>
        <v>0</v>
      </c>
      <c r="J31" s="21">
        <f t="shared" si="9"/>
        <v>-233284.94</v>
      </c>
      <c r="K31" s="21">
        <f t="shared" si="9"/>
        <v>-536.01</v>
      </c>
      <c r="L31" s="21">
        <f t="shared" si="9"/>
        <v>-1394.16</v>
      </c>
      <c r="M31" s="21">
        <f t="shared" si="9"/>
        <v>-1179.88</v>
      </c>
      <c r="N31" s="21">
        <f t="shared" si="9"/>
        <v>0</v>
      </c>
      <c r="O31" s="21">
        <f t="shared" si="9"/>
        <v>-513.06</v>
      </c>
      <c r="P31" s="21">
        <f t="shared" si="9"/>
        <v>-30360.93</v>
      </c>
      <c r="Q31" s="21">
        <f t="shared" si="9"/>
        <v>-103592.98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-46298.56</v>
      </c>
      <c r="V31" s="21">
        <f t="shared" si="9"/>
        <v>0</v>
      </c>
      <c r="W31" s="21">
        <f t="shared" si="9"/>
        <v>-49945.37</v>
      </c>
      <c r="X31" s="21">
        <f t="shared" si="9"/>
        <v>-187425.31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53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486</v>
      </c>
      <c r="E5" s="12">
        <f>SUMIFS('[3]运行车辆数（辆）'!$C$1:$C$65536,'[3]运行车辆数（辆）'!$B$1:$B$65536,A5,'[3]运行车辆数（辆）'!$A$1:$A$65536,C5)</f>
        <v>5</v>
      </c>
      <c r="F5" s="13">
        <f>SUMIFS('[3]客运量（人次）'!$C$1:$C$65536,'[3]客运量（人次）'!$B$1:$B$65536,A5,'[3]客运量（人次）'!$A$1:$A$65536,C5)</f>
        <v>6149</v>
      </c>
      <c r="G5" s="11">
        <f>SUMIFS('[3]运行总行程（车公里）'!$C$1:$C$65536,'[3]运行总行程（车公里）'!$B$1:$B$65536,A5,'[3]运行总行程（车公里）'!$A$1:$A$65536,C5)</f>
        <v>46746</v>
      </c>
      <c r="H5" s="14">
        <f>SUMIFS('收入1-9月'!D:D,'收入1-9月'!C:C,A5,'收入1-9月'!B:B,C5)</f>
        <v>40562.79</v>
      </c>
      <c r="I5" s="15"/>
      <c r="J5" s="15">
        <f t="shared" ref="J5:J13" si="0">SUM(L5:U5,W5)</f>
        <v>32564.1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1593.75</v>
      </c>
      <c r="P5" s="14">
        <f>SUMIFS('成本1-9月'!$E:$E,'成本1-9月'!$D:$D,A5,'成本1-9月'!$C:$C,$P$4,'成本1-9月'!$A:$A,C5)</f>
        <v>3413.78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25170.4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9</v>
      </c>
      <c r="W5" s="26">
        <f>SUMIFS(人工!Q:Q,人工!A:A,A5,人工!B:B,C5)</f>
        <v>2386.17</v>
      </c>
      <c r="X5" s="7">
        <f t="shared" ref="X5:X13" si="1">H5-J5</f>
        <v>7998.69</v>
      </c>
      <c r="Y5" s="29">
        <f>X5/H5</f>
        <v>0.197192796649343</v>
      </c>
      <c r="Z5" s="9"/>
    </row>
    <row r="6" s="1" customFormat="1" ht="25" customHeight="1" spans="1:26">
      <c r="A6" s="6" t="s">
        <v>53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416</v>
      </c>
      <c r="E6" s="12">
        <f>SUMIFS('[3]运行车辆数（辆）'!$C$1:$C$65536,'[3]运行车辆数（辆）'!$B$1:$B$65536,A6,'[3]运行车辆数（辆）'!$A$1:$A$65536,C6)</f>
        <v>5</v>
      </c>
      <c r="F6" s="13">
        <f>SUMIFS('[3]客运量（人次）'!$C$1:$C$65536,'[3]客运量（人次）'!$B$1:$B$65536,A6,'[3]客运量（人次）'!$A$1:$A$65536,C6)</f>
        <v>6313</v>
      </c>
      <c r="G6" s="11">
        <f>SUMIFS('[3]运行总行程（车公里）'!$C$1:$C$65536,'[3]运行总行程（车公里）'!$B$1:$B$65536,A6,'[3]运行总行程（车公里）'!$A$1:$A$65536,C6)</f>
        <v>40964</v>
      </c>
      <c r="H6" s="14">
        <f>SUMIFS('收入1-9月'!D:D,'收入1-9月'!C:C,A6,'收入1-9月'!B:B,C6)</f>
        <v>40210.76</v>
      </c>
      <c r="I6" s="15"/>
      <c r="J6" s="15">
        <f t="shared" si="0"/>
        <v>20996.37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2.4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-997.05</v>
      </c>
      <c r="P6" s="14">
        <f>SUMIFS('成本1-9月'!$E:$E,'成本1-9月'!$D:$D,A6,'成本1-9月'!$C:$C,$P$4,'成本1-9月'!$A:$A,C6)</f>
        <v>3413.71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9</v>
      </c>
      <c r="W6" s="26">
        <f>SUMIFS(人工!Q:Q,人工!A:A,A6,人工!B:B,C6)</f>
        <v>18577.31</v>
      </c>
      <c r="X6" s="7">
        <f t="shared" si="1"/>
        <v>19214.39</v>
      </c>
      <c r="Y6" s="29">
        <f t="shared" ref="Y6:Y13" si="2">X6/H6</f>
        <v>0.477842000499369</v>
      </c>
      <c r="Z6" s="9"/>
    </row>
    <row r="7" s="1" customFormat="1" ht="25" customHeight="1" spans="1:26">
      <c r="A7" s="6" t="s">
        <v>53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508</v>
      </c>
      <c r="E7" s="12">
        <f>SUMIFS('[3]运行车辆数（辆）'!$C$1:$C$65536,'[3]运行车辆数（辆）'!$B$1:$B$65536,A7,'[3]运行车辆数（辆）'!$A$1:$A$65536,C7)</f>
        <v>5</v>
      </c>
      <c r="F7" s="13">
        <f>SUMIFS('[3]客运量（人次）'!$C$1:$C$65536,'[3]客运量（人次）'!$B$1:$B$65536,A7,'[3]客运量（人次）'!$A$1:$A$65536,C7)</f>
        <v>6714</v>
      </c>
      <c r="G7" s="11">
        <f>SUMIFS('[3]运行总行程（车公里）'!$C$1:$C$65536,'[3]运行总行程（车公里）'!$B$1:$B$65536,A7,'[3]运行总行程（车公里）'!$A$1:$A$65536,C7)</f>
        <v>48510</v>
      </c>
      <c r="H7" s="14">
        <f>SUMIFS('收入1-9月'!D:D,'收入1-9月'!C:C,A7,'收入1-9月'!B:B,C7)</f>
        <v>36058.01</v>
      </c>
      <c r="I7" s="15"/>
      <c r="J7" s="15">
        <f t="shared" si="0"/>
        <v>27075.26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484.5</v>
      </c>
      <c r="P7" s="14">
        <f>SUMIFS('成本1-9月'!$E:$E,'成本1-9月'!$D:$D,A7,'成本1-9月'!$C:$C,$P$4,'成本1-9月'!$A:$A,C7)</f>
        <v>3413.71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9</v>
      </c>
      <c r="W7" s="26">
        <f>SUMIFS(人工!Q:Q,人工!A:A,A7,人工!B:B,C7)</f>
        <v>23177.05</v>
      </c>
      <c r="X7" s="7">
        <f t="shared" si="1"/>
        <v>8982.75</v>
      </c>
      <c r="Y7" s="29">
        <f t="shared" si="2"/>
        <v>0.249119405091962</v>
      </c>
      <c r="Z7" s="9"/>
    </row>
    <row r="8" s="1" customFormat="1" ht="25" customHeight="1" spans="1:26">
      <c r="A8" s="6" t="s">
        <v>53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484</v>
      </c>
      <c r="E8" s="12">
        <f>SUMIFS('[3]运行车辆数（辆）'!$C$1:$C$65536,'[3]运行车辆数（辆）'!$B$1:$B$65536,A8,'[3]运行车辆数（辆）'!$A$1:$A$65536,C8)</f>
        <v>5</v>
      </c>
      <c r="F8" s="13">
        <f>SUMIFS('[3]客运量（人次）'!$C$1:$C$65536,'[3]客运量（人次）'!$B$1:$B$65536,A8,'[3]客运量（人次）'!$A$1:$A$65536,C8)</f>
        <v>5638</v>
      </c>
      <c r="G8" s="11">
        <f>SUMIFS('[3]运行总行程（车公里）'!$C$1:$C$65536,'[3]运行总行程（车公里）'!$B$1:$B$65536,A8,'[3]运行总行程（车公里）'!$A$1:$A$65536,C8)</f>
        <v>47432</v>
      </c>
      <c r="H8" s="14">
        <f>SUMIFS('收入1-9月'!D:D,'收入1-9月'!C:C,A8,'收入1-9月'!B:B,C8)</f>
        <v>106726.41</v>
      </c>
      <c r="I8" s="15"/>
      <c r="J8" s="15">
        <f t="shared" si="0"/>
        <v>22320.64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241.15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821.1</v>
      </c>
      <c r="P8" s="14">
        <f>SUMIFS('成本1-9月'!$E:$E,'成本1-9月'!$D:$D,A8,'成本1-9月'!$C:$C,$P$4,'成本1-9月'!$A:$A,C8)</f>
        <v>3413.71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9</v>
      </c>
      <c r="W8" s="26">
        <f>SUMIFS(人工!Q:Q,人工!A:A,A8,人工!B:B,C8)</f>
        <v>17844.68</v>
      </c>
      <c r="X8" s="7">
        <f t="shared" si="1"/>
        <v>84405.77</v>
      </c>
      <c r="Y8" s="29">
        <f t="shared" si="2"/>
        <v>0.790861137369841</v>
      </c>
      <c r="Z8" s="9"/>
    </row>
    <row r="9" s="1" customFormat="1" ht="25" customHeight="1" spans="1:26">
      <c r="A9" s="6" t="s">
        <v>53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518</v>
      </c>
      <c r="E9" s="12">
        <f>SUMIFS('[3]运行车辆数（辆）'!$C$1:$C$65536,'[3]运行车辆数（辆）'!$B$1:$B$65536,A9,'[3]运行车辆数（辆）'!$A$1:$A$65536,C9)</f>
        <v>5</v>
      </c>
      <c r="F9" s="13">
        <f>SUMIFS('[3]客运量（人次）'!$C$1:$C$65536,'[3]客运量（人次）'!$B$1:$B$65536,A9,'[3]客运量（人次）'!$A$1:$A$65536,C9)</f>
        <v>6771</v>
      </c>
      <c r="G9" s="11">
        <f>SUMIFS('[3]运行总行程（车公里）'!$C$1:$C$65536,'[3]运行总行程（车公里）'!$B$1:$B$65536,A9,'[3]运行总行程（车公里）'!$A$1:$A$65536,C9)</f>
        <v>47244</v>
      </c>
      <c r="H9" s="14">
        <f>SUMIFS('收入1-9月'!D:D,'收入1-9月'!C:C,A9,'收入1-9月'!B:B,C9)</f>
        <v>111941.82</v>
      </c>
      <c r="I9" s="15"/>
      <c r="J9" s="15">
        <f t="shared" si="0"/>
        <v>24950.18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504.9</v>
      </c>
      <c r="P9" s="14">
        <f>SUMIFS('成本1-9月'!$E:$E,'成本1-9月'!$D:$D,A9,'成本1-9月'!$C:$C,$P$4,'成本1-9月'!$A:$A,C9)</f>
        <v>3413.71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765</v>
      </c>
      <c r="V9" s="7">
        <f>SUMIFS('[3]司助人数(人)'!$C$1:$C$65536,'[3]司助人数(人)'!$B$1:$B$65536,A9,'[3]司助人数(人)'!$A$1:$A$65536,C9)</f>
        <v>9</v>
      </c>
      <c r="W9" s="26">
        <f>SUMIFS(人工!Q:Q,人工!A:A,A9,人工!B:B,C9)</f>
        <v>20266.57</v>
      </c>
      <c r="X9" s="7">
        <f t="shared" si="1"/>
        <v>86991.64</v>
      </c>
      <c r="Y9" s="29">
        <f t="shared" si="2"/>
        <v>0.777114754789586</v>
      </c>
      <c r="Z9" s="9"/>
    </row>
    <row r="10" s="1" customFormat="1" ht="25" customHeight="1" spans="1:26">
      <c r="A10" s="6" t="s">
        <v>53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570</v>
      </c>
      <c r="E10" s="12">
        <f>SUMIFS('[3]运行车辆数（辆）'!$C$1:$C$65536,'[3]运行车辆数（辆）'!$B$1:$B$65536,A10,'[3]运行车辆数（辆）'!$A$1:$A$65536,C10)</f>
        <v>5</v>
      </c>
      <c r="F10" s="13">
        <f>SUMIFS('[3]客运量（人次）'!$C$1:$C$65536,'[3]客运量（人次）'!$B$1:$B$65536,A10,'[3]客运量（人次）'!$A$1:$A$65536,C10)</f>
        <v>3917</v>
      </c>
      <c r="G10" s="11">
        <f>SUMIFS('[3]运行总行程（车公里）'!$C$1:$C$65536,'[3]运行总行程（车公里）'!$B$1:$B$65536,A10,'[3]运行总行程（车公里）'!$A$1:$A$65536,C10)</f>
        <v>43476</v>
      </c>
      <c r="H10" s="14">
        <f>SUMIFS('收入1-9月'!D:D,'收入1-9月'!C:C,A10,'收入1-9月'!B:B,C10)</f>
        <v>34960.62</v>
      </c>
      <c r="I10" s="15"/>
      <c r="J10" s="15">
        <f t="shared" si="0"/>
        <v>25280.38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280.5</v>
      </c>
      <c r="P10" s="14">
        <f>SUMIFS('成本1-9月'!$E:$E,'成本1-9月'!$D:$D,A10,'成本1-9月'!$C:$C,$P$4,'成本1-9月'!$A:$A,C10)</f>
        <v>3413.71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9</v>
      </c>
      <c r="W10" s="26">
        <f>SUMIFS(人工!Q:Q,人工!A:A,A10,人工!B:B,C10)</f>
        <v>21586.17</v>
      </c>
      <c r="X10" s="7">
        <f t="shared" si="1"/>
        <v>9680.24000000001</v>
      </c>
      <c r="Y10" s="29">
        <f t="shared" si="2"/>
        <v>0.27688982632459</v>
      </c>
      <c r="Z10" s="9"/>
    </row>
    <row r="11" s="1" customFormat="1" ht="25" customHeight="1" spans="1:26">
      <c r="A11" s="6" t="s">
        <v>53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586</v>
      </c>
      <c r="E11" s="12">
        <f>SUMIFS('[3]运行车辆数（辆）'!$C$1:$C$65536,'[3]运行车辆数（辆）'!$B$1:$B$65536,A11,'[3]运行车辆数（辆）'!$A$1:$A$65536,C11)</f>
        <v>5</v>
      </c>
      <c r="F11" s="13">
        <f>SUMIFS('[3]客运量（人次）'!$C$1:$C$65536,'[3]客运量（人次）'!$B$1:$B$65536,A11,'[3]客运量（人次）'!$A$1:$A$65536,C11)</f>
        <v>6696</v>
      </c>
      <c r="G11" s="11">
        <f>SUMIFS('[3]运行总行程（车公里）'!$C$1:$C$65536,'[3]运行总行程（车公里）'!$B$1:$B$65536,A11,'[3]运行总行程（车公里）'!$A$1:$A$65536,C11)</f>
        <v>42501</v>
      </c>
      <c r="H11" s="14">
        <f>SUMIFS('收入1-9月'!D:D,'收入1-9月'!C:C,A11,'收入1-9月'!B:B,C11)</f>
        <v>124905.33</v>
      </c>
      <c r="I11" s="15"/>
      <c r="J11" s="15">
        <f t="shared" si="0"/>
        <v>20606.3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183.6</v>
      </c>
      <c r="P11" s="14">
        <f>SUMIFS('成本1-9月'!$E:$E,'成本1-9月'!$D:$D,A11,'成本1-9月'!$C:$C,$P$4,'成本1-9月'!$A:$A,C11)</f>
        <v>3413.71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9</v>
      </c>
      <c r="W11" s="26">
        <f>SUMIFS(人工!Q:Q,人工!A:A,A11,人工!B:B,C11)</f>
        <v>17008.99</v>
      </c>
      <c r="X11" s="7">
        <f t="shared" si="1"/>
        <v>104299.03</v>
      </c>
      <c r="Y11" s="29">
        <f t="shared" si="2"/>
        <v>0.83502465427216</v>
      </c>
      <c r="Z11" s="9"/>
    </row>
    <row r="12" s="1" customFormat="1" ht="25" customHeight="1" spans="1:26">
      <c r="A12" s="6" t="s">
        <v>53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620</v>
      </c>
      <c r="E12" s="12">
        <f>SUMIFS('[3]运行车辆数（辆）'!$C$1:$C$65536,'[3]运行车辆数（辆）'!$B$1:$B$65536,A12,'[3]运行车辆数（辆）'!$A$1:$A$65536,C12)</f>
        <v>5</v>
      </c>
      <c r="F12" s="13">
        <f>SUMIFS('[3]客运量（人次）'!$C$1:$C$65536,'[3]客运量（人次）'!$B$1:$B$65536,A12,'[3]客运量（人次）'!$A$1:$A$65536,C12)</f>
        <v>5103</v>
      </c>
      <c r="G12" s="11">
        <f>SUMIFS('[3]运行总行程（车公里）'!$C$1:$C$65536,'[3]运行总行程（车公里）'!$B$1:$B$65536,A12,'[3]运行总行程（车公里）'!$A$1:$A$65536,C12)</f>
        <v>57660</v>
      </c>
      <c r="H12" s="14">
        <f>SUMIFS('收入1-9月'!D:D,'收入1-9月'!C:C,A12,'收入1-9月'!B:B,C12)</f>
        <v>60268.88</v>
      </c>
      <c r="I12" s="15"/>
      <c r="J12" s="15">
        <f t="shared" si="0"/>
        <v>9986.19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3655.9</v>
      </c>
      <c r="P12" s="14">
        <f>SUMIFS('成本1-9月'!$E:$E,'成本1-9月'!$D:$D,A12,'成本1-9月'!$C:$C,$P$4,'成本1-9月'!$A:$A,C12)</f>
        <v>3413.71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9</v>
      </c>
      <c r="W12" s="26">
        <f>SUMIFS(人工!Q:Q,人工!A:A,A12,人工!B:B,C12)</f>
        <v>2916.58</v>
      </c>
      <c r="X12" s="7">
        <f t="shared" si="1"/>
        <v>50282.69</v>
      </c>
      <c r="Y12" s="29">
        <f t="shared" si="2"/>
        <v>0.834306029911291</v>
      </c>
      <c r="Z12" s="9"/>
    </row>
    <row r="13" s="1" customFormat="1" ht="25" customHeight="1" spans="1:26">
      <c r="A13" s="6" t="s">
        <v>53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600</v>
      </c>
      <c r="E13" s="12">
        <f>SUMIFS('[3]运行车辆数（辆）'!$C$1:$C$65536,'[3]运行车辆数（辆）'!$B$1:$B$65536,A13,'[3]运行车辆数（辆）'!$A$1:$A$65536,C13)</f>
        <v>5</v>
      </c>
      <c r="F13" s="13">
        <f>SUMIFS('[3]客运量（人次）'!$C$1:$C$65536,'[3]客运量（人次）'!$B$1:$B$65536,A13,'[3]客运量（人次）'!$A$1:$A$65536,C13)</f>
        <v>4777</v>
      </c>
      <c r="G13" s="11">
        <f>SUMIFS('[3]运行总行程（车公里）'!$C$1:$C$65536,'[3]运行总行程（车公里）'!$B$1:$B$65536,A13,'[3]运行总行程（车公里）'!$A$1:$A$65536,C13)</f>
        <v>55800</v>
      </c>
      <c r="H13" s="14">
        <f>SUMIFS('收入1-9月'!D:D,'收入1-9月'!C:C,A13,'收入1-9月'!B:B,C13)</f>
        <v>57548.27</v>
      </c>
      <c r="I13" s="15"/>
      <c r="J13" s="15">
        <f t="shared" si="0"/>
        <v>16587.97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1105.68</v>
      </c>
      <c r="P13" s="14">
        <f>SUMIFS('成本1-9月'!$E:$E,'成本1-9月'!$D:$D,A13,'成本1-9月'!$C:$C,$P$4,'成本1-9月'!$A:$A,C13)</f>
        <v>3413.71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9</v>
      </c>
      <c r="W13" s="26">
        <f>SUMIFS(人工!Q:Q,人工!A:A,A13,人工!B:B,C13)</f>
        <v>12068.58</v>
      </c>
      <c r="X13" s="7">
        <f t="shared" si="1"/>
        <v>40960.3</v>
      </c>
      <c r="Y13" s="29">
        <f t="shared" si="2"/>
        <v>0.71175554017523</v>
      </c>
      <c r="Z13" s="9"/>
    </row>
    <row r="14" s="1" customFormat="1" ht="25" customHeight="1" spans="1:26">
      <c r="A14" s="6" t="s">
        <v>53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53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53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4788</v>
      </c>
      <c r="E17" s="16">
        <v>4</v>
      </c>
      <c r="F17" s="16">
        <f>SUM(F5:F16)</f>
        <v>52078</v>
      </c>
      <c r="G17" s="16">
        <f>SUM(G5:G16)</f>
        <v>430333</v>
      </c>
      <c r="H17" s="16">
        <f>SUM(H5:H16)</f>
        <v>613182.89</v>
      </c>
      <c r="I17" s="16"/>
      <c r="J17" s="16">
        <f t="shared" si="5"/>
        <v>200367.39</v>
      </c>
      <c r="K17" s="16">
        <f t="shared" ref="K17:U17" si="6">SUM(K5:K16)</f>
        <v>0</v>
      </c>
      <c r="L17" s="16">
        <f t="shared" si="6"/>
        <v>0</v>
      </c>
      <c r="M17" s="16">
        <f t="shared" si="6"/>
        <v>243.55</v>
      </c>
      <c r="N17" s="16">
        <f t="shared" si="6"/>
        <v>0</v>
      </c>
      <c r="O17" s="16">
        <f t="shared" si="6"/>
        <v>7632.88</v>
      </c>
      <c r="P17" s="16">
        <f t="shared" si="6"/>
        <v>30723.46</v>
      </c>
      <c r="Q17" s="16">
        <f t="shared" si="6"/>
        <v>0</v>
      </c>
      <c r="R17" s="16">
        <f t="shared" si="6"/>
        <v>0</v>
      </c>
      <c r="S17" s="16">
        <f t="shared" si="6"/>
        <v>25170.4</v>
      </c>
      <c r="T17" s="16">
        <f t="shared" si="6"/>
        <v>0</v>
      </c>
      <c r="U17" s="16">
        <f t="shared" si="6"/>
        <v>765</v>
      </c>
      <c r="V17" s="16"/>
      <c r="W17" s="28">
        <f>SUM(W5:W16)</f>
        <v>135832.1</v>
      </c>
      <c r="X17" s="16">
        <f t="shared" si="3"/>
        <v>412815.5</v>
      </c>
      <c r="Y17" s="30">
        <f t="shared" si="4"/>
        <v>0.673233886222755</v>
      </c>
      <c r="Z17" s="9"/>
    </row>
    <row r="18" s="1" customFormat="1" ht="25" customHeight="1" spans="1:26">
      <c r="A18" s="6" t="s">
        <v>53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53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53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53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53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53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53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53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53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53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53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53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-4788</v>
      </c>
      <c r="E31" s="21">
        <f t="shared" si="9"/>
        <v>0</v>
      </c>
      <c r="F31" s="21">
        <f t="shared" si="9"/>
        <v>-52078</v>
      </c>
      <c r="G31" s="21">
        <f t="shared" si="9"/>
        <v>-430333</v>
      </c>
      <c r="H31" s="21">
        <f t="shared" si="9"/>
        <v>-613182.89</v>
      </c>
      <c r="I31" s="21">
        <f t="shared" si="9"/>
        <v>0</v>
      </c>
      <c r="J31" s="21">
        <f t="shared" si="9"/>
        <v>-200367.39</v>
      </c>
      <c r="K31" s="21">
        <f t="shared" si="9"/>
        <v>0</v>
      </c>
      <c r="L31" s="21">
        <f t="shared" si="9"/>
        <v>0</v>
      </c>
      <c r="M31" s="21">
        <f t="shared" si="9"/>
        <v>-243.55</v>
      </c>
      <c r="N31" s="21">
        <f t="shared" si="9"/>
        <v>0</v>
      </c>
      <c r="O31" s="21">
        <f t="shared" si="9"/>
        <v>-7632.88</v>
      </c>
      <c r="P31" s="21">
        <f t="shared" si="9"/>
        <v>-30723.46</v>
      </c>
      <c r="Q31" s="21">
        <f t="shared" si="9"/>
        <v>0</v>
      </c>
      <c r="R31" s="21">
        <f t="shared" si="9"/>
        <v>0</v>
      </c>
      <c r="S31" s="21">
        <f t="shared" si="9"/>
        <v>-25170.4</v>
      </c>
      <c r="T31" s="21">
        <f t="shared" si="9"/>
        <v>0</v>
      </c>
      <c r="U31" s="21">
        <f t="shared" si="9"/>
        <v>-765</v>
      </c>
      <c r="V31" s="21">
        <f t="shared" si="9"/>
        <v>0</v>
      </c>
      <c r="W31" s="21">
        <f t="shared" si="9"/>
        <v>-135832.1</v>
      </c>
      <c r="X31" s="21">
        <f t="shared" si="9"/>
        <v>-412815.5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 t="e">
        <f t="shared" si="10"/>
        <v>#DIV/0!</v>
      </c>
      <c r="L32" s="23" t="e">
        <f t="shared" si="10"/>
        <v>#DIV/0!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 t="e">
        <f t="shared" si="10"/>
        <v>#DIV/0!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51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314</v>
      </c>
      <c r="E5" s="12">
        <f>SUMIFS('[3]运行车辆数（辆）'!$C$1:$C$65536,'[3]运行车辆数（辆）'!$B$1:$B$65536,A5,'[3]运行车辆数（辆）'!$A$1:$A$65536,C5)</f>
        <v>15</v>
      </c>
      <c r="F5" s="13">
        <f>SUMIFS('[3]客运量（人次）'!$C$1:$C$65536,'[3]客运量（人次）'!$B$1:$B$65536,A5,'[3]客运量（人次）'!$A$1:$A$65536,C5)</f>
        <v>8441</v>
      </c>
      <c r="G5" s="11">
        <f>SUMIFS('[3]运行总行程（车公里）'!$C$1:$C$65536,'[3]运行总行程（车公里）'!$B$1:$B$65536,A5,'[3]运行总行程（车公里）'!$A$1:$A$65536,C5)</f>
        <v>41156</v>
      </c>
      <c r="H5" s="14">
        <f>SUMIFS('收入1-9月'!D:D,'收入1-9月'!C:C,A5,'收入1-9月'!B:B,C5)</f>
        <v>121956.93</v>
      </c>
      <c r="I5" s="15"/>
      <c r="J5" s="15">
        <f t="shared" ref="J5:J13" si="0">SUM(L5:U5,W5)</f>
        <v>157954.01</v>
      </c>
      <c r="K5" s="24">
        <f>+SUMIFS('[2]1-9月明细 (合并）huiz '!$C:$C,'[2]1-9月明细 (合并）huiz '!$B:$B,A5,'[2]1-9月明细 (合并）huiz '!$A:$A,C5)</f>
        <v>11380.07</v>
      </c>
      <c r="L5" s="14">
        <f>SUMIFS('成本1-9月'!E:E,'成本1-9月'!D:D,A5,'成本1-9月'!C:C,$L$4,'成本1-9月'!A:A,C5)</f>
        <v>58038.36</v>
      </c>
      <c r="M5" s="14">
        <f>SUMIFS('成本1-9月'!$E:$E,'成本1-9月'!$D:$D,A5,'成本1-9月'!$C:$C,$M$4,'成本1-9月'!$A:$A,C5)</f>
        <v>9616.25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2649.95</v>
      </c>
      <c r="P5" s="14">
        <f>SUMIFS('成本1-9月'!$E:$E,'成本1-9月'!$D:$D,A5,'成本1-9月'!$C:$C,$P$4,'成本1-9月'!$A:$A,C5)</f>
        <v>2202.06</v>
      </c>
      <c r="Q5" s="14">
        <f>SUMIFS('成本1-9月'!$E:$E,'成本1-9月'!$D:$D,A5,'成本1-9月'!$C:$C,$Q$4,'成本1-9月'!$A:$A,C5)</f>
        <v>8948.32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25034.3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3030</v>
      </c>
      <c r="V5" s="7">
        <f>SUMIFS('[3]司助人数(人)'!$C$1:$C$65536,'[3]司助人数(人)'!$B$1:$B$65536,A5,'[3]司助人数(人)'!$A$1:$A$65536,C5)</f>
        <v>6</v>
      </c>
      <c r="W5" s="26">
        <f>SUMIFS(人工!Q:Q,人工!A:A,A5,人工!B:B,C5)</f>
        <v>48434.77</v>
      </c>
      <c r="X5" s="7">
        <f t="shared" ref="X5:X13" si="1">H5-J5</f>
        <v>-35997.08</v>
      </c>
      <c r="Y5" s="29">
        <f>X5/H5</f>
        <v>-0.295162234733197</v>
      </c>
      <c r="Z5" s="9"/>
    </row>
    <row r="6" s="1" customFormat="1" ht="25" customHeight="1" spans="1:26">
      <c r="A6" s="6" t="s">
        <v>51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457</v>
      </c>
      <c r="E6" s="12">
        <f>SUMIFS('[3]运行车辆数（辆）'!$C$1:$C$65536,'[3]运行车辆数（辆）'!$B$1:$B$65536,A6,'[3]运行车辆数（辆）'!$A$1:$A$65536,C6)</f>
        <v>11</v>
      </c>
      <c r="F6" s="13">
        <f>SUMIFS('[3]客运量（人次）'!$C$1:$C$65536,'[3]客运量（人次）'!$B$1:$B$65536,A6,'[3]客运量（人次）'!$A$1:$A$65536,C6)</f>
        <v>5419</v>
      </c>
      <c r="G6" s="11">
        <f>SUMIFS('[3]运行总行程（车公里）'!$C$1:$C$65536,'[3]运行总行程（车公里）'!$B$1:$B$65536,A6,'[3]运行总行程（车公里）'!$A$1:$A$65536,C6)</f>
        <v>20529</v>
      </c>
      <c r="H6" s="14">
        <f>SUMIFS('收入1-9月'!D:D,'收入1-9月'!C:C,A6,'收入1-9月'!B:B,C6)</f>
        <v>131113.76</v>
      </c>
      <c r="I6" s="15"/>
      <c r="J6" s="15">
        <f t="shared" si="0"/>
        <v>110753.52</v>
      </c>
      <c r="K6" s="24">
        <f>+SUMIFS('[2]1-9月明细 (合并）huiz '!$C:$C,'[2]1-9月明细 (合并）huiz '!$B:$B,A6,'[2]1-9月明细 (合并）huiz '!$A:$A,C6)</f>
        <v>5195.85</v>
      </c>
      <c r="L6" s="14">
        <f>SUMIFS('成本1-9月'!E:E,'成本1-9月'!D:D,A6,'成本1-9月'!C:C,$L$4,'成本1-9月'!A:A,C6)</f>
        <v>26498.84</v>
      </c>
      <c r="M6" s="14">
        <f>SUMIFS('成本1-9月'!$E:$E,'成本1-9月'!$D:$D,A6,'成本1-9月'!$C:$C,$M$4,'成本1-9月'!$A:$A,C6)</f>
        <v>15073.22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900</v>
      </c>
      <c r="P6" s="14">
        <f>SUMIFS('成本1-9月'!$E:$E,'成本1-9月'!$D:$D,A6,'成本1-9月'!$C:$C,$P$4,'成本1-9月'!$A:$A,C6)</f>
        <v>8463.74</v>
      </c>
      <c r="Q6" s="14">
        <f>SUMIFS('成本1-9月'!$E:$E,'成本1-9月'!$D:$D,A6,'成本1-9月'!$C:$C,$Q$4,'成本1-9月'!$A:$A,C6)</f>
        <v>829.1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5600</v>
      </c>
      <c r="V6" s="7">
        <f>SUMIFS('[3]司助人数(人)'!$C$1:$C$65536,'[3]司助人数(人)'!$B$1:$B$65536,A6,'[3]司助人数(人)'!$A$1:$A$65536,C6)</f>
        <v>6</v>
      </c>
      <c r="W6" s="26">
        <f>SUMIFS(人工!Q:Q,人工!A:A,A6,人工!B:B,C6)</f>
        <v>53388.62</v>
      </c>
      <c r="X6" s="7">
        <f t="shared" si="1"/>
        <v>20360.24</v>
      </c>
      <c r="Y6" s="29">
        <f t="shared" ref="Y6:Y13" si="2">X6/H6</f>
        <v>0.155286828781358</v>
      </c>
      <c r="Z6" s="9"/>
    </row>
    <row r="7" s="1" customFormat="1" ht="25" customHeight="1" spans="1:26">
      <c r="A7" s="6" t="s">
        <v>51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370</v>
      </c>
      <c r="E7" s="12">
        <f>SUMIFS('[3]运行车辆数（辆）'!$C$1:$C$65536,'[3]运行车辆数（辆）'!$B$1:$B$65536,A7,'[3]运行车辆数（辆）'!$A$1:$A$65536,C7)</f>
        <v>11</v>
      </c>
      <c r="F7" s="13">
        <f>SUMIFS('[3]客运量（人次）'!$C$1:$C$65536,'[3]客运量（人次）'!$B$1:$B$65536,A7,'[3]客运量（人次）'!$A$1:$A$65536,C7)</f>
        <v>5226</v>
      </c>
      <c r="G7" s="11">
        <f>SUMIFS('[3]运行总行程（车公里）'!$C$1:$C$65536,'[3]运行总行程（车公里）'!$B$1:$B$65536,A7,'[3]运行总行程（车公里）'!$A$1:$A$65536,C7)</f>
        <v>21220</v>
      </c>
      <c r="H7" s="14">
        <f>SUMIFS('收入1-9月'!D:D,'收入1-9月'!C:C,A7,'收入1-9月'!B:B,C7)</f>
        <v>219879.95</v>
      </c>
      <c r="I7" s="15"/>
      <c r="J7" s="15">
        <f t="shared" si="0"/>
        <v>117777.85</v>
      </c>
      <c r="K7" s="24">
        <f>+SUMIFS('[2]1-9月明细 (合并）huiz '!$C:$C,'[2]1-9月明细 (合并）huiz '!$B:$B,A7,'[2]1-9月明细 (合并）huiz '!$A:$A,C7)</f>
        <v>4159.93</v>
      </c>
      <c r="L7" s="14">
        <f>SUMIFS('成本1-9月'!E:E,'成本1-9月'!D:D,A7,'成本1-9月'!C:C,$L$4,'成本1-9月'!A:A,C7)</f>
        <v>24127.6</v>
      </c>
      <c r="M7" s="14">
        <f>SUMIFS('成本1-9月'!$E:$E,'成本1-9月'!$D:$D,A7,'成本1-9月'!$C:$C,$M$4,'成本1-9月'!$A:$A,C7)</f>
        <v>30999.57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1109.55</v>
      </c>
      <c r="P7" s="14">
        <f>SUMIFS('成本1-9月'!$E:$E,'成本1-9月'!$D:$D,A7,'成本1-9月'!$C:$C,$P$4,'成本1-9月'!$A:$A,C7)</f>
        <v>9511.02</v>
      </c>
      <c r="Q7" s="14">
        <f>SUMIFS('成本1-9月'!$E:$E,'成本1-9月'!$D:$D,A7,'成本1-9月'!$C:$C,$Q$4,'成本1-9月'!$A:$A,C7)</f>
        <v>12276.69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2610</v>
      </c>
      <c r="V7" s="7">
        <f>SUMIFS('[3]司助人数(人)'!$C$1:$C$65536,'[3]司助人数(人)'!$B$1:$B$65536,A7,'[3]司助人数(人)'!$A$1:$A$65536,C7)</f>
        <v>6</v>
      </c>
      <c r="W7" s="26">
        <f>SUMIFS(人工!Q:Q,人工!A:A,A7,人工!B:B,C7)</f>
        <v>37143.42</v>
      </c>
      <c r="X7" s="7">
        <f t="shared" si="1"/>
        <v>102102.1</v>
      </c>
      <c r="Y7" s="29">
        <f t="shared" si="2"/>
        <v>0.464353843995326</v>
      </c>
      <c r="Z7" s="9"/>
    </row>
    <row r="8" s="1" customFormat="1" ht="25" customHeight="1" spans="1:26">
      <c r="A8" s="6" t="s">
        <v>51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421</v>
      </c>
      <c r="E8" s="12">
        <f>SUMIFS('[3]运行车辆数（辆）'!$C$1:$C$65536,'[3]运行车辆数（辆）'!$B$1:$B$65536,A8,'[3]运行车辆数（辆）'!$A$1:$A$65536,C8)</f>
        <v>11</v>
      </c>
      <c r="F8" s="13">
        <f>SUMIFS('[3]客运量（人次）'!$C$1:$C$65536,'[3]客运量（人次）'!$B$1:$B$65536,A8,'[3]客运量（人次）'!$A$1:$A$65536,C8)</f>
        <v>5079</v>
      </c>
      <c r="G8" s="11">
        <f>SUMIFS('[3]运行总行程（车公里）'!$C$1:$C$65536,'[3]运行总行程（车公里）'!$B$1:$B$65536,A8,'[3]运行总行程（车公里）'!$A$1:$A$65536,C8)</f>
        <v>28782</v>
      </c>
      <c r="H8" s="14">
        <f>SUMIFS('收入1-9月'!D:D,'收入1-9月'!C:C,A8,'收入1-9月'!B:B,C8)</f>
        <v>68805.57</v>
      </c>
      <c r="I8" s="15"/>
      <c r="J8" s="15">
        <f t="shared" si="0"/>
        <v>87363.21</v>
      </c>
      <c r="K8" s="24">
        <f>+SUMIFS('[2]1-9月明细 (合并）huiz '!$C:$C,'[2]1-9月明细 (合并）huiz '!$B:$B,A8,'[2]1-9月明细 (合并）huiz '!$A:$A,C8)</f>
        <v>6239.16</v>
      </c>
      <c r="L8" s="14">
        <f>SUMIFS('成本1-9月'!E:E,'成本1-9月'!D:D,A8,'成本1-9月'!C:C,$L$4,'成本1-9月'!A:A,C8)</f>
        <v>43952.76</v>
      </c>
      <c r="M8" s="14">
        <f>SUMIFS('成本1-9月'!$E:$E,'成本1-9月'!$D:$D,A8,'成本1-9月'!$C:$C,$M$4,'成本1-9月'!$A:$A,C8)</f>
        <v>-19289.63</v>
      </c>
      <c r="N8" s="14">
        <f>SUMIFS('成本1-9月'!$E:$E,'成本1-9月'!$D:$D,A8,'成本1-9月'!$C:$C,$N$4,'成本1-9月'!$A:$A,C8)</f>
        <v>2360.01</v>
      </c>
      <c r="O8" s="14">
        <f>SUMIFS('成本1-9月'!$E:$E,'成本1-9月'!$D:$D,A8,'成本1-9月'!$C:$C,$O$4,'成本1-9月'!$A:$A,C8)</f>
        <v>9163.26</v>
      </c>
      <c r="P8" s="14">
        <f>SUMIFS('成本1-9月'!$E:$E,'成本1-9月'!$D:$D,A8,'成本1-9月'!$C:$C,$P$4,'成本1-9月'!$A:$A,C8)</f>
        <v>9511.02</v>
      </c>
      <c r="Q8" s="14">
        <f>SUMIFS('成本1-9月'!$E:$E,'成本1-9月'!$D:$D,A8,'成本1-9月'!$C:$C,$Q$4,'成本1-9月'!$A:$A,C8)</f>
        <v>3400.89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38.99</v>
      </c>
      <c r="V8" s="7">
        <f>SUMIFS('[3]司助人数(人)'!$C$1:$C$65536,'[3]司助人数(人)'!$B$1:$B$65536,A8,'[3]司助人数(人)'!$A$1:$A$65536,C8)</f>
        <v>5</v>
      </c>
      <c r="W8" s="26">
        <f>SUMIFS(人工!Q:Q,人工!A:A,A8,人工!B:B,C8)</f>
        <v>38225.91</v>
      </c>
      <c r="X8" s="7">
        <f t="shared" si="1"/>
        <v>-18557.64</v>
      </c>
      <c r="Y8" s="29">
        <f t="shared" si="2"/>
        <v>-0.269711303895891</v>
      </c>
      <c r="Z8" s="9"/>
    </row>
    <row r="9" s="1" customFormat="1" ht="25" customHeight="1" spans="1:26">
      <c r="A9" s="6" t="s">
        <v>51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402</v>
      </c>
      <c r="E9" s="12">
        <f>SUMIFS('[3]运行车辆数（辆）'!$C$1:$C$65536,'[3]运行车辆数（辆）'!$B$1:$B$65536,A9,'[3]运行车辆数（辆）'!$A$1:$A$65536,C9)</f>
        <v>11</v>
      </c>
      <c r="F9" s="13">
        <f>SUMIFS('[3]客运量（人次）'!$C$1:$C$65536,'[3]客运量（人次）'!$B$1:$B$65536,A9,'[3]客运量（人次）'!$A$1:$A$65536,C9)</f>
        <v>4547</v>
      </c>
      <c r="G9" s="11">
        <f>SUMIFS('[3]运行总行程（车公里）'!$C$1:$C$65536,'[3]运行总行程（车公里）'!$B$1:$B$65536,A9,'[3]运行总行程（车公里）'!$A$1:$A$65536,C9)</f>
        <v>22804</v>
      </c>
      <c r="H9" s="14">
        <f>SUMIFS('收入1-9月'!D:D,'收入1-9月'!C:C,A9,'收入1-9月'!B:B,C9)</f>
        <v>166705.87</v>
      </c>
      <c r="I9" s="15"/>
      <c r="J9" s="15">
        <f t="shared" si="0"/>
        <v>45027.64</v>
      </c>
      <c r="K9" s="24">
        <f>+SUMIFS('[2]1-9月明细 (合并）huiz '!$C:$C,'[2]1-9月明细 (合并）huiz '!$B:$B,A9,'[2]1-9月明细 (合并）huiz '!$A:$A,C9)</f>
        <v>7800.38</v>
      </c>
      <c r="L9" s="14">
        <f>SUMIFS('成本1-9月'!E:E,'成本1-9月'!D:D,A9,'成本1-9月'!C:C,$L$4,'成本1-9月'!A:A,C9)</f>
        <v>64675.8</v>
      </c>
      <c r="M9" s="14">
        <f>SUMIFS('成本1-9月'!$E:$E,'成本1-9月'!$D:$D,A9,'成本1-9月'!$C:$C,$M$4,'成本1-9月'!$A:$A,C9)</f>
        <v>964.04</v>
      </c>
      <c r="N9" s="14">
        <f>SUMIFS('成本1-9月'!$E:$E,'成本1-9月'!$D:$D,A9,'成本1-9月'!$C:$C,$N$4,'成本1-9月'!$A:$A,C9)</f>
        <v>2360.01</v>
      </c>
      <c r="O9" s="14">
        <f>SUMIFS('成本1-9月'!$E:$E,'成本1-9月'!$D:$D,A9,'成本1-9月'!$C:$C,$O$4,'成本1-9月'!$A:$A,C9)</f>
        <v>1604.03</v>
      </c>
      <c r="P9" s="14">
        <f>SUMIFS('成本1-9月'!$E:$E,'成本1-9月'!$D:$D,A9,'成本1-9月'!$C:$C,$P$4,'成本1-9月'!$A:$A,C9)</f>
        <v>11276.26</v>
      </c>
      <c r="Q9" s="14">
        <f>SUMIFS('成本1-9月'!$E:$E,'成本1-9月'!$D:$D,A9,'成本1-9月'!$C:$C,$Q$4,'成本1-9月'!$A:$A,C9)</f>
        <v>-86614.9</v>
      </c>
      <c r="R9" s="14">
        <f>SUMIFS('成本1-9月'!$E:$E,'成本1-9月'!$D:$D,A9,'成本1-9月'!$C:$C,$R$4,'成本1-9月'!$A:$A,C9)</f>
        <v>30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33.83</v>
      </c>
      <c r="V9" s="7">
        <f>SUMIFS('[3]司助人数(人)'!$C$1:$C$65536,'[3]司助人数(人)'!$B$1:$B$65536,A9,'[3]司助人数(人)'!$A$1:$A$65536,C9)</f>
        <v>5</v>
      </c>
      <c r="W9" s="26">
        <f>SUMIFS(人工!Q:Q,人工!A:A,A9,人工!B:B,C9)</f>
        <v>50698.57</v>
      </c>
      <c r="X9" s="7">
        <f t="shared" si="1"/>
        <v>121678.23</v>
      </c>
      <c r="Y9" s="29">
        <f t="shared" si="2"/>
        <v>0.729897693464543</v>
      </c>
      <c r="Z9" s="9"/>
    </row>
    <row r="10" s="1" customFormat="1" ht="25" customHeight="1" spans="1:26">
      <c r="A10" s="6" t="s">
        <v>51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401</v>
      </c>
      <c r="E10" s="12">
        <f>SUMIFS('[3]运行车辆数（辆）'!$C$1:$C$65536,'[3]运行车辆数（辆）'!$B$1:$B$65536,A10,'[3]运行车辆数（辆）'!$A$1:$A$65536,C10)</f>
        <v>15</v>
      </c>
      <c r="F10" s="13">
        <f>SUMIFS('[3]客运量（人次）'!$C$1:$C$65536,'[3]客运量（人次）'!$B$1:$B$65536,A10,'[3]客运量（人次）'!$A$1:$A$65536,C10)</f>
        <v>5524</v>
      </c>
      <c r="G10" s="11">
        <f>SUMIFS('[3]运行总行程（车公里）'!$C$1:$C$65536,'[3]运行总行程（车公里）'!$B$1:$B$65536,A10,'[3]运行总行程（车公里）'!$A$1:$A$65536,C10)</f>
        <v>23445</v>
      </c>
      <c r="H10" s="14">
        <f>SUMIFS('收入1-9月'!D:D,'收入1-9月'!C:C,A10,'收入1-9月'!B:B,C10)</f>
        <v>86795.44</v>
      </c>
      <c r="I10" s="15"/>
      <c r="J10" s="15">
        <f t="shared" si="0"/>
        <v>95122.08</v>
      </c>
      <c r="K10" s="24">
        <f>+SUMIFS('[2]1-9月明细 (合并）huiz '!$C:$C,'[2]1-9月明细 (合并）huiz '!$B:$B,A10,'[2]1-9月明细 (合并）huiz '!$A:$A,C10)</f>
        <v>5757.55</v>
      </c>
      <c r="L10" s="14">
        <f>SUMIFS('成本1-9月'!E:E,'成本1-9月'!D:D,A10,'成本1-9月'!C:C,$L$4,'成本1-9月'!A:A,C10)</f>
        <v>33969.56</v>
      </c>
      <c r="M10" s="14">
        <f>SUMIFS('成本1-9月'!$E:$E,'成本1-9月'!$D:$D,A10,'成本1-9月'!$C:$C,$M$4,'成本1-9月'!$A:$A,C10)</f>
        <v>2170.09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4203.9</v>
      </c>
      <c r="P10" s="14">
        <f>SUMIFS('成本1-9月'!$E:$E,'成本1-9月'!$D:$D,A10,'成本1-9月'!$C:$C,$P$4,'成本1-9月'!$A:$A,C10)</f>
        <v>22389.9</v>
      </c>
      <c r="Q10" s="14">
        <f>SUMIFS('成本1-9月'!$E:$E,'成本1-9月'!$D:$D,A10,'成本1-9月'!$C:$C,$Q$4,'成本1-9月'!$A:$A,C10)</f>
        <v>5803.71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96.03</v>
      </c>
      <c r="V10" s="7">
        <f>SUMIFS('[3]司助人数(人)'!$C$1:$C$65536,'[3]司助人数(人)'!$B$1:$B$65536,A10,'[3]司助人数(人)'!$A$1:$A$65536,C10)</f>
        <v>4</v>
      </c>
      <c r="W10" s="26">
        <f>SUMIFS(人工!Q:Q,人工!A:A,A10,人工!B:B,C10)</f>
        <v>26488.89</v>
      </c>
      <c r="X10" s="7">
        <f t="shared" si="1"/>
        <v>-8326.64</v>
      </c>
      <c r="Y10" s="29">
        <f t="shared" si="2"/>
        <v>-0.0959340721125441</v>
      </c>
      <c r="Z10" s="9"/>
    </row>
    <row r="11" s="1" customFormat="1" ht="25" customHeight="1" spans="1:26">
      <c r="A11" s="6" t="s">
        <v>51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680</v>
      </c>
      <c r="E11" s="12">
        <f>SUMIFS('[3]运行车辆数（辆）'!$C$1:$C$65536,'[3]运行车辆数（辆）'!$B$1:$B$65536,A11,'[3]运行车辆数（辆）'!$A$1:$A$65536,C11)</f>
        <v>24</v>
      </c>
      <c r="F11" s="13">
        <f>SUMIFS('[3]客运量（人次）'!$C$1:$C$65536,'[3]客运量（人次）'!$B$1:$B$65536,A11,'[3]客运量（人次）'!$A$1:$A$65536,C11)</f>
        <v>10930</v>
      </c>
      <c r="G11" s="11">
        <f>SUMIFS('[3]运行总行程（车公里）'!$C$1:$C$65536,'[3]运行总行程（车公里）'!$B$1:$B$65536,A11,'[3]运行总行程（车公里）'!$A$1:$A$65536,C11)</f>
        <v>64436.5</v>
      </c>
      <c r="H11" s="14">
        <f>SUMIFS('收入1-9月'!D:D,'收入1-9月'!C:C,A11,'收入1-9月'!B:B,C11)</f>
        <v>204381.86</v>
      </c>
      <c r="I11" s="15"/>
      <c r="J11" s="15">
        <f t="shared" si="0"/>
        <v>180350.76</v>
      </c>
      <c r="K11" s="24">
        <f>+SUMIFS('[2]1-9月明细 (合并）huiz '!$C:$C,'[2]1-9月明细 (合并）huiz '!$B:$B,A11,'[2]1-9月明细 (合并）huiz '!$A:$A,C11)</f>
        <v>13239.39</v>
      </c>
      <c r="L11" s="14">
        <f>SUMIFS('成本1-9月'!E:E,'成本1-9月'!D:D,A11,'成本1-9月'!C:C,$L$4,'成本1-9月'!A:A,C11)</f>
        <v>80019.05</v>
      </c>
      <c r="M11" s="14">
        <f>SUMIFS('成本1-9月'!$E:$E,'成本1-9月'!$D:$D,A11,'成本1-9月'!$C:$C,$M$4,'成本1-9月'!$A:$A,C11)</f>
        <v>340.71</v>
      </c>
      <c r="N11" s="14">
        <f>SUMIFS('成本1-9月'!$E:$E,'成本1-9月'!$D:$D,A11,'成本1-9月'!$C:$C,$N$4,'成本1-9月'!$A:$A,C11)</f>
        <v>2360.01</v>
      </c>
      <c r="O11" s="14">
        <f>SUMIFS('成本1-9月'!$E:$E,'成本1-9月'!$D:$D,A11,'成本1-9月'!$C:$C,$O$4,'成本1-9月'!$A:$A,C11)</f>
        <v>10667.54</v>
      </c>
      <c r="P11" s="14">
        <f>SUMIFS('成本1-9月'!$E:$E,'成本1-9月'!$D:$D,A11,'成本1-9月'!$C:$C,$P$4,'成本1-9月'!$A:$A,C11)</f>
        <v>27821.73</v>
      </c>
      <c r="Q11" s="14">
        <f>SUMIFS('成本1-9月'!$E:$E,'成本1-9月'!$D:$D,A11,'成本1-9月'!$C:$C,$Q$4,'成本1-9月'!$A:$A,C11)</f>
        <v>29399.01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4116.2</v>
      </c>
      <c r="V11" s="7">
        <f>SUMIFS('[3]司助人数(人)'!$C$1:$C$65536,'[3]司助人数(人)'!$B$1:$B$65536,A11,'[3]司助人数(人)'!$A$1:$A$65536,C11)</f>
        <v>7</v>
      </c>
      <c r="W11" s="26">
        <f>SUMIFS(人工!Q:Q,人工!A:A,A11,人工!B:B,C11)</f>
        <v>25626.51</v>
      </c>
      <c r="X11" s="7">
        <f t="shared" si="1"/>
        <v>24031.1</v>
      </c>
      <c r="Y11" s="29">
        <f t="shared" si="2"/>
        <v>0.117579417273138</v>
      </c>
      <c r="Z11" s="9"/>
    </row>
    <row r="12" s="1" customFormat="1" ht="25" customHeight="1" spans="1:26">
      <c r="A12" s="6" t="s">
        <v>51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522</v>
      </c>
      <c r="E12" s="12">
        <f>SUMIFS('[3]运行车辆数（辆）'!$C$1:$C$65536,'[3]运行车辆数（辆）'!$B$1:$B$65536,A12,'[3]运行车辆数（辆）'!$A$1:$A$65536,C12)</f>
        <v>16</v>
      </c>
      <c r="F12" s="13">
        <f>SUMIFS('[3]客运量（人次）'!$C$1:$C$65536,'[3]客运量（人次）'!$B$1:$B$65536,A12,'[3]客运量（人次）'!$A$1:$A$65536,C12)</f>
        <v>14975</v>
      </c>
      <c r="G12" s="11">
        <f>SUMIFS('[3]运行总行程（车公里）'!$C$1:$C$65536,'[3]运行总行程（车公里）'!$B$1:$B$65536,A12,'[3]运行总行程（车公里）'!$A$1:$A$65536,C12)</f>
        <v>25883.6</v>
      </c>
      <c r="H12" s="14">
        <f>SUMIFS('收入1-9月'!D:D,'收入1-9月'!C:C,A12,'收入1-9月'!B:B,C12)</f>
        <v>157622.74</v>
      </c>
      <c r="I12" s="15"/>
      <c r="J12" s="15">
        <f t="shared" si="0"/>
        <v>168048.81</v>
      </c>
      <c r="K12" s="24">
        <f>+SUMIFS('[2]1-9月明细 (合并）huiz '!$C:$C,'[2]1-9月明细 (合并）huiz '!$B:$B,A12,'[2]1-9月明细 (合并）huiz '!$A:$A,C12)</f>
        <v>11833.97</v>
      </c>
      <c r="L12" s="14">
        <f>SUMIFS('成本1-9月'!E:E,'成本1-9月'!D:D,A12,'成本1-9月'!C:C,$L$4,'成本1-9月'!A:A,C12)</f>
        <v>71713.85</v>
      </c>
      <c r="M12" s="14">
        <f>SUMIFS('成本1-9月'!$E:$E,'成本1-9月'!$D:$D,A12,'成本1-9月'!$C:$C,$M$4,'成本1-9月'!$A:$A,C12)</f>
        <v>987.3</v>
      </c>
      <c r="N12" s="14">
        <f>SUMIFS('成本1-9月'!$E:$E,'成本1-9月'!$D:$D,A12,'成本1-9月'!$C:$C,$N$4,'成本1-9月'!$A:$A,C12)</f>
        <v>5274.34</v>
      </c>
      <c r="O12" s="14">
        <f>SUMIFS('成本1-9月'!$E:$E,'成本1-9月'!$D:$D,A12,'成本1-9月'!$C:$C,$O$4,'成本1-9月'!$A:$A,C12)</f>
        <v>19853.62</v>
      </c>
      <c r="P12" s="14">
        <f>SUMIFS('成本1-9月'!$E:$E,'成本1-9月'!$D:$D,A12,'成本1-9月'!$C:$C,$P$4,'成本1-9月'!$A:$A,C12)</f>
        <v>15001.4</v>
      </c>
      <c r="Q12" s="14">
        <f>SUMIFS('成本1-9月'!$E:$E,'成本1-9月'!$D:$D,A12,'成本1-9月'!$C:$C,$Q$4,'成本1-9月'!$A:$A,C12)</f>
        <v>-6951.01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2634.94</v>
      </c>
      <c r="V12" s="7">
        <f>SUMIFS('[3]司助人数(人)'!$C$1:$C$65536,'[3]司助人数(人)'!$B$1:$B$65536,A12,'[3]司助人数(人)'!$A$1:$A$65536,C12)</f>
        <v>6</v>
      </c>
      <c r="W12" s="26">
        <f>SUMIFS(人工!Q:Q,人工!A:A,A12,人工!B:B,C12)</f>
        <v>59534.37</v>
      </c>
      <c r="X12" s="7">
        <f t="shared" si="1"/>
        <v>-10426.07</v>
      </c>
      <c r="Y12" s="29">
        <f t="shared" si="2"/>
        <v>-0.0661457223748302</v>
      </c>
      <c r="Z12" s="9"/>
    </row>
    <row r="13" s="1" customFormat="1" ht="25" customHeight="1" spans="1:26">
      <c r="A13" s="6" t="s">
        <v>51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872</v>
      </c>
      <c r="E13" s="12">
        <f>SUMIFS('[3]运行车辆数（辆）'!$C$1:$C$65536,'[3]运行车辆数（辆）'!$B$1:$B$65536,A13,'[3]运行车辆数（辆）'!$A$1:$A$65536,C13)</f>
        <v>13</v>
      </c>
      <c r="F13" s="13">
        <f>SUMIFS('[3]客运量（人次）'!$C$1:$C$65536,'[3]客运量（人次）'!$B$1:$B$65536,A13,'[3]客运量（人次）'!$A$1:$A$65536,C13)</f>
        <v>12419</v>
      </c>
      <c r="G13" s="11">
        <f>SUMIFS('[3]运行总行程（车公里）'!$C$1:$C$65536,'[3]运行总行程（车公里）'!$B$1:$B$65536,A13,'[3]运行总行程（车公里）'!$A$1:$A$65536,C13)</f>
        <v>64209.4</v>
      </c>
      <c r="H13" s="14">
        <f>SUMIFS('收入1-9月'!D:D,'收入1-9月'!C:C,A13,'收入1-9月'!B:B,C13)</f>
        <v>253784.2</v>
      </c>
      <c r="I13" s="15"/>
      <c r="J13" s="15">
        <f t="shared" si="0"/>
        <v>180514.18</v>
      </c>
      <c r="K13" s="24">
        <f>+SUMIFS('[2]1-9月明细 (合并）huiz '!$C:$C,'[2]1-9月明细 (合并）huiz '!$B:$B,A13,'[2]1-9月明细 (合并）huiz '!$A:$A,C13)</f>
        <v>11905.86</v>
      </c>
      <c r="L13" s="14">
        <f>SUMIFS('成本1-9月'!E:E,'成本1-9月'!D:D,A13,'成本1-9月'!C:C,$L$4,'成本1-9月'!A:A,C13)</f>
        <v>72149.51</v>
      </c>
      <c r="M13" s="14">
        <f>SUMIFS('成本1-9月'!$E:$E,'成本1-9月'!$D:$D,A13,'成本1-9月'!$C:$C,$M$4,'成本1-9月'!$A:$A,C13)</f>
        <v>128.35</v>
      </c>
      <c r="N13" s="14">
        <f>SUMIFS('成本1-9月'!$E:$E,'成本1-9月'!$D:$D,A13,'成本1-9月'!$C:$C,$N$4,'成本1-9月'!$A:$A,C13)</f>
        <v>685.66</v>
      </c>
      <c r="O13" s="14">
        <f>SUMIFS('成本1-9月'!$E:$E,'成本1-9月'!$D:$D,A13,'成本1-9月'!$C:$C,$O$4,'成本1-9月'!$A:$A,C13)</f>
        <v>16026.72</v>
      </c>
      <c r="P13" s="14">
        <f>SUMIFS('成本1-9月'!$E:$E,'成本1-9月'!$D:$D,A13,'成本1-9月'!$C:$C,$P$4,'成本1-9月'!$A:$A,C13)</f>
        <v>11652.7</v>
      </c>
      <c r="Q13" s="14">
        <f>SUMIFS('成本1-9月'!$E:$E,'成本1-9月'!$D:$D,A13,'成本1-9月'!$C:$C,$Q$4,'成本1-9月'!$A:$A,C13)</f>
        <v>37339.22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117.08</v>
      </c>
      <c r="V13" s="7">
        <f>SUMIFS('[3]司助人数(人)'!$C$1:$C$65536,'[3]司助人数(人)'!$B$1:$B$65536,A13,'[3]司助人数(人)'!$A$1:$A$65536,C13)</f>
        <v>6</v>
      </c>
      <c r="W13" s="26">
        <f>SUMIFS(人工!Q:Q,人工!A:A,A13,人工!B:B,C13)</f>
        <v>42414.94</v>
      </c>
      <c r="X13" s="7">
        <f t="shared" si="1"/>
        <v>73270.02</v>
      </c>
      <c r="Y13" s="29">
        <f t="shared" si="2"/>
        <v>0.288709935449094</v>
      </c>
      <c r="Z13" s="9"/>
    </row>
    <row r="14" s="1" customFormat="1" ht="25" customHeight="1" spans="1:26">
      <c r="A14" s="6" t="s">
        <v>51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51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51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4439</v>
      </c>
      <c r="E17" s="16">
        <v>4</v>
      </c>
      <c r="F17" s="16">
        <f>SUM(F5:F16)</f>
        <v>72560</v>
      </c>
      <c r="G17" s="16">
        <f>SUM(G5:G16)</f>
        <v>312465.5</v>
      </c>
      <c r="H17" s="16">
        <f>SUM(H5:H16)</f>
        <v>1411046.32</v>
      </c>
      <c r="I17" s="16"/>
      <c r="J17" s="16">
        <f t="shared" si="5"/>
        <v>1142912.06</v>
      </c>
      <c r="K17" s="16">
        <f t="shared" ref="K17:U17" si="6">SUM(K5:K16)</f>
        <v>77512.16</v>
      </c>
      <c r="L17" s="16">
        <f t="shared" si="6"/>
        <v>475145.33</v>
      </c>
      <c r="M17" s="16">
        <f t="shared" si="6"/>
        <v>40989.9</v>
      </c>
      <c r="N17" s="16">
        <f t="shared" si="6"/>
        <v>13040.03</v>
      </c>
      <c r="O17" s="16">
        <f t="shared" si="6"/>
        <v>66178.57</v>
      </c>
      <c r="P17" s="16">
        <f t="shared" si="6"/>
        <v>117829.83</v>
      </c>
      <c r="Q17" s="16">
        <f t="shared" si="6"/>
        <v>4431.03000000001</v>
      </c>
      <c r="R17" s="16">
        <f t="shared" si="6"/>
        <v>30</v>
      </c>
      <c r="S17" s="16">
        <f t="shared" si="6"/>
        <v>25034.3</v>
      </c>
      <c r="T17" s="16">
        <f t="shared" si="6"/>
        <v>0</v>
      </c>
      <c r="U17" s="16">
        <f t="shared" si="6"/>
        <v>18277.07</v>
      </c>
      <c r="V17" s="16"/>
      <c r="W17" s="28">
        <f>SUM(W5:W16)</f>
        <v>381956</v>
      </c>
      <c r="X17" s="16">
        <f t="shared" si="3"/>
        <v>268134.26</v>
      </c>
      <c r="Y17" s="30">
        <f t="shared" si="4"/>
        <v>0.190025129720759</v>
      </c>
      <c r="Z17" s="9"/>
    </row>
    <row r="18" s="1" customFormat="1" ht="25" customHeight="1" spans="1:26">
      <c r="A18" s="6" t="s">
        <v>51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51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51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51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51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51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51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51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51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51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51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51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-4439</v>
      </c>
      <c r="E31" s="21">
        <f t="shared" si="9"/>
        <v>0</v>
      </c>
      <c r="F31" s="21">
        <f t="shared" si="9"/>
        <v>-72560</v>
      </c>
      <c r="G31" s="21">
        <f t="shared" si="9"/>
        <v>-312465.5</v>
      </c>
      <c r="H31" s="21">
        <f t="shared" si="9"/>
        <v>-1411046.32</v>
      </c>
      <c r="I31" s="21">
        <f t="shared" si="9"/>
        <v>0</v>
      </c>
      <c r="J31" s="21">
        <f t="shared" si="9"/>
        <v>-1142912.06</v>
      </c>
      <c r="K31" s="21">
        <f t="shared" si="9"/>
        <v>-77512.16</v>
      </c>
      <c r="L31" s="21">
        <f t="shared" si="9"/>
        <v>-475145.33</v>
      </c>
      <c r="M31" s="21">
        <f t="shared" si="9"/>
        <v>-40989.9</v>
      </c>
      <c r="N31" s="21">
        <f t="shared" si="9"/>
        <v>-13040.03</v>
      </c>
      <c r="O31" s="21">
        <f t="shared" si="9"/>
        <v>-66178.57</v>
      </c>
      <c r="P31" s="21">
        <f t="shared" si="9"/>
        <v>-117829.83</v>
      </c>
      <c r="Q31" s="21">
        <f t="shared" si="9"/>
        <v>-4431.03000000001</v>
      </c>
      <c r="R31" s="21">
        <f t="shared" si="9"/>
        <v>-30</v>
      </c>
      <c r="S31" s="21">
        <f t="shared" si="9"/>
        <v>-25034.3</v>
      </c>
      <c r="T31" s="21">
        <f t="shared" si="9"/>
        <v>0</v>
      </c>
      <c r="U31" s="21">
        <f t="shared" si="9"/>
        <v>-18277.07</v>
      </c>
      <c r="V31" s="21">
        <f t="shared" si="9"/>
        <v>0</v>
      </c>
      <c r="W31" s="21">
        <f t="shared" si="9"/>
        <v>-381956</v>
      </c>
      <c r="X31" s="21">
        <f t="shared" si="9"/>
        <v>-268134.26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52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268</v>
      </c>
      <c r="E5" s="12">
        <f>SUMIFS('[3]运行车辆数（辆）'!$C$1:$C$65536,'[3]运行车辆数（辆）'!$B$1:$B$65536,A5,'[3]运行车辆数（辆）'!$A$1:$A$65536,C5)</f>
        <v>5</v>
      </c>
      <c r="F5" s="13">
        <f>SUMIFS('[3]客运量（人次）'!$C$1:$C$65536,'[3]客运量（人次）'!$B$1:$B$65536,A5,'[3]客运量（人次）'!$A$1:$A$65536,C5)</f>
        <v>4883</v>
      </c>
      <c r="G5" s="11">
        <f>SUMIFS('[3]运行总行程（车公里）'!$C$1:$C$65536,'[3]运行总行程（车公里）'!$B$1:$B$65536,A5,'[3]运行总行程（车公里）'!$A$1:$A$65536,C5)</f>
        <v>25615</v>
      </c>
      <c r="H5" s="14">
        <f>SUMIFS('收入1-9月'!D:D,'收入1-9月'!C:C,A5,'收入1-9月'!B:B,C5)</f>
        <v>125236.56</v>
      </c>
      <c r="I5" s="15"/>
      <c r="J5" s="15">
        <f t="shared" ref="J5:J13" si="0">SUM(L5:U5,W5)</f>
        <v>143251.12</v>
      </c>
      <c r="K5" s="24">
        <f>+SUMIFS('[2]1-9月明细 (合并）huiz '!$C:$C,'[2]1-9月明细 (合并）huiz '!$B:$B,A5,'[2]1-9月明细 (合并）huiz '!$A:$A,C5)</f>
        <v>910.25</v>
      </c>
      <c r="L5" s="14">
        <f>SUMIFS('成本1-9月'!E:E,'成本1-9月'!D:D,A5,'成本1-9月'!C:C,$L$4,'成本1-9月'!A:A,C5)</f>
        <v>4642.28</v>
      </c>
      <c r="M5" s="14">
        <f>SUMIFS('成本1-9月'!$E:$E,'成本1-9月'!$D:$D,A5,'成本1-9月'!$C:$C,$M$4,'成本1-9月'!$A:$A,C5)</f>
        <v>2651.79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14535.13</v>
      </c>
      <c r="P5" s="14">
        <f>SUMIFS('成本1-9月'!$E:$E,'成本1-9月'!$D:$D,A5,'成本1-9月'!$C:$C,$P$4,'成本1-9月'!$A:$A,C5)</f>
        <v>5796.86</v>
      </c>
      <c r="Q5" s="14">
        <f>SUMIFS('成本1-9月'!$E:$E,'成本1-9月'!$D:$D,A5,'成本1-9月'!$C:$C,$Q$4,'成本1-9月'!$A:$A,C5)</f>
        <v>23907.84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42629.19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471.76</v>
      </c>
      <c r="V5" s="7">
        <f>SUMIFS('[3]司助人数(人)'!$C$1:$C$65536,'[3]司助人数(人)'!$B$1:$B$65536,A5,'[3]司助人数(人)'!$A$1:$A$65536,C5)</f>
        <v>5</v>
      </c>
      <c r="W5" s="26">
        <f>SUMIFS(人工!Q:Q,人工!A:A,A5,人工!B:B,C5)</f>
        <v>48616.27</v>
      </c>
      <c r="X5" s="7">
        <f t="shared" ref="X5:X13" si="1">H5-J5</f>
        <v>-18014.56</v>
      </c>
      <c r="Y5" s="29">
        <f>X5/H5</f>
        <v>-0.143844257619341</v>
      </c>
      <c r="Z5" s="9"/>
    </row>
    <row r="6" s="1" customFormat="1" ht="25" customHeight="1" spans="1:26">
      <c r="A6" s="6" t="s">
        <v>52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330</v>
      </c>
      <c r="E6" s="12">
        <f>SUMIFS('[3]运行车辆数（辆）'!$C$1:$C$65536,'[3]运行车辆数（辆）'!$B$1:$B$65536,A6,'[3]运行车辆数（辆）'!$A$1:$A$65536,C6)</f>
        <v>10</v>
      </c>
      <c r="F6" s="13">
        <f>SUMIFS('[3]客运量（人次）'!$C$1:$C$65536,'[3]客运量（人次）'!$B$1:$B$65536,A6,'[3]客运量（人次）'!$A$1:$A$65536,C6)</f>
        <v>9827</v>
      </c>
      <c r="G6" s="11">
        <f>SUMIFS('[3]运行总行程（车公里）'!$C$1:$C$65536,'[3]运行总行程（车公里）'!$B$1:$B$65536,A6,'[3]运行总行程（车公里）'!$A$1:$A$65536,C6)</f>
        <v>32917</v>
      </c>
      <c r="H6" s="14">
        <f>SUMIFS('收入1-9月'!D:D,'收入1-9月'!C:C,A6,'收入1-9月'!B:B,C6)</f>
        <v>193328.94</v>
      </c>
      <c r="I6" s="15"/>
      <c r="J6" s="15">
        <f t="shared" si="0"/>
        <v>123182.32</v>
      </c>
      <c r="K6" s="24">
        <f>+SUMIFS('[2]1-9月明细 (合并）huiz '!$C:$C,'[2]1-9月明细 (合并）huiz '!$B:$B,A6,'[2]1-9月明细 (合并）huiz '!$A:$A,C6)</f>
        <v>5672.94</v>
      </c>
      <c r="L6" s="14">
        <f>SUMIFS('成本1-9月'!E:E,'成本1-9月'!D:D,A6,'成本1-9月'!C:C,$L$4,'成本1-9月'!A:A,C6)</f>
        <v>28932</v>
      </c>
      <c r="M6" s="14">
        <f>SUMIFS('成本1-9月'!$E:$E,'成本1-9月'!$D:$D,A6,'成本1-9月'!$C:$C,$M$4,'成本1-9月'!$A:$A,C6)</f>
        <v>3894.62</v>
      </c>
      <c r="N6" s="14">
        <f>SUMIFS('成本1-9月'!$E:$E,'成本1-9月'!$D:$D,A6,'成本1-9月'!$C:$C,$N$4,'成本1-9月'!$A:$A,C6)</f>
        <v>7919.99</v>
      </c>
      <c r="O6" s="14">
        <f>SUMIFS('成本1-9月'!$E:$E,'成本1-9月'!$D:$D,A6,'成本1-9月'!$C:$C,$O$4,'成本1-9月'!$A:$A,C6)</f>
        <v>2057.4</v>
      </c>
      <c r="P6" s="14">
        <f>SUMIFS('成本1-9月'!$E:$E,'成本1-9月'!$D:$D,A6,'成本1-9月'!$C:$C,$P$4,'成本1-9月'!$A:$A,C6)</f>
        <v>10231.3</v>
      </c>
      <c r="Q6" s="14">
        <f>SUMIFS('成本1-9月'!$E:$E,'成本1-9月'!$D:$D,A6,'成本1-9月'!$C:$C,$Q$4,'成本1-9月'!$A:$A,C6)</f>
        <v>18210.5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17070</v>
      </c>
      <c r="V6" s="7">
        <f>SUMIFS('[3]司助人数(人)'!$C$1:$C$65536,'[3]司助人数(人)'!$B$1:$B$65536,A6,'[3]司助人数(人)'!$A$1:$A$65536,C6)</f>
        <v>5</v>
      </c>
      <c r="W6" s="26">
        <f>SUMIFS(人工!Q:Q,人工!A:A,A6,人工!B:B,C6)</f>
        <v>34866.51</v>
      </c>
      <c r="X6" s="7">
        <f t="shared" si="1"/>
        <v>70146.62</v>
      </c>
      <c r="Y6" s="29">
        <f t="shared" ref="Y6:Y13" si="2">X6/H6</f>
        <v>0.362835589953579</v>
      </c>
      <c r="Z6" s="9"/>
    </row>
    <row r="7" s="1" customFormat="1" ht="25" customHeight="1" spans="1:26">
      <c r="A7" s="6" t="s">
        <v>52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424</v>
      </c>
      <c r="E7" s="12">
        <f>SUMIFS('[3]运行车辆数（辆）'!$C$1:$C$65536,'[3]运行车辆数（辆）'!$B$1:$B$65536,A7,'[3]运行车辆数（辆）'!$A$1:$A$65536,C7)</f>
        <v>10</v>
      </c>
      <c r="F7" s="13">
        <f>SUMIFS('[3]客运量（人次）'!$C$1:$C$65536,'[3]客运量（人次）'!$B$1:$B$65536,A7,'[3]客运量（人次）'!$A$1:$A$65536,C7)</f>
        <v>4054</v>
      </c>
      <c r="G7" s="11">
        <f>SUMIFS('[3]运行总行程（车公里）'!$C$1:$C$65536,'[3]运行总行程（车公里）'!$B$1:$B$65536,A7,'[3]运行总行程（车公里）'!$A$1:$A$65536,C7)</f>
        <v>48447</v>
      </c>
      <c r="H7" s="14">
        <f>SUMIFS('收入1-9月'!D:D,'收入1-9月'!C:C,A7,'收入1-9月'!B:B,C7)</f>
        <v>149440.62</v>
      </c>
      <c r="I7" s="15"/>
      <c r="J7" s="15">
        <f t="shared" si="0"/>
        <v>143182.3</v>
      </c>
      <c r="K7" s="24">
        <f>+SUMIFS('[2]1-9月明细 (合并）huiz '!$C:$C,'[2]1-9月明细 (合并）huiz '!$B:$B,A7,'[2]1-9月明细 (合并）huiz '!$A:$A,C7)</f>
        <v>7588.11</v>
      </c>
      <c r="L7" s="14">
        <f>SUMIFS('成本1-9月'!E:E,'成本1-9月'!D:D,A7,'成本1-9月'!C:C,$L$4,'成本1-9月'!A:A,C7)</f>
        <v>44011.03</v>
      </c>
      <c r="M7" s="14">
        <f>SUMIFS('成本1-9月'!$E:$E,'成本1-9月'!$D:$D,A7,'成本1-9月'!$C:$C,$M$4,'成本1-9月'!$A:$A,C7)</f>
        <v>14098.73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15766.08</v>
      </c>
      <c r="P7" s="14">
        <f>SUMIFS('成本1-9月'!$E:$E,'成本1-9月'!$D:$D,A7,'成本1-9月'!$C:$C,$P$4,'成本1-9月'!$A:$A,C7)</f>
        <v>10231.3</v>
      </c>
      <c r="Q7" s="14">
        <f>SUMIFS('成本1-9月'!$E:$E,'成本1-9月'!$D:$D,A7,'成本1-9月'!$C:$C,$Q$4,'成本1-9月'!$A:$A,C7)</f>
        <v>4665.58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18683</v>
      </c>
      <c r="V7" s="7">
        <f>SUMIFS('[3]司助人数(人)'!$C$1:$C$65536,'[3]司助人数(人)'!$B$1:$B$65536,A7,'[3]司助人数(人)'!$A$1:$A$65536,C7)</f>
        <v>5</v>
      </c>
      <c r="W7" s="26">
        <f>SUMIFS(人工!Q:Q,人工!A:A,A7,人工!B:B,C7)</f>
        <v>35726.58</v>
      </c>
      <c r="X7" s="7">
        <f t="shared" si="1"/>
        <v>6258.32000000001</v>
      </c>
      <c r="Y7" s="29">
        <f t="shared" si="2"/>
        <v>0.0418783059117394</v>
      </c>
      <c r="Z7" s="9"/>
    </row>
    <row r="8" s="1" customFormat="1" ht="25" customHeight="1" spans="1:26">
      <c r="A8" s="6" t="s">
        <v>52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324</v>
      </c>
      <c r="E8" s="12">
        <f>SUMIFS('[3]运行车辆数（辆）'!$C$1:$C$65536,'[3]运行车辆数（辆）'!$B$1:$B$65536,A8,'[3]运行车辆数（辆）'!$A$1:$A$65536,C8)</f>
        <v>10</v>
      </c>
      <c r="F8" s="13">
        <f>SUMIFS('[3]客运量（人次）'!$C$1:$C$65536,'[3]客运量（人次）'!$B$1:$B$65536,A8,'[3]客运量（人次）'!$A$1:$A$65536,C8)</f>
        <v>5946</v>
      </c>
      <c r="G8" s="11">
        <f>SUMIFS('[3]运行总行程（车公里）'!$C$1:$C$65536,'[3]运行总行程（车公里）'!$B$1:$B$65536,A8,'[3]运行总行程（车公里）'!$A$1:$A$65536,C8)</f>
        <v>47399</v>
      </c>
      <c r="H8" s="14">
        <f>SUMIFS('收入1-9月'!D:D,'收入1-9月'!C:C,A8,'收入1-9月'!B:B,C8)</f>
        <v>165714.28</v>
      </c>
      <c r="I8" s="15"/>
      <c r="J8" s="15">
        <f t="shared" si="0"/>
        <v>156581.48</v>
      </c>
      <c r="K8" s="24">
        <f>+SUMIFS('[2]1-9月明细 (合并）huiz '!$C:$C,'[2]1-9月明细 (合并）huiz '!$B:$B,A8,'[2]1-9月明细 (合并）huiz '!$A:$A,C8)</f>
        <v>10715.39</v>
      </c>
      <c r="L8" s="14">
        <f>SUMIFS('成本1-9月'!E:E,'成本1-9月'!D:D,A8,'成本1-9月'!C:C,$L$4,'成本1-9月'!A:A,C8)</f>
        <v>65189.67</v>
      </c>
      <c r="M8" s="14">
        <f>SUMIFS('成本1-9月'!$E:$E,'成本1-9月'!$D:$D,A8,'成本1-9月'!$C:$C,$M$4,'成本1-9月'!$A:$A,C8)</f>
        <v>-8421.46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4068.3</v>
      </c>
      <c r="P8" s="14">
        <f>SUMIFS('成本1-9月'!$E:$E,'成本1-9月'!$D:$D,A8,'成本1-9月'!$C:$C,$P$4,'成本1-9月'!$A:$A,C8)</f>
        <v>10231.3</v>
      </c>
      <c r="Q8" s="14">
        <f>SUMIFS('成本1-9月'!$E:$E,'成本1-9月'!$D:$D,A8,'成本1-9月'!$C:$C,$Q$4,'成本1-9月'!$A:$A,C8)</f>
        <v>21328.09</v>
      </c>
      <c r="R8" s="14">
        <f>SUMIFS('成本1-9月'!$E:$E,'成本1-9月'!$D:$D,A8,'成本1-9月'!$C:$C,$R$4,'成本1-9月'!$A:$A,C8)</f>
        <v>35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21584.5</v>
      </c>
      <c r="V8" s="7">
        <f>SUMIFS('[3]司助人数(人)'!$C$1:$C$65536,'[3]司助人数(人)'!$B$1:$B$65536,A8,'[3]司助人数(人)'!$A$1:$A$65536,C8)</f>
        <v>5</v>
      </c>
      <c r="W8" s="26">
        <f>SUMIFS(人工!Q:Q,人工!A:A,A8,人工!B:B,C8)</f>
        <v>42566.08</v>
      </c>
      <c r="X8" s="7">
        <f t="shared" si="1"/>
        <v>9132.80000000002</v>
      </c>
      <c r="Y8" s="29">
        <f t="shared" si="2"/>
        <v>0.0551117260383355</v>
      </c>
      <c r="Z8" s="9"/>
    </row>
    <row r="9" s="1" customFormat="1" ht="25" customHeight="1" spans="1:26">
      <c r="A9" s="6" t="s">
        <v>52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226</v>
      </c>
      <c r="E9" s="12">
        <f>SUMIFS('[3]运行车辆数（辆）'!$C$1:$C$65536,'[3]运行车辆数（辆）'!$B$1:$B$65536,A9,'[3]运行车辆数（辆）'!$A$1:$A$65536,C9)</f>
        <v>10</v>
      </c>
      <c r="F9" s="13">
        <f>SUMIFS('[3]客运量（人次）'!$C$1:$C$65536,'[3]客运量（人次）'!$B$1:$B$65536,A9,'[3]客运量（人次）'!$A$1:$A$65536,C9)</f>
        <v>4921</v>
      </c>
      <c r="G9" s="11">
        <f>SUMIFS('[3]运行总行程（车公里）'!$C$1:$C$65536,'[3]运行总行程（车公里）'!$B$1:$B$65536,A9,'[3]运行总行程（车公里）'!$A$1:$A$65536,C9)</f>
        <v>27115</v>
      </c>
      <c r="H9" s="14">
        <f>SUMIFS('收入1-9月'!D:D,'收入1-9月'!C:C,A9,'收入1-9月'!B:B,C9)</f>
        <v>170765.28</v>
      </c>
      <c r="I9" s="15"/>
      <c r="J9" s="15">
        <f t="shared" si="0"/>
        <v>165879.46</v>
      </c>
      <c r="K9" s="24">
        <f>+SUMIFS('[2]1-9月明细 (合并）huiz '!$C:$C,'[2]1-9月明细 (合并）huiz '!$B:$B,A9,'[2]1-9月明细 (合并）huiz '!$A:$A,C9)</f>
        <v>7826.97</v>
      </c>
      <c r="L9" s="14">
        <f>SUMIFS('成本1-9月'!E:E,'成本1-9月'!D:D,A9,'成本1-9月'!C:C,$L$4,'成本1-9月'!A:A,C9)</f>
        <v>46179.13</v>
      </c>
      <c r="M9" s="14">
        <f>SUMIFS('成本1-9月'!$E:$E,'成本1-9月'!$D:$D,A9,'成本1-9月'!$C:$C,$M$4,'成本1-9月'!$A:$A,C9)</f>
        <v>2697.88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14540.38</v>
      </c>
      <c r="P9" s="14">
        <f>SUMIFS('成本1-9月'!$E:$E,'成本1-9月'!$D:$D,A9,'成本1-9月'!$C:$C,$P$4,'成本1-9月'!$A:$A,C9)</f>
        <v>10231.3</v>
      </c>
      <c r="Q9" s="14">
        <f>SUMIFS('成本1-9月'!$E:$E,'成本1-9月'!$D:$D,A9,'成本1-9月'!$C:$C,$Q$4,'成本1-9月'!$A:$A,C9)</f>
        <v>30872.82</v>
      </c>
      <c r="R9" s="14">
        <f>SUMIFS('成本1-9月'!$E:$E,'成本1-9月'!$D:$D,A9,'成本1-9月'!$C:$C,$R$4,'成本1-9月'!$A:$A,C9)</f>
        <v>30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9873</v>
      </c>
      <c r="V9" s="7">
        <f>SUMIFS('[3]司助人数(人)'!$C$1:$C$65536,'[3]司助人数(人)'!$B$1:$B$65536,A9,'[3]司助人数(人)'!$A$1:$A$65536,C9)</f>
        <v>5</v>
      </c>
      <c r="W9" s="26">
        <f>SUMIFS(人工!Q:Q,人工!A:A,A9,人工!B:B,C9)</f>
        <v>51454.95</v>
      </c>
      <c r="X9" s="7">
        <f t="shared" si="1"/>
        <v>4885.81999999998</v>
      </c>
      <c r="Y9" s="29">
        <f t="shared" si="2"/>
        <v>0.0286113195844025</v>
      </c>
      <c r="Z9" s="9"/>
    </row>
    <row r="10" s="1" customFormat="1" ht="25" customHeight="1" spans="1:26">
      <c r="A10" s="6" t="s">
        <v>52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138</v>
      </c>
      <c r="E10" s="12">
        <f>SUMIFS('[3]运行车辆数（辆）'!$C$1:$C$65536,'[3]运行车辆数（辆）'!$B$1:$B$65536,A10,'[3]运行车辆数（辆）'!$A$1:$A$65536,C10)</f>
        <v>10</v>
      </c>
      <c r="F10" s="13">
        <f>SUMIFS('[3]客运量（人次）'!$C$1:$C$65536,'[3]客运量（人次）'!$B$1:$B$65536,A10,'[3]客运量（人次）'!$A$1:$A$65536,C10)</f>
        <v>2221</v>
      </c>
      <c r="G10" s="11">
        <f>SUMIFS('[3]运行总行程（车公里）'!$C$1:$C$65536,'[3]运行总行程（车公里）'!$B$1:$B$65536,A10,'[3]运行总行程（车公里）'!$A$1:$A$65536,C10)</f>
        <v>6228</v>
      </c>
      <c r="H10" s="14">
        <f>SUMIFS('收入1-9月'!D:D,'收入1-9月'!C:C,A10,'收入1-9月'!B:B,C10)</f>
        <v>63550.32</v>
      </c>
      <c r="I10" s="15"/>
      <c r="J10" s="15">
        <f t="shared" si="0"/>
        <v>12414.1</v>
      </c>
      <c r="K10" s="24">
        <f>+SUMIFS('[2]1-9月明细 (合并）huiz '!$C:$C,'[2]1-9月明细 (合并）huiz '!$B:$B,A10,'[2]1-9月明细 (合并）huiz '!$A:$A,C10)</f>
        <v>2390.02</v>
      </c>
      <c r="L10" s="14">
        <f>SUMIFS('成本1-9月'!E:E,'成本1-9月'!D:D,A10,'成本1-9月'!C:C,$L$4,'成本1-9月'!A:A,C10)</f>
        <v>14101.14</v>
      </c>
      <c r="M10" s="14">
        <f>SUMIFS('成本1-9月'!$E:$E,'成本1-9月'!$D:$D,A10,'成本1-9月'!$C:$C,$M$4,'成本1-9月'!$A:$A,C10)</f>
        <v>2166.05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1725.73</v>
      </c>
      <c r="P10" s="14">
        <f>SUMIFS('成本1-9月'!$E:$E,'成本1-9月'!$D:$D,A10,'成本1-9月'!$C:$C,$P$4,'成本1-9月'!$A:$A,C10)</f>
        <v>9994.19</v>
      </c>
      <c r="Q10" s="14">
        <f>SUMIFS('成本1-9月'!$E:$E,'成本1-9月'!$D:$D,A10,'成本1-9月'!$C:$C,$Q$4,'成本1-9月'!$A:$A,C10)</f>
        <v>-73618.11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2211.91</v>
      </c>
      <c r="V10" s="7">
        <f>SUMIFS('[3]司助人数(人)'!$C$1:$C$65536,'[3]司助人数(人)'!$B$1:$B$65536,A10,'[3]司助人数(人)'!$A$1:$A$65536,C10)</f>
        <v>5</v>
      </c>
      <c r="W10" s="26">
        <f>SUMIFS(人工!Q:Q,人工!A:A,A10,人工!B:B,C10)</f>
        <v>55833.19</v>
      </c>
      <c r="X10" s="7">
        <f t="shared" si="1"/>
        <v>51136.22</v>
      </c>
      <c r="Y10" s="29">
        <f t="shared" si="2"/>
        <v>0.804657159869533</v>
      </c>
      <c r="Z10" s="9"/>
    </row>
    <row r="11" s="1" customFormat="1" ht="25" customHeight="1" spans="1:26">
      <c r="A11" s="6" t="s">
        <v>52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292</v>
      </c>
      <c r="E11" s="12">
        <f>SUMIFS('[3]运行车辆数（辆）'!$C$1:$C$65536,'[3]运行车辆数（辆）'!$B$1:$B$65536,A11,'[3]运行车辆数（辆）'!$A$1:$A$65536,C11)</f>
        <v>10</v>
      </c>
      <c r="F11" s="13">
        <f>SUMIFS('[3]客运量（人次）'!$C$1:$C$65536,'[3]客运量（人次）'!$B$1:$B$65536,A11,'[3]客运量（人次）'!$A$1:$A$65536,C11)</f>
        <v>5810</v>
      </c>
      <c r="G11" s="11">
        <f>SUMIFS('[3]运行总行程（车公里）'!$C$1:$C$65536,'[3]运行总行程（车公里）'!$B$1:$B$65536,A11,'[3]运行总行程（车公里）'!$A$1:$A$65536,C11)</f>
        <v>16922</v>
      </c>
      <c r="H11" s="14">
        <f>SUMIFS('收入1-9月'!D:D,'收入1-9月'!C:C,A11,'收入1-9月'!B:B,C11)</f>
        <v>105177.9</v>
      </c>
      <c r="I11" s="15"/>
      <c r="J11" s="15">
        <f t="shared" si="0"/>
        <v>84424.45</v>
      </c>
      <c r="K11" s="24">
        <f>+SUMIFS('[2]1-9月明细 (合并）huiz '!$C:$C,'[2]1-9月明细 (合并）huiz '!$B:$B,A11,'[2]1-9月明细 (合并）huiz '!$A:$A,C11)</f>
        <v>6212.93</v>
      </c>
      <c r="L11" s="14">
        <f>SUMIFS('成本1-9月'!E:E,'成本1-9月'!D:D,A11,'成本1-9月'!C:C,$L$4,'成本1-9月'!A:A,C11)</f>
        <v>37753.68</v>
      </c>
      <c r="M11" s="14">
        <f>SUMIFS('成本1-9月'!$E:$E,'成本1-9月'!$D:$D,A11,'成本1-9月'!$C:$C,$M$4,'成本1-9月'!$A:$A,C11)</f>
        <v>1382.81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3245.72</v>
      </c>
      <c r="P11" s="14">
        <f>SUMIFS('成本1-9月'!$E:$E,'成本1-9月'!$D:$D,A11,'成本1-9月'!$C:$C,$P$4,'成本1-9月'!$A:$A,C11)</f>
        <v>9994.19</v>
      </c>
      <c r="Q11" s="14">
        <f>SUMIFS('成本1-9月'!$E:$E,'成本1-9月'!$D:$D,A11,'成本1-9月'!$C:$C,$Q$4,'成本1-9月'!$A:$A,C11)</f>
        <v>6298.49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2577.85</v>
      </c>
      <c r="V11" s="7">
        <f>SUMIFS('[3]司助人数(人)'!$C$1:$C$65536,'[3]司助人数(人)'!$B$1:$B$65536,A11,'[3]司助人数(人)'!$A$1:$A$65536,C11)</f>
        <v>5</v>
      </c>
      <c r="W11" s="26">
        <f>SUMIFS(人工!Q:Q,人工!A:A,A11,人工!B:B,C11)</f>
        <v>23171.71</v>
      </c>
      <c r="X11" s="7">
        <f t="shared" si="1"/>
        <v>20753.45</v>
      </c>
      <c r="Y11" s="29">
        <f t="shared" si="2"/>
        <v>0.197317592383951</v>
      </c>
      <c r="Z11" s="9"/>
    </row>
    <row r="12" s="1" customFormat="1" ht="25" customHeight="1" spans="1:26">
      <c r="A12" s="6" t="s">
        <v>52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217</v>
      </c>
      <c r="E12" s="12">
        <f>SUMIFS('[3]运行车辆数（辆）'!$C$1:$C$65536,'[3]运行车辆数（辆）'!$B$1:$B$65536,A12,'[3]运行车辆数（辆）'!$A$1:$A$65536,C12)</f>
        <v>10</v>
      </c>
      <c r="F12" s="13">
        <f>SUMIFS('[3]客运量（人次）'!$C$1:$C$65536,'[3]客运量（人次）'!$B$1:$B$65536,A12,'[3]客运量（人次）'!$A$1:$A$65536,C12)</f>
        <v>6233</v>
      </c>
      <c r="G12" s="11">
        <f>SUMIFS('[3]运行总行程（车公里）'!$C$1:$C$65536,'[3]运行总行程（车公里）'!$B$1:$B$65536,A12,'[3]运行总行程（车公里）'!$A$1:$A$65536,C12)</f>
        <v>15055.3</v>
      </c>
      <c r="H12" s="14">
        <f>SUMIFS('收入1-9月'!D:D,'收入1-9月'!C:C,A12,'收入1-9月'!B:B,C12)</f>
        <v>132603.6</v>
      </c>
      <c r="I12" s="15"/>
      <c r="J12" s="15">
        <f t="shared" si="0"/>
        <v>58025.35</v>
      </c>
      <c r="K12" s="24">
        <f>+SUMIFS('[2]1-9月明细 (合并）huiz '!$C:$C,'[2]1-9月明细 (合并）huiz '!$B:$B,A12,'[2]1-9月明细 (合并）huiz '!$A:$A,C12)</f>
        <v>3241.5</v>
      </c>
      <c r="L12" s="14">
        <f>SUMIFS('成本1-9月'!E:E,'成本1-9月'!D:D,A12,'成本1-9月'!C:C,$L$4,'成本1-9月'!A:A,C12)</f>
        <v>19643.49</v>
      </c>
      <c r="M12" s="14">
        <f>SUMIFS('成本1-9月'!$E:$E,'成本1-9月'!$D:$D,A12,'成本1-9月'!$C:$C,$M$4,'成本1-9月'!$A:$A,C12)</f>
        <v>89.84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6391.08</v>
      </c>
      <c r="P12" s="14">
        <f>SUMIFS('成本1-9月'!$E:$E,'成本1-9月'!$D:$D,A12,'成本1-9月'!$C:$C,$P$4,'成本1-9月'!$A:$A,C12)</f>
        <v>9994.16</v>
      </c>
      <c r="Q12" s="14">
        <f>SUMIFS('成本1-9月'!$E:$E,'成本1-9月'!$D:$D,A12,'成本1-9月'!$C:$C,$Q$4,'成本1-9月'!$A:$A,C12)</f>
        <v>-30247.5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2004.68</v>
      </c>
      <c r="V12" s="7">
        <f>SUMIFS('[3]司助人数(人)'!$C$1:$C$65536,'[3]司助人数(人)'!$B$1:$B$65536,A12,'[3]司助人数(人)'!$A$1:$A$65536,C12)</f>
        <v>5</v>
      </c>
      <c r="W12" s="26">
        <f>SUMIFS(人工!Q:Q,人工!A:A,A12,人工!B:B,C12)</f>
        <v>50149.6</v>
      </c>
      <c r="X12" s="7">
        <f t="shared" si="1"/>
        <v>74578.25</v>
      </c>
      <c r="Y12" s="29">
        <f t="shared" si="2"/>
        <v>0.562414972142536</v>
      </c>
      <c r="Z12" s="9"/>
    </row>
    <row r="13" s="1" customFormat="1" ht="25" customHeight="1" spans="1:26">
      <c r="A13" s="6" t="s">
        <v>52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332</v>
      </c>
      <c r="E13" s="12">
        <f>SUMIFS('[3]运行车辆数（辆）'!$C$1:$C$65536,'[3]运行车辆数（辆）'!$B$1:$B$65536,A13,'[3]运行车辆数（辆）'!$A$1:$A$65536,C13)</f>
        <v>10</v>
      </c>
      <c r="F13" s="13">
        <f>SUMIFS('[3]客运量（人次）'!$C$1:$C$65536,'[3]客运量（人次）'!$B$1:$B$65536,A13,'[3]客运量（人次）'!$A$1:$A$65536,C13)</f>
        <v>11484</v>
      </c>
      <c r="G13" s="11">
        <f>SUMIFS('[3]运行总行程（车公里）'!$C$1:$C$65536,'[3]运行总行程（车公里）'!$B$1:$B$65536,A13,'[3]运行总行程（车公里）'!$A$1:$A$65536,C13)</f>
        <v>28759.2</v>
      </c>
      <c r="H13" s="14">
        <f>SUMIFS('收入1-9月'!D:D,'收入1-9月'!C:C,A13,'收入1-9月'!B:B,C13)</f>
        <v>216892.71</v>
      </c>
      <c r="I13" s="15"/>
      <c r="J13" s="15">
        <f t="shared" si="0"/>
        <v>120658.32</v>
      </c>
      <c r="K13" s="24">
        <f>+SUMIFS('[2]1-9月明细 (合并）huiz '!$C:$C,'[2]1-9月明细 (合并）huiz '!$B:$B,A13,'[2]1-9月明细 (合并）huiz '!$A:$A,C13)</f>
        <v>8717.5</v>
      </c>
      <c r="L13" s="14">
        <f>SUMIFS('成本1-9月'!E:E,'成本1-9月'!D:D,A13,'成本1-9月'!C:C,$L$4,'成本1-9月'!A:A,C13)</f>
        <v>52828.06</v>
      </c>
      <c r="M13" s="14">
        <f>SUMIFS('成本1-9月'!$E:$E,'成本1-9月'!$D:$D,A13,'成本1-9月'!$C:$C,$M$4,'成本1-9月'!$A:$A,C13)</f>
        <v>87.67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6251.72</v>
      </c>
      <c r="P13" s="14">
        <f>SUMIFS('成本1-9月'!$E:$E,'成本1-9月'!$D:$D,A13,'成本1-9月'!$C:$C,$P$4,'成本1-9月'!$A:$A,C13)</f>
        <v>10476.24</v>
      </c>
      <c r="Q13" s="14">
        <f>SUMIFS('成本1-9月'!$E:$E,'成本1-9月'!$D:$D,A13,'成本1-9月'!$C:$C,$Q$4,'成本1-9月'!$A:$A,C13)</f>
        <v>16526.18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13.99</v>
      </c>
      <c r="V13" s="7">
        <f>SUMIFS('[3]司助人数(人)'!$C$1:$C$65536,'[3]司助人数(人)'!$B$1:$B$65536,A13,'[3]司助人数(人)'!$A$1:$A$65536,C13)</f>
        <v>5</v>
      </c>
      <c r="W13" s="26">
        <f>SUMIFS(人工!Q:Q,人工!A:A,A13,人工!B:B,C13)</f>
        <v>34474.46</v>
      </c>
      <c r="X13" s="7">
        <f t="shared" si="1"/>
        <v>96234.39</v>
      </c>
      <c r="Y13" s="29">
        <f t="shared" si="2"/>
        <v>0.443695825461354</v>
      </c>
      <c r="Z13" s="9"/>
    </row>
    <row r="14" s="1" customFormat="1" ht="25" customHeight="1" spans="1:26">
      <c r="A14" s="6" t="s">
        <v>52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52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52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2551</v>
      </c>
      <c r="E17" s="16">
        <v>4</v>
      </c>
      <c r="F17" s="16">
        <f>SUM(F5:F16)</f>
        <v>55379</v>
      </c>
      <c r="G17" s="16">
        <f>SUM(G5:G16)</f>
        <v>248457.5</v>
      </c>
      <c r="H17" s="16">
        <f>SUM(H5:H16)</f>
        <v>1322710.21</v>
      </c>
      <c r="I17" s="16"/>
      <c r="J17" s="16">
        <f t="shared" si="5"/>
        <v>1007598.9</v>
      </c>
      <c r="K17" s="16">
        <f t="shared" ref="K17:U17" si="6">SUM(K5:K16)</f>
        <v>53275.61</v>
      </c>
      <c r="L17" s="16">
        <f t="shared" si="6"/>
        <v>313280.48</v>
      </c>
      <c r="M17" s="16">
        <f t="shared" si="6"/>
        <v>18647.93</v>
      </c>
      <c r="N17" s="16">
        <f t="shared" si="6"/>
        <v>7919.99</v>
      </c>
      <c r="O17" s="16">
        <f t="shared" si="6"/>
        <v>68581.54</v>
      </c>
      <c r="P17" s="16">
        <f t="shared" si="6"/>
        <v>87180.84</v>
      </c>
      <c r="Q17" s="16">
        <f t="shared" si="6"/>
        <v>17943.89</v>
      </c>
      <c r="R17" s="16">
        <f t="shared" si="6"/>
        <v>65</v>
      </c>
      <c r="S17" s="16">
        <f t="shared" si="6"/>
        <v>42629.19</v>
      </c>
      <c r="T17" s="16">
        <f t="shared" si="6"/>
        <v>0</v>
      </c>
      <c r="U17" s="16">
        <f t="shared" si="6"/>
        <v>74490.69</v>
      </c>
      <c r="V17" s="16"/>
      <c r="W17" s="28">
        <f>SUM(W5:W16)</f>
        <v>376859.35</v>
      </c>
      <c r="X17" s="16">
        <f t="shared" si="3"/>
        <v>315111.31</v>
      </c>
      <c r="Y17" s="30">
        <f t="shared" si="4"/>
        <v>0.238231554892133</v>
      </c>
      <c r="Z17" s="9"/>
    </row>
    <row r="18" s="1" customFormat="1" ht="25" customHeight="1" spans="1:26">
      <c r="A18" s="6" t="s">
        <v>52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52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52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52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52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52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52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52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52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52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52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52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-2551</v>
      </c>
      <c r="E31" s="21">
        <f t="shared" si="9"/>
        <v>0</v>
      </c>
      <c r="F31" s="21">
        <f t="shared" si="9"/>
        <v>-55379</v>
      </c>
      <c r="G31" s="21">
        <f t="shared" si="9"/>
        <v>-248457.5</v>
      </c>
      <c r="H31" s="21">
        <f t="shared" si="9"/>
        <v>-1322710.21</v>
      </c>
      <c r="I31" s="21">
        <f t="shared" si="9"/>
        <v>0</v>
      </c>
      <c r="J31" s="21">
        <f t="shared" si="9"/>
        <v>-1007598.9</v>
      </c>
      <c r="K31" s="21">
        <f t="shared" si="9"/>
        <v>-53275.61</v>
      </c>
      <c r="L31" s="21">
        <f t="shared" si="9"/>
        <v>-313280.48</v>
      </c>
      <c r="M31" s="21">
        <f t="shared" si="9"/>
        <v>-18647.93</v>
      </c>
      <c r="N31" s="21">
        <f t="shared" si="9"/>
        <v>-7919.99</v>
      </c>
      <c r="O31" s="21">
        <f t="shared" si="9"/>
        <v>-68581.54</v>
      </c>
      <c r="P31" s="21">
        <f t="shared" si="9"/>
        <v>-87180.84</v>
      </c>
      <c r="Q31" s="21">
        <f t="shared" si="9"/>
        <v>-17943.89</v>
      </c>
      <c r="R31" s="21">
        <f t="shared" si="9"/>
        <v>-65</v>
      </c>
      <c r="S31" s="21">
        <f t="shared" si="9"/>
        <v>-42629.19</v>
      </c>
      <c r="T31" s="21">
        <f t="shared" si="9"/>
        <v>0</v>
      </c>
      <c r="U31" s="21">
        <f t="shared" si="9"/>
        <v>-74490.69</v>
      </c>
      <c r="V31" s="21">
        <f t="shared" si="9"/>
        <v>0</v>
      </c>
      <c r="W31" s="21">
        <f t="shared" si="9"/>
        <v>-376859.35</v>
      </c>
      <c r="X31" s="21">
        <f t="shared" si="9"/>
        <v>-315111.31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90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945</v>
      </c>
      <c r="G5" s="11">
        <f>SUMIFS('[3]运行总行程（车公里）'!$C$1:$C$65536,'[3]运行总行程（车公里）'!$B$1:$B$65536,A5,'[3]运行总行程（车公里）'!$A$1:$A$65536,C5)</f>
        <v>10580</v>
      </c>
      <c r="H5" s="14">
        <f>SUMIFS('收入1-9月'!D:D,'收入1-9月'!C:C,A5,'收入1-9月'!B:B,C5)</f>
        <v>31625.57</v>
      </c>
      <c r="I5" s="15"/>
      <c r="J5" s="15">
        <f t="shared" ref="J5:J13" si="0">SUM(L5:U5,W5)</f>
        <v>40384.58</v>
      </c>
      <c r="K5" s="24">
        <f>+SUMIFS('[2]1-9月明细 (合并）huiz '!$C:$C,'[2]1-9月明细 (合并）huiz '!$B:$B,A5,'[2]1-9月明细 (合并）huiz '!$A:$A,C5)</f>
        <v>2030.52</v>
      </c>
      <c r="L5" s="14">
        <f>SUMIFS('成本1-9月'!E:E,'成本1-9月'!D:D,A5,'成本1-9月'!C:C,$L$4,'成本1-9月'!A:A,C5)</f>
        <v>10355.62</v>
      </c>
      <c r="M5" s="14">
        <f>SUMIFS('成本1-9月'!$E:$E,'成本1-9月'!$D:$D,A5,'成本1-9月'!$C:$C,$M$4,'成本1-9月'!$A:$A,C5)</f>
        <v>5591.41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1183</v>
      </c>
      <c r="P5" s="14">
        <f>SUMIFS('成本1-9月'!$E:$E,'成本1-9月'!$D:$D,A5,'成本1-9月'!$C:$C,$P$4,'成本1-9月'!$A:$A,C5)</f>
        <v>713.94</v>
      </c>
      <c r="Q5" s="14">
        <f>SUMIFS('成本1-9月'!$E:$E,'成本1-9月'!$D:$D,A5,'成本1-9月'!$C:$C,$Q$4,'成本1-9月'!$A:$A,C5)</f>
        <v>9852.71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6149.19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7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6531.71</v>
      </c>
      <c r="X5" s="7">
        <f t="shared" ref="X5:X13" si="1">H5-J5</f>
        <v>-8759.00999999999</v>
      </c>
      <c r="Y5" s="29">
        <f>X5/H5</f>
        <v>-0.276959751239266</v>
      </c>
      <c r="Z5" s="9"/>
    </row>
    <row r="6" s="1" customFormat="1" ht="25" customHeight="1" spans="1:26">
      <c r="A6" s="6" t="s">
        <v>54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92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1131</v>
      </c>
      <c r="G6" s="11">
        <f>SUMIFS('[3]运行总行程（车公里）'!$C$1:$C$65536,'[3]运行总行程（车公里）'!$B$1:$B$65536,A6,'[3]运行总行程（车公里）'!$A$1:$A$65536,C6)</f>
        <v>10120</v>
      </c>
      <c r="H6" s="14">
        <f>SUMIFS('收入1-9月'!D:D,'收入1-9月'!C:C,A6,'收入1-9月'!B:B,C6)</f>
        <v>43744.82</v>
      </c>
      <c r="I6" s="15"/>
      <c r="J6" s="15">
        <f t="shared" si="0"/>
        <v>34879.63</v>
      </c>
      <c r="K6" s="24">
        <f>+SUMIFS('[2]1-9月明细 (合并）huiz '!$C:$C,'[2]1-9月明细 (合并）huiz '!$B:$B,A6,'[2]1-9月明细 (合并）huiz '!$A:$A,C6)</f>
        <v>2222.46</v>
      </c>
      <c r="L6" s="14">
        <f>SUMIFS('成本1-9月'!E:E,'成本1-9月'!D:D,A6,'成本1-9月'!C:C,$L$4,'成本1-9月'!A:A,C6)</f>
        <v>11334.55</v>
      </c>
      <c r="M6" s="14">
        <f>SUMIFS('成本1-9月'!$E:$E,'成本1-9月'!$D:$D,A6,'成本1-9月'!$C:$C,$M$4,'成本1-9月'!$A:$A,C6)</f>
        <v>5821.4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1450.5</v>
      </c>
      <c r="P6" s="14">
        <f>SUMIFS('成本1-9月'!$E:$E,'成本1-9月'!$D:$D,A6,'成本1-9月'!$C:$C,$P$4,'成本1-9月'!$A:$A,C6)</f>
        <v>713.94</v>
      </c>
      <c r="Q6" s="14">
        <f>SUMIFS('成本1-9月'!$E:$E,'成本1-9月'!$D:$D,A6,'成本1-9月'!$C:$C,$Q$4,'成本1-9月'!$A:$A,C6)</f>
        <v>6567.27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720.49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8271.48</v>
      </c>
      <c r="X6" s="7">
        <f t="shared" si="1"/>
        <v>8865.19</v>
      </c>
      <c r="Y6" s="29">
        <f t="shared" ref="Y6:Y13" si="2">X6/H6</f>
        <v>0.202656908863724</v>
      </c>
      <c r="Z6" s="9"/>
    </row>
    <row r="7" s="1" customFormat="1" ht="25" customHeight="1" spans="1:26">
      <c r="A7" s="6" t="s">
        <v>54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124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1418</v>
      </c>
      <c r="G7" s="11">
        <f>SUMIFS('[3]运行总行程（车公里）'!$C$1:$C$65536,'[3]运行总行程（车公里）'!$B$1:$B$65536,A7,'[3]运行总行程（车公里）'!$A$1:$A$65536,C7)</f>
        <v>14260</v>
      </c>
      <c r="H7" s="14">
        <f>SUMIFS('收入1-9月'!D:D,'收入1-9月'!C:C,A7,'收入1-9月'!B:B,C7)</f>
        <v>48820.97</v>
      </c>
      <c r="I7" s="15"/>
      <c r="J7" s="15">
        <f t="shared" si="0"/>
        <v>47663.13</v>
      </c>
      <c r="K7" s="24">
        <f>+SUMIFS('[2]1-9月明细 (合并）huiz '!$C:$C,'[2]1-9月明细 (合并）huiz '!$B:$B,A7,'[2]1-9月明细 (合并）huiz '!$A:$A,C7)</f>
        <v>2848.16</v>
      </c>
      <c r="L7" s="14">
        <f>SUMIFS('成本1-9月'!E:E,'成本1-9月'!D:D,A7,'成本1-9月'!C:C,$L$4,'成本1-9月'!A:A,C7)</f>
        <v>16519.33</v>
      </c>
      <c r="M7" s="14">
        <f>SUMIFS('成本1-9月'!$E:$E,'成本1-9月'!$D:$D,A7,'成本1-9月'!$C:$C,$M$4,'成本1-9月'!$A:$A,C7)</f>
        <v>6530.39</v>
      </c>
      <c r="N7" s="14">
        <f>SUMIFS('成本1-9月'!$E:$E,'成本1-9月'!$D:$D,A7,'成本1-9月'!$C:$C,$N$4,'成本1-9月'!$A:$A,C7)</f>
        <v>2360.01</v>
      </c>
      <c r="O7" s="14">
        <f>SUMIFS('成本1-9月'!$E:$E,'成本1-9月'!$D:$D,A7,'成本1-9月'!$C:$C,$O$4,'成本1-9月'!$A:$A,C7)</f>
        <v>5804</v>
      </c>
      <c r="P7" s="14">
        <f>SUMIFS('成本1-9月'!$E:$E,'成本1-9月'!$D:$D,A7,'成本1-9月'!$C:$C,$P$4,'成本1-9月'!$A:$A,C7)</f>
        <v>713.94</v>
      </c>
      <c r="Q7" s="14">
        <f>SUMIFS('成本1-9月'!$E:$E,'成本1-9月'!$D:$D,A7,'成本1-9月'!$C:$C,$Q$4,'成本1-9月'!$A:$A,C7)</f>
        <v>8928.74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36.39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6770.33</v>
      </c>
      <c r="X7" s="7">
        <f t="shared" si="1"/>
        <v>1157.84</v>
      </c>
      <c r="Y7" s="29">
        <f t="shared" si="2"/>
        <v>0.0237160384154595</v>
      </c>
      <c r="Z7" s="9"/>
    </row>
    <row r="8" s="1" customFormat="1" ht="25" customHeight="1" spans="1:26">
      <c r="A8" s="6" t="s">
        <v>54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104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2959</v>
      </c>
      <c r="G8" s="11">
        <f>SUMIFS('[3]运行总行程（车公里）'!$C$1:$C$65536,'[3]运行总行程（车公里）'!$B$1:$B$65536,A8,'[3]运行总行程（车公里）'!$A$1:$A$65536,C8)</f>
        <v>15936</v>
      </c>
      <c r="H8" s="14">
        <f>SUMIFS('收入1-9月'!D:D,'收入1-9月'!C:C,A8,'收入1-9月'!B:B,C8)</f>
        <v>43906.25</v>
      </c>
      <c r="I8" s="15"/>
      <c r="J8" s="15">
        <f t="shared" si="0"/>
        <v>16266.49</v>
      </c>
      <c r="K8" s="24">
        <f>+SUMIFS('[2]1-9月明细 (合并）huiz '!$C:$C,'[2]1-9月明细 (合并）huiz '!$B:$B,A8,'[2]1-9月明细 (合并）huiz '!$A:$A,C8)</f>
        <v>2570.58</v>
      </c>
      <c r="L8" s="14">
        <f>SUMIFS('成本1-9月'!E:E,'成本1-9月'!D:D,A8,'成本1-9月'!C:C,$L$4,'成本1-9月'!A:A,C8)</f>
        <v>15166.42</v>
      </c>
      <c r="M8" s="14">
        <f>SUMIFS('成本1-9月'!$E:$E,'成本1-9月'!$D:$D,A8,'成本1-9月'!$C:$C,$M$4,'成本1-9月'!$A:$A,C8)</f>
        <v>-10029.84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994.65</v>
      </c>
      <c r="P8" s="14">
        <f>SUMIFS('成本1-9月'!$E:$E,'成本1-9月'!$D:$D,A8,'成本1-9月'!$C:$C,$P$4,'成本1-9月'!$A:$A,C8)</f>
        <v>713.94</v>
      </c>
      <c r="Q8" s="14">
        <f>SUMIFS('成本1-9月'!$E:$E,'成本1-9月'!$D:$D,A8,'成本1-9月'!$C:$C,$Q$4,'成本1-9月'!$A:$A,C8)</f>
        <v>2258.7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22.09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7140.53</v>
      </c>
      <c r="X8" s="7">
        <f t="shared" si="1"/>
        <v>27639.76</v>
      </c>
      <c r="Y8" s="29">
        <f t="shared" si="2"/>
        <v>0.629517665480427</v>
      </c>
      <c r="Z8" s="9"/>
    </row>
    <row r="9" s="1" customFormat="1" ht="25" customHeight="1" spans="1:26">
      <c r="A9" s="6" t="s">
        <v>54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124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1435</v>
      </c>
      <c r="G9" s="11">
        <f>SUMIFS('[3]运行总行程（车公里）'!$C$1:$C$65536,'[3]运行总行程（车公里）'!$B$1:$B$65536,A9,'[3]运行总行程（车公里）'!$A$1:$A$65536,C9)</f>
        <v>13800</v>
      </c>
      <c r="H9" s="14">
        <f>SUMIFS('收入1-9月'!D:D,'收入1-9月'!C:C,A9,'收入1-9月'!B:B,C9)</f>
        <v>50613.53</v>
      </c>
      <c r="I9" s="15"/>
      <c r="J9" s="15">
        <f t="shared" si="0"/>
        <v>37390.53</v>
      </c>
      <c r="K9" s="24">
        <f>+SUMIFS('[2]1-9月明细 (合并）huiz '!$C:$C,'[2]1-9月明细 (合并）huiz '!$B:$B,A9,'[2]1-9月明细 (合并）huiz '!$A:$A,C9)</f>
        <v>2969.62</v>
      </c>
      <c r="L9" s="14">
        <f>SUMIFS('成本1-9月'!E:E,'成本1-9月'!D:D,A9,'成本1-9月'!C:C,$L$4,'成本1-9月'!A:A,C9)</f>
        <v>17520.76</v>
      </c>
      <c r="M9" s="14">
        <f>SUMIFS('成本1-9月'!$E:$E,'成本1-9月'!$D:$D,A9,'成本1-9月'!$C:$C,$M$4,'成本1-9月'!$A:$A,C9)</f>
        <v>120.01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966.75</v>
      </c>
      <c r="P9" s="14">
        <f>SUMIFS('成本1-9月'!$E:$E,'成本1-9月'!$D:$D,A9,'成本1-9月'!$C:$C,$P$4,'成本1-9月'!$A:$A,C9)</f>
        <v>713.94</v>
      </c>
      <c r="Q9" s="14">
        <f>SUMIFS('成本1-9月'!$E:$E,'成本1-9月'!$D:$D,A9,'成本1-9月'!$C:$C,$Q$4,'成本1-9月'!$A:$A,C9)</f>
        <v>10026.66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543.86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7498.55</v>
      </c>
      <c r="X9" s="7">
        <f t="shared" si="1"/>
        <v>13223</v>
      </c>
      <c r="Y9" s="29">
        <f t="shared" si="2"/>
        <v>0.261254253556312</v>
      </c>
      <c r="Z9" s="9"/>
    </row>
    <row r="10" s="1" customFormat="1" ht="25" customHeight="1" spans="1:26">
      <c r="A10" s="6" t="s">
        <v>54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128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892</v>
      </c>
      <c r="G10" s="11">
        <f>SUMIFS('[3]运行总行程（车公里）'!$C$1:$C$65536,'[3]运行总行程（车公里）'!$B$1:$B$65536,A10,'[3]运行总行程（车公里）'!$A$1:$A$65536,C10)</f>
        <v>13800</v>
      </c>
      <c r="H10" s="14">
        <f>SUMIFS('收入1-9月'!D:D,'收入1-9月'!C:C,A10,'收入1-9月'!B:B,C10)</f>
        <v>29593.57</v>
      </c>
      <c r="I10" s="15"/>
      <c r="J10" s="15">
        <f t="shared" si="0"/>
        <v>31841.47</v>
      </c>
      <c r="K10" s="24">
        <f>+SUMIFS('[2]1-9月明细 (合并）huiz '!$C:$C,'[2]1-9月明细 (合并）huiz '!$B:$B,A10,'[2]1-9月明细 (合并）huiz '!$A:$A,C10)</f>
        <v>2696.09</v>
      </c>
      <c r="L10" s="14">
        <f>SUMIFS('成本1-9月'!E:E,'成本1-9月'!D:D,A10,'成本1-9月'!C:C,$L$4,'成本1-9月'!A:A,C10)</f>
        <v>15906.93</v>
      </c>
      <c r="M10" s="14">
        <f>SUMIFS('成本1-9月'!$E:$E,'成本1-9月'!$D:$D,A10,'成本1-9月'!$C:$C,$M$4,'成本1-9月'!$A:$A,C10)</f>
        <v>524.99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1069.5</v>
      </c>
      <c r="P10" s="14">
        <f>SUMIFS('成本1-9月'!$E:$E,'成本1-9月'!$D:$D,A10,'成本1-9月'!$C:$C,$P$4,'成本1-9月'!$A:$A,C10)</f>
        <v>713.94</v>
      </c>
      <c r="Q10" s="14">
        <f>SUMIFS('成本1-9月'!$E:$E,'成本1-9月'!$D:$D,A10,'成本1-9月'!$C:$C,$Q$4,'成本1-9月'!$A:$A,C10)</f>
        <v>6089.26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38.65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7498.2</v>
      </c>
      <c r="X10" s="7">
        <f t="shared" si="1"/>
        <v>-2247.90000000001</v>
      </c>
      <c r="Y10" s="29">
        <f t="shared" si="2"/>
        <v>-0.0759590681354093</v>
      </c>
      <c r="Z10" s="9"/>
    </row>
    <row r="11" s="1" customFormat="1" ht="25" customHeight="1" spans="1:26">
      <c r="A11" s="6" t="s">
        <v>54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114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1548</v>
      </c>
      <c r="G11" s="11">
        <f>SUMIFS('[3]运行总行程（车公里）'!$C$1:$C$65536,'[3]运行总行程（车公里）'!$B$1:$B$65536,A11,'[3]运行总行程（车公里）'!$A$1:$A$65536,C11)</f>
        <v>13570</v>
      </c>
      <c r="H11" s="14">
        <f>SUMIFS('收入1-9月'!D:D,'收入1-9月'!C:C,A11,'收入1-9月'!B:B,C11)</f>
        <v>50819.72</v>
      </c>
      <c r="I11" s="15"/>
      <c r="J11" s="15">
        <f t="shared" si="0"/>
        <v>35591.11</v>
      </c>
      <c r="K11" s="24">
        <f>+SUMIFS('[2]1-9月明细 (合并）huiz '!$C:$C,'[2]1-9月明细 (合并）huiz '!$B:$B,A11,'[2]1-9月明细 (合并）huiz '!$A:$A,C11)</f>
        <v>2850.04</v>
      </c>
      <c r="L11" s="14">
        <f>SUMIFS('成本1-9月'!E:E,'成本1-9月'!D:D,A11,'成本1-9月'!C:C,$L$4,'成本1-9月'!A:A,C11)</f>
        <v>16815.24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69</v>
      </c>
      <c r="P11" s="14">
        <f>SUMIFS('成本1-9月'!$E:$E,'成本1-9月'!$D:$D,A11,'成本1-9月'!$C:$C,$P$4,'成本1-9月'!$A:$A,C11)</f>
        <v>713.94</v>
      </c>
      <c r="Q11" s="14">
        <f>SUMIFS('成本1-9月'!$E:$E,'成本1-9月'!$D:$D,A11,'成本1-9月'!$C:$C,$Q$4,'成本1-9月'!$A:$A,C11)</f>
        <v>9360.07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40.09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8592.77</v>
      </c>
      <c r="X11" s="7">
        <f t="shared" si="1"/>
        <v>15228.61</v>
      </c>
      <c r="Y11" s="29">
        <f t="shared" si="2"/>
        <v>0.299659462901409</v>
      </c>
      <c r="Z11" s="9"/>
    </row>
    <row r="12" s="1" customFormat="1" ht="25" customHeight="1" spans="1:26">
      <c r="A12" s="6" t="s">
        <v>54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122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1607</v>
      </c>
      <c r="G12" s="11">
        <f>SUMIFS('[3]运行总行程（车公里）'!$C$1:$C$65536,'[3]运行总行程（车公里）'!$B$1:$B$65536,A12,'[3]运行总行程（车公里）'!$A$1:$A$65536,C12)</f>
        <v>14030</v>
      </c>
      <c r="H12" s="14">
        <f>SUMIFS('收入1-9月'!D:D,'收入1-9月'!C:C,A12,'收入1-9月'!B:B,C12)</f>
        <v>40753.92</v>
      </c>
      <c r="I12" s="15"/>
      <c r="J12" s="15">
        <f t="shared" si="0"/>
        <v>27627.46</v>
      </c>
      <c r="K12" s="24">
        <f>+SUMIFS('[2]1-9月明细 (合并）huiz '!$C:$C,'[2]1-9月明细 (合并）huiz '!$B:$B,A12,'[2]1-9月明细 (合并）huiz '!$A:$A,C12)</f>
        <v>1802.56</v>
      </c>
      <c r="L12" s="14">
        <f>SUMIFS('成本1-9月'!E:E,'成本1-9月'!D:D,A12,'成本1-9月'!C:C,$L$4,'成本1-9月'!A:A,C12)</f>
        <v>10923.51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713.94</v>
      </c>
      <c r="Q12" s="14">
        <f>SUMIFS('成本1-9月'!$E:$E,'成本1-9月'!$D:$D,A12,'成本1-9月'!$C:$C,$Q$4,'成本1-9月'!$A:$A,C12)</f>
        <v>5408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95.5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10486.51</v>
      </c>
      <c r="X12" s="7">
        <f t="shared" si="1"/>
        <v>13126.46</v>
      </c>
      <c r="Y12" s="29">
        <f t="shared" si="2"/>
        <v>0.322090733848425</v>
      </c>
      <c r="Z12" s="9"/>
    </row>
    <row r="13" s="1" customFormat="1" ht="25" customHeight="1" spans="1:26">
      <c r="A13" s="6" t="s">
        <v>54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108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1347</v>
      </c>
      <c r="G13" s="11">
        <f>SUMIFS('[3]运行总行程（车公里）'!$C$1:$C$65536,'[3]运行总行程（车公里）'!$B$1:$B$65536,A13,'[3]运行总行程（车公里）'!$A$1:$A$65536,C13)</f>
        <v>12420</v>
      </c>
      <c r="H13" s="14">
        <f>SUMIFS('收入1-9月'!D:D,'收入1-9月'!C:C,A13,'收入1-9月'!B:B,C13)</f>
        <v>49109.38</v>
      </c>
      <c r="I13" s="15"/>
      <c r="J13" s="15">
        <f t="shared" si="0"/>
        <v>34872.26</v>
      </c>
      <c r="K13" s="24">
        <f>+SUMIFS('[2]1-9月明细 (合并）huiz '!$C:$C,'[2]1-9月明细 (合并）huiz '!$B:$B,A13,'[2]1-9月明细 (合并）huiz '!$A:$A,C13)</f>
        <v>2435</v>
      </c>
      <c r="L13" s="14">
        <f>SUMIFS('成本1-9月'!E:E,'成本1-9月'!D:D,A13,'成本1-9月'!C:C,$L$4,'成本1-9月'!A:A,C13)</f>
        <v>14756.1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2722</v>
      </c>
      <c r="P13" s="14">
        <f>SUMIFS('成本1-9月'!$E:$E,'成本1-9月'!$D:$D,A13,'成本1-9月'!$C:$C,$P$4,'成本1-9月'!$A:$A,C13)</f>
        <v>1364.8</v>
      </c>
      <c r="Q13" s="14">
        <f>SUMIFS('成本1-9月'!$E:$E,'成本1-9月'!$D:$D,A13,'成本1-9月'!$C:$C,$Q$4,'成本1-9月'!$A:$A,C13)</f>
        <v>9003.37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64.17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6961.82</v>
      </c>
      <c r="X13" s="7">
        <f t="shared" si="1"/>
        <v>14237.12</v>
      </c>
      <c r="Y13" s="29">
        <f t="shared" si="2"/>
        <v>0.28990632746738</v>
      </c>
      <c r="Z13" s="9"/>
    </row>
    <row r="14" s="1" customFormat="1" ht="25" customHeight="1" spans="1:26">
      <c r="A14" s="6" t="s">
        <v>54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1006</v>
      </c>
      <c r="E17" s="16">
        <v>4</v>
      </c>
      <c r="F17" s="16">
        <f>SUM(F5:F16)</f>
        <v>13282</v>
      </c>
      <c r="G17" s="16">
        <f>SUM(G5:G16)</f>
        <v>118516</v>
      </c>
      <c r="H17" s="16">
        <f>SUM(H5:H16)</f>
        <v>388987.73</v>
      </c>
      <c r="I17" s="16"/>
      <c r="J17" s="16">
        <f t="shared" si="5"/>
        <v>306516.66</v>
      </c>
      <c r="K17" s="16">
        <f t="shared" ref="K17:U17" si="6">SUM(K5:K16)</f>
        <v>22425.03</v>
      </c>
      <c r="L17" s="16">
        <f t="shared" si="6"/>
        <v>129298.46</v>
      </c>
      <c r="M17" s="16">
        <f t="shared" si="6"/>
        <v>8558.36</v>
      </c>
      <c r="N17" s="16">
        <f t="shared" si="6"/>
        <v>2360.01</v>
      </c>
      <c r="O17" s="16">
        <f t="shared" si="6"/>
        <v>14259.4</v>
      </c>
      <c r="P17" s="16">
        <f t="shared" si="6"/>
        <v>7076.32</v>
      </c>
      <c r="Q17" s="16">
        <f t="shared" si="6"/>
        <v>67494.78</v>
      </c>
      <c r="R17" s="16">
        <f t="shared" si="6"/>
        <v>0</v>
      </c>
      <c r="S17" s="16">
        <f t="shared" si="6"/>
        <v>6149.19</v>
      </c>
      <c r="T17" s="16">
        <f t="shared" si="6"/>
        <v>0</v>
      </c>
      <c r="U17" s="16">
        <f t="shared" si="6"/>
        <v>1568.24</v>
      </c>
      <c r="V17" s="16"/>
      <c r="W17" s="28">
        <f>SUM(W5:W16)</f>
        <v>69751.9</v>
      </c>
      <c r="X17" s="16">
        <f t="shared" si="3"/>
        <v>82471.0699999999</v>
      </c>
      <c r="Y17" s="30">
        <f t="shared" si="4"/>
        <v>0.212014579483008</v>
      </c>
      <c r="Z17" s="9"/>
    </row>
    <row r="18" s="1" customFormat="1" ht="25" customHeight="1" spans="1:26">
      <c r="A18" s="6" t="s">
        <v>54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-1006</v>
      </c>
      <c r="E31" s="21">
        <f t="shared" si="9"/>
        <v>0</v>
      </c>
      <c r="F31" s="21">
        <f t="shared" si="9"/>
        <v>-13282</v>
      </c>
      <c r="G31" s="21">
        <f t="shared" si="9"/>
        <v>-118516</v>
      </c>
      <c r="H31" s="21">
        <f t="shared" si="9"/>
        <v>-388987.73</v>
      </c>
      <c r="I31" s="21">
        <f t="shared" si="9"/>
        <v>0</v>
      </c>
      <c r="J31" s="21">
        <f t="shared" si="9"/>
        <v>-306516.66</v>
      </c>
      <c r="K31" s="21">
        <f t="shared" si="9"/>
        <v>-22425.03</v>
      </c>
      <c r="L31" s="21">
        <f t="shared" si="9"/>
        <v>-129298.46</v>
      </c>
      <c r="M31" s="21">
        <f t="shared" si="9"/>
        <v>-8558.36</v>
      </c>
      <c r="N31" s="21">
        <f t="shared" si="9"/>
        <v>-2360.01</v>
      </c>
      <c r="O31" s="21">
        <f t="shared" si="9"/>
        <v>-14259.4</v>
      </c>
      <c r="P31" s="21">
        <f t="shared" si="9"/>
        <v>-7076.32</v>
      </c>
      <c r="Q31" s="21">
        <f t="shared" si="9"/>
        <v>-67494.78</v>
      </c>
      <c r="R31" s="21">
        <f t="shared" si="9"/>
        <v>0</v>
      </c>
      <c r="S31" s="21">
        <f t="shared" si="9"/>
        <v>-6149.19</v>
      </c>
      <c r="T31" s="21">
        <f t="shared" si="9"/>
        <v>0</v>
      </c>
      <c r="U31" s="21">
        <f t="shared" si="9"/>
        <v>-1568.24</v>
      </c>
      <c r="V31" s="21">
        <f t="shared" si="9"/>
        <v>0</v>
      </c>
      <c r="W31" s="21">
        <f t="shared" si="9"/>
        <v>-69751.9</v>
      </c>
      <c r="X31" s="21">
        <f t="shared" si="9"/>
        <v>-82471.0699999999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Z32"/>
  <sheetViews>
    <sheetView workbookViewId="0">
      <pane xSplit="1" ySplit="1" topLeftCell="H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82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69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1092</v>
      </c>
      <c r="G5" s="11">
        <f>SUMIFS('[3]运行总行程（车公里）'!$C$1:$C$65536,'[3]运行总行程（车公里）'!$B$1:$B$65536,A5,'[3]运行总行程（车公里）'!$A$1:$A$65536,C5)</f>
        <v>4649</v>
      </c>
      <c r="H5" s="14">
        <f>SUMIFS('收入1-9月'!D:D,'收入1-9月'!C:C,A5,'收入1-9月'!B:B,C5)</f>
        <v>20314.59</v>
      </c>
      <c r="I5" s="15"/>
      <c r="J5" s="15">
        <f t="shared" ref="J5:J13" si="0">SUM(L5:U5,W5)</f>
        <v>9789.98</v>
      </c>
      <c r="K5" s="24">
        <f>+SUMIFS('[2]1-9月明细 (合并）huiz '!$C:$C,'[2]1-9月明细 (合并）huiz '!$B:$B,A5,'[2]1-9月明细 (合并）huiz '!$A:$A,C5)</f>
        <v>1232.87</v>
      </c>
      <c r="L5" s="14">
        <f>SUMIFS('成本1-9月'!E:E,'成本1-9月'!D:D,A5,'成本1-9月'!C:C,$L$4,'成本1-9月'!A:A,C5)</f>
        <v>6287.64</v>
      </c>
      <c r="M5" s="14">
        <f>SUMIFS('成本1-9月'!$E:$E,'成本1-9月'!$D:$D,A5,'成本1-9月'!$C:$C,$M$4,'成本1-9月'!$A:$A,C5)</f>
        <v>28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2670.69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803.65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10524.61</v>
      </c>
      <c r="Y5" s="29">
        <f>X5/H5</f>
        <v>0.518081339569246</v>
      </c>
      <c r="Z5" s="37" t="s">
        <v>265</v>
      </c>
    </row>
    <row r="6" s="1" customFormat="1" ht="25" customHeight="1" spans="1:26">
      <c r="A6" s="6" t="s">
        <v>82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2386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212</v>
      </c>
      <c r="G6" s="11">
        <f>SUMIFS('[3]运行总行程（车公里）'!$C$1:$C$65536,'[3]运行总行程（车公里）'!$B$1:$B$65536,A6,'[3]运行总行程（车公里）'!$A$1:$A$65536,C6)</f>
        <v>1065</v>
      </c>
      <c r="H6" s="14">
        <f>SUMIFS('收入1-9月'!D:D,'收入1-9月'!C:C,A6,'收入1-9月'!B:B,C6)</f>
        <v>4659.79</v>
      </c>
      <c r="I6" s="15"/>
      <c r="J6" s="15">
        <f t="shared" si="0"/>
        <v>5702.52</v>
      </c>
      <c r="K6" s="24">
        <f>+SUMIFS('[2]1-9月明细 (合并）huiz '!$C:$C,'[2]1-9月明细 (合并）huiz '!$B:$B,A6,'[2]1-9月明细 (合并）huiz '!$A:$A,C6)</f>
        <v>453.57</v>
      </c>
      <c r="L6" s="14">
        <f>SUMIFS('成本1-9月'!E:E,'成本1-9月'!D:D,A6,'成本1-9月'!C:C,$L$4,'成本1-9月'!A:A,C6)</f>
        <v>2313.21</v>
      </c>
      <c r="M6" s="14">
        <f>SUMIFS('成本1-9月'!$E:$E,'成本1-9月'!$D:$D,A6,'成本1-9月'!$C:$C,$M$4,'成本1-9月'!$A:$A,C6)</f>
        <v>28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715.34</v>
      </c>
      <c r="Q6" s="14">
        <f>SUMIFS('成本1-9月'!$E:$E,'成本1-9月'!$D:$D,A6,'成本1-9月'!$C:$C,$Q$4,'成本1-9月'!$A:$A,C6)</f>
        <v>1923.95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722.02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-1042.73</v>
      </c>
      <c r="Y6" s="29">
        <f t="shared" ref="Y6:Y13" si="2">X6/H6</f>
        <v>-0.223771886715925</v>
      </c>
      <c r="Z6" s="37" t="s">
        <v>265</v>
      </c>
    </row>
    <row r="7" s="1" customFormat="1" ht="25" customHeight="1" spans="1:26">
      <c r="A7" s="6" t="s">
        <v>82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809</v>
      </c>
      <c r="G7" s="11">
        <f>SUMIFS('[3]运行总行程（车公里）'!$C$1:$C$65536,'[3]运行总行程（车公里）'!$B$1:$B$65536,A7,'[3]运行总行程（车公里）'!$A$1:$A$65536,C7)</f>
        <v>4044</v>
      </c>
      <c r="H7" s="14">
        <f>SUMIFS('收入1-9月'!D:D,'收入1-9月'!C:C,A7,'收入1-9月'!B:B,C7)</f>
        <v>12897.68</v>
      </c>
      <c r="I7" s="15"/>
      <c r="J7" s="15">
        <f t="shared" si="0"/>
        <v>7002.37</v>
      </c>
      <c r="K7" s="24">
        <f>+SUMIFS('[2]1-9月明细 (合并）huiz '!$C:$C,'[2]1-9月明细 (合并）huiz '!$B:$B,A7,'[2]1-9月明细 (合并）huiz '!$A:$A,C7)</f>
        <v>736.96</v>
      </c>
      <c r="L7" s="14">
        <f>SUMIFS('成本1-9月'!E:E,'成本1-9月'!D:D,A7,'成本1-9月'!C:C,$L$4,'成本1-9月'!A:A,C7)</f>
        <v>4274.37</v>
      </c>
      <c r="M7" s="14">
        <f>SUMIFS('成本1-9月'!$E:$E,'成本1-9月'!$D:$D,A7,'成本1-9月'!$C:$C,$M$4,'成本1-9月'!$A:$A,C7)</f>
        <v>28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2000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700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5895.31</v>
      </c>
      <c r="Y7" s="29">
        <f t="shared" si="2"/>
        <v>0.457082979264488</v>
      </c>
      <c r="Z7" s="37" t="s">
        <v>265</v>
      </c>
    </row>
    <row r="8" s="1" customFormat="1" ht="25" customHeight="1" spans="1:26">
      <c r="A8" s="6" t="s">
        <v>82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137.86</v>
      </c>
      <c r="I8" s="15"/>
      <c r="J8" s="15">
        <f t="shared" si="0"/>
        <v>-49.56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-49.56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187.42</v>
      </c>
      <c r="Y8" s="29">
        <f t="shared" si="2"/>
        <v>1.3594951399971</v>
      </c>
      <c r="Z8" s="37"/>
    </row>
    <row r="9" s="1" customFormat="1" ht="25" customHeight="1" spans="1:26">
      <c r="A9" s="6" t="s">
        <v>82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1373.81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1373.81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-1373.81</v>
      </c>
      <c r="Y9" s="29" t="e">
        <f t="shared" si="2"/>
        <v>#DIV/0!</v>
      </c>
      <c r="Z9" s="37"/>
    </row>
    <row r="10" s="1" customFormat="1" ht="25" customHeight="1" spans="1:26">
      <c r="A10" s="6" t="s">
        <v>82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-6700.24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-6700.24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6700.24</v>
      </c>
      <c r="Y10" s="29" t="e">
        <f t="shared" si="2"/>
        <v>#DIV/0!</v>
      </c>
      <c r="Z10" s="37"/>
    </row>
    <row r="11" s="1" customFormat="1" ht="25" customHeight="1" spans="1:26">
      <c r="A11" s="6" t="s">
        <v>82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2504</v>
      </c>
      <c r="E11" s="12">
        <f>SUMIFS('[3]运行车辆数（辆）'!$C$1:$C$65536,'[3]运行车辆数（辆）'!$B$1:$B$65536,A11,'[3]运行车辆数（辆）'!$A$1:$A$65536,C11)</f>
        <v>26</v>
      </c>
      <c r="F11" s="13">
        <f>SUMIFS('[3]客运量（人次）'!$C$1:$C$65536,'[3]客运量（人次）'!$B$1:$B$65536,A11,'[3]客运量（人次）'!$A$1:$A$65536,C11)</f>
        <v>40499</v>
      </c>
      <c r="G11" s="11">
        <f>SUMIFS('[3]运行总行程（车公里）'!$C$1:$C$65536,'[3]运行总行程（车公里）'!$B$1:$B$65536,A11,'[3]运行总行程（车公里）'!$A$1:$A$65536,C11)</f>
        <v>170638</v>
      </c>
      <c r="H11" s="14">
        <f>SUMIFS('收入1-9月'!D:D,'收入1-9月'!C:C,A11,'收入1-9月'!B:B,C11)</f>
        <v>840329.03</v>
      </c>
      <c r="I11" s="15"/>
      <c r="J11" s="15">
        <f t="shared" si="0"/>
        <v>512376.59</v>
      </c>
      <c r="K11" s="24">
        <f>+SUMIFS('[2]1-9月明细 (合并）huiz '!$C:$C,'[2]1-9月明细 (合并）huiz '!$B:$B,A11,'[2]1-9月明细 (合并）huiz '!$A:$A,C11)</f>
        <v>33867.77</v>
      </c>
      <c r="L11" s="14">
        <f>SUMIFS('成本1-9月'!E:E,'成本1-9月'!D:D,A11,'成本1-9月'!C:C,$L$4,'成本1-9月'!A:A,C11)</f>
        <v>199819.87</v>
      </c>
      <c r="M11" s="14">
        <f>SUMIFS('成本1-9月'!$E:$E,'成本1-9月'!$D:$D,A11,'成本1-9月'!$C:$C,$M$4,'成本1-9月'!$A:$A,C11)</f>
        <v>2665.62</v>
      </c>
      <c r="N11" s="14">
        <f>SUMIFS('成本1-9月'!$E:$E,'成本1-9月'!$D:$D,A11,'成本1-9月'!$C:$C,$N$4,'成本1-9月'!$A:$A,C11)</f>
        <v>3560</v>
      </c>
      <c r="O11" s="14">
        <f>SUMIFS('成本1-9月'!$E:$E,'成本1-9月'!$D:$D,A11,'成本1-9月'!$C:$C,$O$4,'成本1-9月'!$A:$A,C11)</f>
        <v>33168.2</v>
      </c>
      <c r="P11" s="14">
        <f>SUMIFS('成本1-9月'!$E:$E,'成本1-9月'!$D:$D,A11,'成本1-9月'!$C:$C,$P$4,'成本1-9月'!$A:$A,C11)</f>
        <v>18582.37</v>
      </c>
      <c r="Q11" s="14">
        <f>SUMIFS('成本1-9月'!$E:$E,'成本1-9月'!$D:$D,A11,'成本1-9月'!$C:$C,$Q$4,'成本1-9月'!$A:$A,C11)</f>
        <v>98428.35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5103.13</v>
      </c>
      <c r="V11" s="7">
        <f>SUMIFS('[3]司助人数(人)'!$C$1:$C$65536,'[3]司助人数(人)'!$B$1:$B$65536,A11,'[3]司助人数(人)'!$A$1:$A$65536,C11)</f>
        <v>20</v>
      </c>
      <c r="W11" s="26">
        <f>SUMIFS(人工!Q:Q,人工!A:A,A11,人工!B:B,C11)</f>
        <v>151049.05</v>
      </c>
      <c r="X11" s="7">
        <f t="shared" si="1"/>
        <v>327952.44</v>
      </c>
      <c r="Y11" s="29">
        <f t="shared" si="2"/>
        <v>0.390266703031787</v>
      </c>
      <c r="Z11" s="37"/>
    </row>
    <row r="12" s="1" customFormat="1" ht="25" customHeight="1" spans="1:26">
      <c r="A12" s="6" t="s">
        <v>82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2534</v>
      </c>
      <c r="E12" s="12">
        <f>SUMIFS('[3]运行车辆数（辆）'!$C$1:$C$65536,'[3]运行车辆数（辆）'!$B$1:$B$65536,A12,'[3]运行车辆数（辆）'!$A$1:$A$65536,C12)</f>
        <v>29</v>
      </c>
      <c r="F12" s="13">
        <f>SUMIFS('[3]客运量（人次）'!$C$1:$C$65536,'[3]客运量（人次）'!$B$1:$B$65536,A12,'[3]客运量（人次）'!$A$1:$A$65536,C12)</f>
        <v>37949</v>
      </c>
      <c r="G12" s="11">
        <f>SUMIFS('[3]运行总行程（车公里）'!$C$1:$C$65536,'[3]运行总行程（车公里）'!$B$1:$B$65536,A12,'[3]运行总行程（车公里）'!$A$1:$A$65536,C12)</f>
        <v>177256</v>
      </c>
      <c r="H12" s="14">
        <f>SUMIFS('收入1-9月'!D:D,'收入1-9月'!C:C,A12,'收入1-9月'!B:B,C12)</f>
        <v>940478.48</v>
      </c>
      <c r="I12" s="15"/>
      <c r="J12" s="15">
        <f t="shared" si="0"/>
        <v>558745.7</v>
      </c>
      <c r="K12" s="24">
        <f>+SUMIFS('[2]1-9月明细 (合并）huiz '!$C:$C,'[2]1-9月明细 (合并）huiz '!$B:$B,A12,'[2]1-9月明细 (合并）huiz '!$A:$A,C12)</f>
        <v>38617.61</v>
      </c>
      <c r="L12" s="14">
        <f>SUMIFS('成本1-9月'!E:E,'成本1-9月'!D:D,A12,'成本1-9月'!C:C,$L$4,'成本1-9月'!A:A,C12)</f>
        <v>234022.71</v>
      </c>
      <c r="M12" s="14">
        <f>SUMIFS('成本1-9月'!$E:$E,'成本1-9月'!$D:$D,A12,'成本1-9月'!$C:$C,$M$4,'成本1-9月'!$A:$A,C12)</f>
        <v>3287.25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53971.93</v>
      </c>
      <c r="P12" s="14">
        <f>SUMIFS('成本1-9月'!$E:$E,'成本1-9月'!$D:$D,A12,'成本1-9月'!$C:$C,$P$4,'成本1-9月'!$A:$A,C12)</f>
        <v>20887.95</v>
      </c>
      <c r="Q12" s="14">
        <f>SUMIFS('成本1-9月'!$E:$E,'成本1-9月'!$D:$D,A12,'成本1-9月'!$C:$C,$Q$4,'成本1-9月'!$A:$A,C12)</f>
        <v>86892.53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7444.25</v>
      </c>
      <c r="V12" s="7">
        <f>SUMIFS('[3]司助人数(人)'!$C$1:$C$65536,'[3]司助人数(人)'!$B$1:$B$65536,A12,'[3]司助人数(人)'!$A$1:$A$65536,C12)</f>
        <v>23</v>
      </c>
      <c r="W12" s="26">
        <f>SUMIFS(人工!Q:Q,人工!A:A,A12,人工!B:B,C12)</f>
        <v>152239.08</v>
      </c>
      <c r="X12" s="7">
        <f t="shared" si="1"/>
        <v>381732.78</v>
      </c>
      <c r="Y12" s="29">
        <f t="shared" si="2"/>
        <v>0.4058920944156</v>
      </c>
      <c r="Z12" s="37"/>
    </row>
    <row r="13" s="1" customFormat="1" ht="25" customHeight="1" spans="1:26">
      <c r="A13" s="6" t="s">
        <v>82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3025</v>
      </c>
      <c r="E13" s="12">
        <f>SUMIFS('[3]运行车辆数（辆）'!$C$1:$C$65536,'[3]运行车辆数（辆）'!$B$1:$B$65536,A13,'[3]运行车辆数（辆）'!$A$1:$A$65536,C13)</f>
        <v>31</v>
      </c>
      <c r="F13" s="13">
        <f>SUMIFS('[3]客运量（人次）'!$C$1:$C$65536,'[3]客运量（人次）'!$B$1:$B$65536,A13,'[3]客运量（人次）'!$A$1:$A$65536,C13)</f>
        <v>48777</v>
      </c>
      <c r="G13" s="11">
        <f>SUMIFS('[3]运行总行程（车公里）'!$C$1:$C$65536,'[3]运行总行程（车公里）'!$B$1:$B$65536,A13,'[3]运行总行程（车公里）'!$A$1:$A$65536,C13)</f>
        <v>208654.2</v>
      </c>
      <c r="H13" s="14">
        <f>SUMIFS('收入1-9月'!D:D,'收入1-9月'!C:C,A13,'收入1-9月'!B:B,C13)</f>
        <v>1082953.45</v>
      </c>
      <c r="I13" s="15"/>
      <c r="J13" s="15">
        <f t="shared" si="0"/>
        <v>630436.91</v>
      </c>
      <c r="K13" s="24">
        <f>+SUMIFS('[2]1-9月明细 (合并）huiz '!$C:$C,'[2]1-9月明细 (合并）huiz '!$B:$B,A13,'[2]1-9月明细 (合并）huiz '!$A:$A,C13)</f>
        <v>41953.9</v>
      </c>
      <c r="L13" s="14">
        <f>SUMIFS('成本1-9月'!E:E,'成本1-9月'!D:D,A13,'成本1-9月'!C:C,$L$4,'成本1-9月'!A:A,C13)</f>
        <v>254240.64</v>
      </c>
      <c r="M13" s="14">
        <f>SUMIFS('成本1-9月'!$E:$E,'成本1-9月'!$D:$D,A13,'成本1-9月'!$C:$C,$M$4,'成本1-9月'!$A:$A,C13)</f>
        <v>1175.71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53381.83</v>
      </c>
      <c r="P13" s="14">
        <f>SUMIFS('成本1-9月'!$E:$E,'成本1-9月'!$D:$D,A13,'成本1-9月'!$C:$C,$P$4,'成本1-9月'!$A:$A,C13)</f>
        <v>23206.6</v>
      </c>
      <c r="Q13" s="14">
        <f>SUMIFS('成本1-9月'!$E:$E,'成本1-9月'!$D:$D,A13,'成本1-9月'!$C:$C,$Q$4,'成本1-9月'!$A:$A,C13)</f>
        <v>124032.55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7501.19</v>
      </c>
      <c r="V13" s="7">
        <f>SUMIFS('[3]司助人数(人)'!$C$1:$C$65536,'[3]司助人数(人)'!$B$1:$B$65536,A13,'[3]司助人数(人)'!$A$1:$A$65536,C13)</f>
        <v>22</v>
      </c>
      <c r="W13" s="26">
        <f>SUMIFS(人工!Q:Q,人工!A:A,A13,人工!B:B,C13)</f>
        <v>166898.39</v>
      </c>
      <c r="X13" s="7">
        <f t="shared" si="1"/>
        <v>452516.54</v>
      </c>
      <c r="Y13" s="29">
        <f t="shared" si="2"/>
        <v>0.417854100746436</v>
      </c>
      <c r="Z13" s="37"/>
    </row>
    <row r="14" s="1" customFormat="1" ht="25" customHeight="1" spans="1:26">
      <c r="A14" s="6" t="s">
        <v>82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37"/>
    </row>
    <row r="15" s="1" customFormat="1" ht="25" customHeight="1" spans="1:26">
      <c r="A15" s="6" t="s">
        <v>82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37"/>
    </row>
    <row r="16" s="1" customFormat="1" ht="25" customHeight="1" spans="1:26">
      <c r="A16" s="6" t="s">
        <v>82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37"/>
    </row>
    <row r="17" s="1" customFormat="1" ht="25" customHeight="1" spans="1:26">
      <c r="A17" s="6"/>
      <c r="B17" s="16"/>
      <c r="C17" s="17" t="s">
        <v>39</v>
      </c>
      <c r="D17" s="16">
        <f>SUM(D5:D16)</f>
        <v>10518</v>
      </c>
      <c r="E17" s="16">
        <v>4</v>
      </c>
      <c r="F17" s="16">
        <f>SUM(F5:F16)</f>
        <v>129338</v>
      </c>
      <c r="G17" s="16">
        <f>SUM(G5:G16)</f>
        <v>566306.2</v>
      </c>
      <c r="H17" s="16">
        <f>SUM(H5:H16)</f>
        <v>2901770.88</v>
      </c>
      <c r="I17" s="16"/>
      <c r="J17" s="16">
        <f t="shared" si="5"/>
        <v>1718678.08</v>
      </c>
      <c r="K17" s="16">
        <f t="shared" ref="K17:U17" si="6">SUM(K5:K16)</f>
        <v>116862.68</v>
      </c>
      <c r="L17" s="16">
        <f t="shared" si="6"/>
        <v>700958.44</v>
      </c>
      <c r="M17" s="16">
        <f t="shared" si="6"/>
        <v>7163.02</v>
      </c>
      <c r="N17" s="16">
        <f t="shared" si="6"/>
        <v>3560</v>
      </c>
      <c r="O17" s="16">
        <f t="shared" si="6"/>
        <v>140521.96</v>
      </c>
      <c r="P17" s="16">
        <f t="shared" si="6"/>
        <v>64766.07</v>
      </c>
      <c r="Q17" s="16">
        <f t="shared" si="6"/>
        <v>309247.83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22274.24</v>
      </c>
      <c r="V17" s="16"/>
      <c r="W17" s="28">
        <f>SUM(W5:W16)</f>
        <v>470186.52</v>
      </c>
      <c r="X17" s="16">
        <f t="shared" si="3"/>
        <v>1183092.8</v>
      </c>
      <c r="Y17" s="30">
        <f t="shared" si="4"/>
        <v>0.407714064592171</v>
      </c>
      <c r="Z17" s="37"/>
    </row>
    <row r="18" s="1" customFormat="1" ht="25" customHeight="1" spans="1:26">
      <c r="A18" s="6" t="s">
        <v>82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37"/>
    </row>
    <row r="19" s="1" customFormat="1" ht="25" customHeight="1" spans="1:26">
      <c r="A19" s="6" t="s">
        <v>82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37"/>
    </row>
    <row r="20" s="1" customFormat="1" ht="25" customHeight="1" spans="1:26">
      <c r="A20" s="6" t="s">
        <v>82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37"/>
    </row>
    <row r="21" s="1" customFormat="1" ht="25" customHeight="1" spans="1:26">
      <c r="A21" s="6" t="s">
        <v>82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37"/>
    </row>
    <row r="22" s="1" customFormat="1" ht="25" customHeight="1" spans="1:26">
      <c r="A22" s="6" t="s">
        <v>82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37"/>
    </row>
    <row r="23" s="1" customFormat="1" ht="25" customHeight="1" spans="1:26">
      <c r="A23" s="6" t="s">
        <v>82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37"/>
    </row>
    <row r="24" s="1" customFormat="1" ht="25" customHeight="1" spans="1:26">
      <c r="A24" s="6" t="s">
        <v>82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37"/>
    </row>
    <row r="25" s="1" customFormat="1" ht="25" customHeight="1" spans="1:26">
      <c r="A25" s="6" t="s">
        <v>82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37"/>
    </row>
    <row r="26" s="1" customFormat="1" ht="25" customHeight="1" spans="1:26">
      <c r="A26" s="6" t="s">
        <v>82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37"/>
    </row>
    <row r="27" s="1" customFormat="1" ht="25" customHeight="1" spans="1:26">
      <c r="A27" s="6" t="s">
        <v>82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37"/>
    </row>
    <row r="28" s="1" customFormat="1" ht="25" customHeight="1" spans="1:26">
      <c r="A28" s="6" t="s">
        <v>82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37"/>
    </row>
    <row r="29" s="1" customFormat="1" ht="25" customHeight="1" spans="1:26">
      <c r="A29" s="6" t="s">
        <v>82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37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37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-10518</v>
      </c>
      <c r="E31" s="21">
        <f t="shared" si="9"/>
        <v>0</v>
      </c>
      <c r="F31" s="21">
        <f t="shared" si="9"/>
        <v>-129338</v>
      </c>
      <c r="G31" s="21">
        <f t="shared" si="9"/>
        <v>-566306.2</v>
      </c>
      <c r="H31" s="21">
        <f t="shared" si="9"/>
        <v>-2901770.88</v>
      </c>
      <c r="I31" s="21">
        <f t="shared" si="9"/>
        <v>0</v>
      </c>
      <c r="J31" s="21">
        <f t="shared" si="9"/>
        <v>-1718678.08</v>
      </c>
      <c r="K31" s="21">
        <f t="shared" si="9"/>
        <v>-116862.68</v>
      </c>
      <c r="L31" s="21">
        <f t="shared" si="9"/>
        <v>-700958.44</v>
      </c>
      <c r="M31" s="21">
        <f t="shared" si="9"/>
        <v>-7163.02</v>
      </c>
      <c r="N31" s="21">
        <f t="shared" si="9"/>
        <v>-3560</v>
      </c>
      <c r="O31" s="21">
        <f t="shared" si="9"/>
        <v>-140521.96</v>
      </c>
      <c r="P31" s="21">
        <f t="shared" si="9"/>
        <v>-64766.07</v>
      </c>
      <c r="Q31" s="21">
        <f t="shared" si="9"/>
        <v>-309247.83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-22274.24</v>
      </c>
      <c r="V31" s="21">
        <f t="shared" si="9"/>
        <v>0</v>
      </c>
      <c r="W31" s="21">
        <f t="shared" si="9"/>
        <v>-470186.52</v>
      </c>
      <c r="X31" s="21">
        <f t="shared" si="9"/>
        <v>-1183092.8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3">
    <mergeCell ref="C1:Y1"/>
    <mergeCell ref="B5:B16"/>
    <mergeCell ref="B18:B29"/>
  </mergeCells>
  <pageMargins left="0.75" right="0.75" top="1" bottom="1" header="0.511805555555556" footer="0.511805555555556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Z32"/>
  <sheetViews>
    <sheetView workbookViewId="0">
      <pane xSplit="1" ySplit="1" topLeftCell="F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83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0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0</v>
      </c>
      <c r="Y5" s="29" t="e">
        <f>X5/H5</f>
        <v>#DIV/0!</v>
      </c>
      <c r="Z5" s="37"/>
    </row>
    <row r="6" s="1" customFormat="1" ht="25" customHeight="1" spans="1:26">
      <c r="A6" s="6" t="s">
        <v>83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37"/>
    </row>
    <row r="7" s="1" customFormat="1" ht="25" customHeight="1" spans="1:26">
      <c r="A7" s="6" t="s">
        <v>83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37"/>
    </row>
    <row r="8" s="1" customFormat="1" ht="25" customHeight="1" spans="1:26">
      <c r="A8" s="6" t="s">
        <v>83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37"/>
    </row>
    <row r="9" s="1" customFormat="1" ht="25" customHeight="1" spans="1:26">
      <c r="A9" s="6" t="s">
        <v>83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37"/>
    </row>
    <row r="10" s="1" customFormat="1" ht="25" customHeight="1" spans="1:26">
      <c r="A10" s="6" t="s">
        <v>83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37"/>
    </row>
    <row r="11" s="1" customFormat="1" ht="25" customHeight="1" spans="1:26">
      <c r="A11" s="6" t="s">
        <v>83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36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389</v>
      </c>
      <c r="G11" s="11">
        <f>SUMIFS('[3]运行总行程（车公里）'!$C$1:$C$65536,'[3]运行总行程（车公里）'!$B$1:$B$65536,A11,'[3]运行总行程（车公里）'!$A$1:$A$65536,C11)</f>
        <v>3420</v>
      </c>
      <c r="H11" s="14">
        <f>SUMIFS('收入1-9月'!D:D,'收入1-9月'!C:C,A11,'收入1-9月'!B:B,C11)</f>
        <v>9939.15</v>
      </c>
      <c r="I11" s="15"/>
      <c r="J11" s="15">
        <f t="shared" si="0"/>
        <v>19822.91</v>
      </c>
      <c r="K11" s="24">
        <f>+SUMIFS('[2]1-9月明细 (合并）huiz '!$C:$C,'[2]1-9月明细 (合并）huiz '!$B:$B,A11,'[2]1-9月明细 (合并）huiz '!$A:$A,C11)</f>
        <v>749.39</v>
      </c>
      <c r="L11" s="14">
        <f>SUMIFS('成本1-9月'!E:E,'成本1-9月'!D:D,A11,'成本1-9月'!C:C,$L$4,'成本1-9月'!A:A,C11)</f>
        <v>4421.4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717.64</v>
      </c>
      <c r="P11" s="14">
        <f>SUMIFS('成本1-9月'!$E:$E,'成本1-9月'!$D:$D,A11,'成本1-9月'!$C:$C,$P$4,'成本1-9月'!$A:$A,C11)</f>
        <v>582.25</v>
      </c>
      <c r="Q11" s="14">
        <f>SUMIFS('成本1-9月'!$E:$E,'成本1-9月'!$D:$D,A11,'成本1-9月'!$C:$C,$Q$4,'成本1-9月'!$A:$A,C11)</f>
        <v>2182.08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40.78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11878.76</v>
      </c>
      <c r="X11" s="7">
        <f t="shared" si="1"/>
        <v>-9883.76</v>
      </c>
      <c r="Y11" s="29">
        <f t="shared" si="2"/>
        <v>-0.994427088835565</v>
      </c>
      <c r="Z11" s="37"/>
    </row>
    <row r="12" s="1" customFormat="1" ht="25" customHeight="1" spans="1:26">
      <c r="A12" s="6" t="s">
        <v>83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124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1425</v>
      </c>
      <c r="G12" s="11">
        <f>SUMIFS('[3]运行总行程（车公里）'!$C$1:$C$65536,'[3]运行总行程（车公里）'!$B$1:$B$65536,A12,'[3]运行总行程（车公里）'!$A$1:$A$65536,C12)</f>
        <v>11780</v>
      </c>
      <c r="H12" s="14">
        <f>SUMIFS('收入1-9月'!D:D,'收入1-9月'!C:C,A12,'收入1-9月'!B:B,C12)</f>
        <v>21488.94</v>
      </c>
      <c r="I12" s="15"/>
      <c r="J12" s="15">
        <f t="shared" si="0"/>
        <v>21501.24</v>
      </c>
      <c r="K12" s="24">
        <f>+SUMIFS('[2]1-9月明细 (合并）huiz '!$C:$C,'[2]1-9月明细 (合并）huiz '!$B:$B,A12,'[2]1-9月明细 (合并）huiz '!$A:$A,C12)</f>
        <v>1111.66</v>
      </c>
      <c r="L12" s="14">
        <f>SUMIFS('成本1-9月'!E:E,'成本1-9月'!D:D,A12,'成本1-9月'!C:C,$L$4,'成本1-9月'!A:A,C12)</f>
        <v>6736.66</v>
      </c>
      <c r="M12" s="14">
        <f>SUMIFS('成本1-9月'!$E:$E,'成本1-9月'!$D:$D,A12,'成本1-9月'!$C:$C,$M$4,'成本1-9月'!$A:$A,C12)</f>
        <v>44.24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1511.6</v>
      </c>
      <c r="P12" s="14">
        <f>SUMIFS('成本1-9月'!$E:$E,'成本1-9月'!$D:$D,A12,'成本1-9月'!$C:$C,$P$4,'成本1-9月'!$A:$A,C12)</f>
        <v>582.25</v>
      </c>
      <c r="Q12" s="14">
        <f>SUMIFS('成本1-9月'!$E:$E,'成本1-9月'!$D:$D,A12,'成本1-9月'!$C:$C,$Q$4,'成本1-9月'!$A:$A,C12)</f>
        <v>1967.7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77.1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10581.69</v>
      </c>
      <c r="X12" s="7">
        <f t="shared" si="1"/>
        <v>-12.3000000000029</v>
      </c>
      <c r="Y12" s="29">
        <f t="shared" si="2"/>
        <v>-0.000572387470019597</v>
      </c>
      <c r="Z12" s="37"/>
    </row>
    <row r="13" s="1" customFormat="1" ht="25" customHeight="1" spans="1:26">
      <c r="A13" s="6" t="s">
        <v>83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56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703</v>
      </c>
      <c r="G13" s="11">
        <f>SUMIFS('[3]运行总行程（车公里）'!$C$1:$C$65536,'[3]运行总行程（车公里）'!$B$1:$B$65536,A13,'[3]运行总行程（车公里）'!$A$1:$A$65536,C13)</f>
        <v>5320</v>
      </c>
      <c r="H13" s="14">
        <f>SUMIFS('收入1-9月'!D:D,'收入1-9月'!C:C,A13,'收入1-9月'!B:B,C13)</f>
        <v>20570.48</v>
      </c>
      <c r="I13" s="15"/>
      <c r="J13" s="15">
        <f t="shared" si="0"/>
        <v>14826.69</v>
      </c>
      <c r="K13" s="24">
        <f>+SUMIFS('[2]1-9月明细 (合并）huiz '!$C:$C,'[2]1-9月明细 (合并）huiz '!$B:$B,A13,'[2]1-9月明细 (合并）huiz '!$A:$A,C13)</f>
        <v>954.53</v>
      </c>
      <c r="L13" s="14">
        <f>SUMIFS('成本1-9月'!E:E,'成本1-9月'!D:D,A13,'成本1-9月'!C:C,$L$4,'成本1-9月'!A:A,C13)</f>
        <v>5784.45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1407.59</v>
      </c>
      <c r="P13" s="14">
        <f>SUMIFS('成本1-9月'!$E:$E,'成本1-9月'!$D:$D,A13,'成本1-9月'!$C:$C,$P$4,'成本1-9月'!$A:$A,C13)</f>
        <v>582.25</v>
      </c>
      <c r="Q13" s="14">
        <f>SUMIFS('成本1-9月'!$E:$E,'成本1-9月'!$D:$D,A13,'成本1-9月'!$C:$C,$Q$4,'成本1-9月'!$A:$A,C13)</f>
        <v>2515.8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121.65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4414.95</v>
      </c>
      <c r="X13" s="7">
        <f t="shared" si="1"/>
        <v>5743.79</v>
      </c>
      <c r="Y13" s="29">
        <f t="shared" si="2"/>
        <v>0.279224889258783</v>
      </c>
      <c r="Z13" s="37"/>
    </row>
    <row r="14" s="1" customFormat="1" ht="25" customHeight="1" spans="1:26">
      <c r="A14" s="6" t="s">
        <v>83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37"/>
    </row>
    <row r="15" s="1" customFormat="1" ht="25" customHeight="1" spans="1:26">
      <c r="A15" s="6" t="s">
        <v>83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37"/>
    </row>
    <row r="16" s="1" customFormat="1" ht="25" customHeight="1" spans="1:26">
      <c r="A16" s="6" t="s">
        <v>83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37"/>
    </row>
    <row r="17" s="1" customFormat="1" ht="25" customHeight="1" spans="1:26">
      <c r="A17" s="6"/>
      <c r="B17" s="16"/>
      <c r="C17" s="17" t="s">
        <v>39</v>
      </c>
      <c r="D17" s="16">
        <f>SUM(D5:D16)</f>
        <v>216</v>
      </c>
      <c r="E17" s="16">
        <v>4</v>
      </c>
      <c r="F17" s="16">
        <f>SUM(F5:F16)</f>
        <v>2517</v>
      </c>
      <c r="G17" s="16">
        <f>SUM(G5:G16)</f>
        <v>20520</v>
      </c>
      <c r="H17" s="16">
        <f>SUM(H5:H16)</f>
        <v>51998.57</v>
      </c>
      <c r="I17" s="16"/>
      <c r="J17" s="16">
        <f t="shared" si="5"/>
        <v>56150.84</v>
      </c>
      <c r="K17" s="16">
        <f t="shared" ref="K17:U17" si="6">SUM(K5:K16)</f>
        <v>2815.58</v>
      </c>
      <c r="L17" s="16">
        <f t="shared" si="6"/>
        <v>16942.51</v>
      </c>
      <c r="M17" s="16">
        <f t="shared" si="6"/>
        <v>44.24</v>
      </c>
      <c r="N17" s="16">
        <f t="shared" si="6"/>
        <v>0</v>
      </c>
      <c r="O17" s="16">
        <f t="shared" si="6"/>
        <v>3636.83</v>
      </c>
      <c r="P17" s="16">
        <f t="shared" si="6"/>
        <v>1746.75</v>
      </c>
      <c r="Q17" s="16">
        <f t="shared" si="6"/>
        <v>6665.58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239.53</v>
      </c>
      <c r="V17" s="16"/>
      <c r="W17" s="28">
        <f>SUM(W5:W16)</f>
        <v>26875.4</v>
      </c>
      <c r="X17" s="16">
        <f t="shared" si="3"/>
        <v>-4152.27000000001</v>
      </c>
      <c r="Y17" s="30">
        <f t="shared" si="4"/>
        <v>-0.0798535421262549</v>
      </c>
      <c r="Z17" s="37"/>
    </row>
    <row r="18" s="1" customFormat="1" ht="25" customHeight="1" spans="1:26">
      <c r="A18" s="6" t="s">
        <v>83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37"/>
    </row>
    <row r="19" s="1" customFormat="1" ht="25" customHeight="1" spans="1:26">
      <c r="A19" s="6" t="s">
        <v>83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37"/>
    </row>
    <row r="20" s="1" customFormat="1" ht="25" customHeight="1" spans="1:26">
      <c r="A20" s="6" t="s">
        <v>83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37"/>
    </row>
    <row r="21" s="1" customFormat="1" ht="25" customHeight="1" spans="1:26">
      <c r="A21" s="6" t="s">
        <v>83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37"/>
    </row>
    <row r="22" s="1" customFormat="1" ht="25" customHeight="1" spans="1:26">
      <c r="A22" s="6" t="s">
        <v>83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37"/>
    </row>
    <row r="23" s="1" customFormat="1" ht="25" customHeight="1" spans="1:26">
      <c r="A23" s="6" t="s">
        <v>83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37"/>
    </row>
    <row r="24" s="1" customFormat="1" ht="25" customHeight="1" spans="1:26">
      <c r="A24" s="6" t="s">
        <v>83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37"/>
    </row>
    <row r="25" s="1" customFormat="1" ht="25" customHeight="1" spans="1:26">
      <c r="A25" s="6" t="s">
        <v>83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37"/>
    </row>
    <row r="26" s="1" customFormat="1" ht="25" customHeight="1" spans="1:26">
      <c r="A26" s="6" t="s">
        <v>83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37"/>
    </row>
    <row r="27" s="1" customFormat="1" ht="25" customHeight="1" spans="1:26">
      <c r="A27" s="6" t="s">
        <v>83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37"/>
    </row>
    <row r="28" s="1" customFormat="1" ht="25" customHeight="1" spans="1:26">
      <c r="A28" s="6" t="s">
        <v>83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37"/>
    </row>
    <row r="29" s="1" customFormat="1" ht="25" customHeight="1" spans="1:26">
      <c r="A29" s="6" t="s">
        <v>83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37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37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-216</v>
      </c>
      <c r="E31" s="21">
        <f t="shared" si="9"/>
        <v>0</v>
      </c>
      <c r="F31" s="21">
        <f t="shared" si="9"/>
        <v>-2517</v>
      </c>
      <c r="G31" s="21">
        <f t="shared" si="9"/>
        <v>-20520</v>
      </c>
      <c r="H31" s="21">
        <f t="shared" si="9"/>
        <v>-51998.57</v>
      </c>
      <c r="I31" s="21">
        <f t="shared" si="9"/>
        <v>0</v>
      </c>
      <c r="J31" s="21">
        <f t="shared" si="9"/>
        <v>-56150.84</v>
      </c>
      <c r="K31" s="21">
        <f t="shared" si="9"/>
        <v>-2815.58</v>
      </c>
      <c r="L31" s="21">
        <f t="shared" si="9"/>
        <v>-16942.51</v>
      </c>
      <c r="M31" s="21">
        <f t="shared" si="9"/>
        <v>-44.24</v>
      </c>
      <c r="N31" s="21">
        <f t="shared" si="9"/>
        <v>0</v>
      </c>
      <c r="O31" s="21">
        <f t="shared" si="9"/>
        <v>-3636.83</v>
      </c>
      <c r="P31" s="21">
        <f t="shared" si="9"/>
        <v>-1746.75</v>
      </c>
      <c r="Q31" s="21">
        <f t="shared" si="9"/>
        <v>-6665.58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-239.53</v>
      </c>
      <c r="V31" s="21">
        <f t="shared" si="9"/>
        <v>0</v>
      </c>
      <c r="W31" s="21">
        <f t="shared" si="9"/>
        <v>-26875.4</v>
      </c>
      <c r="X31" s="21">
        <f t="shared" si="9"/>
        <v>4152.27000000001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3">
    <mergeCell ref="C1:Y1"/>
    <mergeCell ref="B5:B16"/>
    <mergeCell ref="B18:B29"/>
  </mergeCells>
  <pageMargins left="0.75" right="0.75" top="1" bottom="1" header="0.511805555555556" footer="0.511805555555556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55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330</v>
      </c>
      <c r="E5" s="12">
        <f>SUMIFS('[3]运行车辆数（辆）'!$C$1:$C$65536,'[3]运行车辆数（辆）'!$B$1:$B$65536,A5,'[3]运行车辆数（辆）'!$A$1:$A$65536,C5)</f>
        <v>4</v>
      </c>
      <c r="F5" s="13">
        <f>SUMIFS('[3]客运量（人次）'!$C$1:$C$65536,'[3]客运量（人次）'!$B$1:$B$65536,A5,'[3]客运量（人次）'!$A$1:$A$65536,C5)</f>
        <v>1008</v>
      </c>
      <c r="G5" s="11">
        <f>SUMIFS('[3]运行总行程（车公里）'!$C$1:$C$65536,'[3]运行总行程（车公里）'!$B$1:$B$65536,A5,'[3]运行总行程（车公里）'!$A$1:$A$65536,C5)</f>
        <v>7136</v>
      </c>
      <c r="H5" s="14">
        <f>SUMIFS('收入1-9月'!D:D,'收入1-9月'!C:C,A5,'收入1-9月'!B:B,C5)</f>
        <v>78083.28</v>
      </c>
      <c r="I5" s="15"/>
      <c r="J5" s="15">
        <f t="shared" ref="J5:J13" si="0">SUM(L5:U5,W5)</f>
        <v>38435.7</v>
      </c>
      <c r="K5" s="24">
        <f>+SUMIFS('[2]1-9月明细 (合并）huiz '!$C:$C,'[2]1-9月明细 (合并）huiz '!$B:$B,A5,'[2]1-9月明细 (合并）huiz '!$A:$A,C5)</f>
        <v>1208.38</v>
      </c>
      <c r="L5" s="14">
        <f>SUMIFS('成本1-9月'!E:E,'成本1-9月'!D:D,A5,'成本1-9月'!C:C,$L$4,'成本1-9月'!A:A,C5)</f>
        <v>6162.74</v>
      </c>
      <c r="M5" s="14">
        <f>SUMIFS('成本1-9月'!$E:$E,'成本1-9月'!$D:$D,A5,'成本1-9月'!$C:$C,$M$4,'成本1-9月'!$A:$A,C5)</f>
        <v>1173.97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3478.81</v>
      </c>
      <c r="P5" s="14">
        <f>SUMIFS('成本1-9月'!$E:$E,'成本1-9月'!$D:$D,A5,'成本1-9月'!$C:$C,$P$4,'成本1-9月'!$A:$A,C5)</f>
        <v>3838.1</v>
      </c>
      <c r="Q5" s="14">
        <f>SUMIFS('成本1-9月'!$E:$E,'成本1-9月'!$D:$D,A5,'成本1-9月'!$C:$C,$Q$4,'成本1-9月'!$A:$A,C5)</f>
        <v>55.84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2037.15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21689.09</v>
      </c>
      <c r="X5" s="7">
        <f t="shared" ref="X5:X13" si="1">H5-J5</f>
        <v>39647.58</v>
      </c>
      <c r="Y5" s="29">
        <f>X5/H5</f>
        <v>0.507760176058178</v>
      </c>
      <c r="Z5" s="9"/>
    </row>
    <row r="6" s="1" customFormat="1" ht="25" customHeight="1" spans="1:26">
      <c r="A6" s="6" t="s">
        <v>55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316</v>
      </c>
      <c r="E6" s="12">
        <f>SUMIFS('[3]运行车辆数（辆）'!$C$1:$C$65536,'[3]运行车辆数（辆）'!$B$1:$B$65536,A6,'[3]运行车辆数（辆）'!$A$1:$A$65536,C6)</f>
        <v>3</v>
      </c>
      <c r="F6" s="13">
        <f>SUMIFS('[3]客运量（人次）'!$C$1:$C$65536,'[3]客运量（人次）'!$B$1:$B$65536,A6,'[3]客运量（人次）'!$A$1:$A$65536,C6)</f>
        <v>4869</v>
      </c>
      <c r="G6" s="11">
        <f>SUMIFS('[3]运行总行程（车公里）'!$C$1:$C$65536,'[3]运行总行程（车公里）'!$B$1:$B$65536,A6,'[3]运行总行程（车公里）'!$A$1:$A$65536,C6)</f>
        <v>34344</v>
      </c>
      <c r="H6" s="14">
        <f>SUMIFS('收入1-9月'!D:D,'收入1-9月'!C:C,A6,'收入1-9月'!B:B,C6)</f>
        <v>88787.43</v>
      </c>
      <c r="I6" s="15"/>
      <c r="J6" s="15">
        <f t="shared" si="0"/>
        <v>67704.25</v>
      </c>
      <c r="K6" s="24">
        <f>+SUMIFS('[2]1-9月明细 (合并）huiz '!$C:$C,'[2]1-9月明细 (合并）huiz '!$B:$B,A6,'[2]1-9月明细 (合并）huiz '!$A:$A,C6)</f>
        <v>6626.72</v>
      </c>
      <c r="L6" s="14">
        <f>SUMIFS('成本1-9月'!E:E,'成本1-9月'!D:D,A6,'成本1-9月'!C:C,$L$4,'成本1-9月'!A:A,C6)</f>
        <v>33796.27</v>
      </c>
      <c r="M6" s="14">
        <f>SUMIFS('成本1-9月'!$E:$E,'成本1-9月'!$D:$D,A6,'成本1-9月'!$C:$C,$M$4,'成本1-9月'!$A:$A,C6)</f>
        <v>1599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2867.4</v>
      </c>
      <c r="P6" s="14">
        <f>SUMIFS('成本1-9月'!$E:$E,'成本1-9月'!$D:$D,A6,'成本1-9月'!$C:$C,$P$4,'成本1-9月'!$A:$A,C6)</f>
        <v>3838.1</v>
      </c>
      <c r="Q6" s="14">
        <f>SUMIFS('成本1-9月'!$E:$E,'成本1-9月'!$D:$D,A6,'成本1-9月'!$C:$C,$Q$4,'成本1-9月'!$A:$A,C6)</f>
        <v>1631.89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2193.73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21777.86</v>
      </c>
      <c r="X6" s="7">
        <f t="shared" si="1"/>
        <v>21083.18</v>
      </c>
      <c r="Y6" s="29">
        <f t="shared" ref="Y6:Y13" si="2">X6/H6</f>
        <v>0.237456811172482</v>
      </c>
      <c r="Z6" s="9"/>
    </row>
    <row r="7" s="1" customFormat="1" ht="25" customHeight="1" spans="1:26">
      <c r="A7" s="6" t="s">
        <v>55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358</v>
      </c>
      <c r="E7" s="12">
        <f>SUMIFS('[3]运行车辆数（辆）'!$C$1:$C$65536,'[3]运行车辆数（辆）'!$B$1:$B$65536,A7,'[3]运行车辆数（辆）'!$A$1:$A$65536,C7)</f>
        <v>3</v>
      </c>
      <c r="F7" s="13">
        <f>SUMIFS('[3]客运量（人次）'!$C$1:$C$65536,'[3]客运量（人次）'!$B$1:$B$65536,A7,'[3]客运量（人次）'!$A$1:$A$65536,C7)</f>
        <v>5064</v>
      </c>
      <c r="G7" s="11">
        <f>SUMIFS('[3]运行总行程（车公里）'!$C$1:$C$65536,'[3]运行总行程（车公里）'!$B$1:$B$65536,A7,'[3]运行总行程（车公里）'!$A$1:$A$65536,C7)</f>
        <v>38664</v>
      </c>
      <c r="H7" s="14">
        <f>SUMIFS('收入1-9月'!D:D,'收入1-9月'!C:C,A7,'收入1-9月'!B:B,C7)</f>
        <v>95974.43</v>
      </c>
      <c r="I7" s="15"/>
      <c r="J7" s="15">
        <f t="shared" si="0"/>
        <v>71679.31</v>
      </c>
      <c r="K7" s="24">
        <f>+SUMIFS('[2]1-9月明细 (合并）huiz '!$C:$C,'[2]1-9月明细 (合并）huiz '!$B:$B,A7,'[2]1-9月明细 (合并）huiz '!$A:$A,C7)</f>
        <v>7757.89</v>
      </c>
      <c r="L7" s="14">
        <f>SUMIFS('成本1-9月'!E:E,'成本1-9月'!D:D,A7,'成本1-9月'!C:C,$L$4,'成本1-9月'!A:A,C7)</f>
        <v>44995.76</v>
      </c>
      <c r="M7" s="14">
        <f>SUMIFS('成本1-9月'!$E:$E,'成本1-9月'!$D:$D,A7,'成本1-9月'!$C:$C,$M$4,'成本1-9月'!$A:$A,C7)</f>
        <v>2063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2997</v>
      </c>
      <c r="P7" s="14">
        <f>SUMIFS('成本1-9月'!$E:$E,'成本1-9月'!$D:$D,A7,'成本1-9月'!$C:$C,$P$4,'成本1-9月'!$A:$A,C7)</f>
        <v>3838.1</v>
      </c>
      <c r="Q7" s="14">
        <f>SUMIFS('成本1-9月'!$E:$E,'成本1-9月'!$D:$D,A7,'成本1-9月'!$C:$C,$Q$4,'成本1-9月'!$A:$A,C7)</f>
        <v>358.08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29.45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17397.92</v>
      </c>
      <c r="X7" s="7">
        <f t="shared" si="1"/>
        <v>24295.12</v>
      </c>
      <c r="Y7" s="29">
        <f t="shared" si="2"/>
        <v>0.253141591984448</v>
      </c>
      <c r="Z7" s="9"/>
    </row>
    <row r="8" s="1" customFormat="1" ht="25" customHeight="1" spans="1:26">
      <c r="A8" s="6" t="s">
        <v>55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332</v>
      </c>
      <c r="E8" s="12">
        <f>SUMIFS('[3]运行车辆数（辆）'!$C$1:$C$65536,'[3]运行车辆数（辆）'!$B$1:$B$65536,A8,'[3]运行车辆数（辆）'!$A$1:$A$65536,C8)</f>
        <v>3</v>
      </c>
      <c r="F8" s="13">
        <f>SUMIFS('[3]客运量（人次）'!$C$1:$C$65536,'[3]客运量（人次）'!$B$1:$B$65536,A8,'[3]客运量（人次）'!$A$1:$A$65536,C8)</f>
        <v>5194</v>
      </c>
      <c r="G8" s="11">
        <f>SUMIFS('[3]运行总行程（车公里）'!$C$1:$C$65536,'[3]运行总行程（车公里）'!$B$1:$B$65536,A8,'[3]运行总行程（车公里）'!$A$1:$A$65536,C8)</f>
        <v>37726</v>
      </c>
      <c r="H8" s="14">
        <f>SUMIFS('收入1-9月'!D:D,'收入1-9月'!C:C,A8,'收入1-9月'!B:B,C8)</f>
        <v>100885.65</v>
      </c>
      <c r="I8" s="15"/>
      <c r="J8" s="15">
        <f t="shared" si="0"/>
        <v>73423.6</v>
      </c>
      <c r="K8" s="24">
        <f>+SUMIFS('[2]1-9月明细 (合并）huiz '!$C:$C,'[2]1-9月明细 (合并）huiz '!$B:$B,A8,'[2]1-9月明细 (合并）huiz '!$A:$A,C8)</f>
        <v>7710.74</v>
      </c>
      <c r="L8" s="14">
        <f>SUMIFS('成本1-9月'!E:E,'成本1-9月'!D:D,A8,'成本1-9月'!C:C,$L$4,'成本1-9月'!A:A,C8)</f>
        <v>45493.37</v>
      </c>
      <c r="M8" s="14">
        <f>SUMIFS('成本1-9月'!$E:$E,'成本1-9月'!$D:$D,A8,'成本1-9月'!$C:$C,$M$4,'成本1-9月'!$A:$A,C8)</f>
        <v>-1695.98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2925</v>
      </c>
      <c r="P8" s="14">
        <f>SUMIFS('成本1-9月'!$E:$E,'成本1-9月'!$D:$D,A8,'成本1-9月'!$C:$C,$P$4,'成本1-9月'!$A:$A,C8)</f>
        <v>3838.1</v>
      </c>
      <c r="Q8" s="14">
        <f>SUMIFS('成本1-9月'!$E:$E,'成本1-9月'!$D:$D,A8,'成本1-9月'!$C:$C,$Q$4,'成本1-9月'!$A:$A,C8)</f>
        <v>2847.68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12.37</v>
      </c>
      <c r="V8" s="7">
        <f>SUMIFS('[3]司助人数(人)'!$C$1:$C$65536,'[3]司助人数(人)'!$B$1:$B$65536,A8,'[3]司助人数(人)'!$A$1:$A$65536,C8)</f>
        <v>3</v>
      </c>
      <c r="W8" s="26">
        <f>SUMIFS(人工!Q:Q,人工!A:A,A8,人工!B:B,C8)</f>
        <v>20003.06</v>
      </c>
      <c r="X8" s="7">
        <f t="shared" si="1"/>
        <v>27462.05</v>
      </c>
      <c r="Y8" s="29">
        <f t="shared" si="2"/>
        <v>0.272209675013245</v>
      </c>
      <c r="Z8" s="9"/>
    </row>
    <row r="9" s="1" customFormat="1" ht="25" customHeight="1" spans="1:26">
      <c r="A9" s="6" t="s">
        <v>55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344</v>
      </c>
      <c r="E9" s="12">
        <f>SUMIFS('[3]运行车辆数（辆）'!$C$1:$C$65536,'[3]运行车辆数（辆）'!$B$1:$B$65536,A9,'[3]运行车辆数（辆）'!$A$1:$A$65536,C9)</f>
        <v>3</v>
      </c>
      <c r="F9" s="13">
        <f>SUMIFS('[3]客运量（人次）'!$C$1:$C$65536,'[3]客运量（人次）'!$B$1:$B$65536,A9,'[3]客运量（人次）'!$A$1:$A$65536,C9)</f>
        <v>5182</v>
      </c>
      <c r="G9" s="11">
        <f>SUMIFS('[3]运行总行程（车公里）'!$C$1:$C$65536,'[3]运行总行程（车公里）'!$B$1:$B$65536,A9,'[3]运行总行程（车公里）'!$A$1:$A$65536,C9)</f>
        <v>35336</v>
      </c>
      <c r="H9" s="14">
        <f>SUMIFS('收入1-9月'!D:D,'收入1-9月'!C:C,A9,'收入1-9月'!B:B,C9)</f>
        <v>102323.68</v>
      </c>
      <c r="I9" s="15"/>
      <c r="J9" s="15">
        <f t="shared" si="0"/>
        <v>78361.71</v>
      </c>
      <c r="K9" s="24">
        <f>+SUMIFS('[2]1-9月明细 (合并）huiz '!$C:$C,'[2]1-9月明细 (合并）huiz '!$B:$B,A9,'[2]1-9月明细 (合并）huiz '!$A:$A,C9)</f>
        <v>7662.15</v>
      </c>
      <c r="L9" s="14">
        <f>SUMIFS('成本1-9月'!E:E,'成本1-9月'!D:D,A9,'成本1-9月'!C:C,$L$4,'成本1-9月'!A:A,C9)</f>
        <v>45206.69</v>
      </c>
      <c r="M9" s="14">
        <f>SUMIFS('成本1-9月'!$E:$E,'成本1-9月'!$D:$D,A9,'成本1-9月'!$C:$C,$M$4,'成本1-9月'!$A:$A,C9)</f>
        <v>2876.99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2468.85</v>
      </c>
      <c r="P9" s="14">
        <f>SUMIFS('成本1-9月'!$E:$E,'成本1-9月'!$D:$D,A9,'成本1-9月'!$C:$C,$P$4,'成本1-9月'!$A:$A,C9)</f>
        <v>3838.1</v>
      </c>
      <c r="Q9" s="14">
        <f>SUMIFS('成本1-9月'!$E:$E,'成本1-9月'!$D:$D,A9,'成本1-9月'!$C:$C,$Q$4,'成本1-9月'!$A:$A,C9)</f>
        <v>1550.25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6.49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22414.34</v>
      </c>
      <c r="X9" s="7">
        <f t="shared" si="1"/>
        <v>23961.97</v>
      </c>
      <c r="Y9" s="29">
        <f t="shared" si="2"/>
        <v>0.234178149183063</v>
      </c>
      <c r="Z9" s="9"/>
    </row>
    <row r="10" s="1" customFormat="1" ht="25" customHeight="1" spans="1:26">
      <c r="A10" s="6" t="s">
        <v>55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280</v>
      </c>
      <c r="E10" s="12">
        <f>SUMIFS('[3]运行车辆数（辆）'!$C$1:$C$65536,'[3]运行车辆数（辆）'!$B$1:$B$65536,A10,'[3]运行车辆数（辆）'!$A$1:$A$65536,C10)</f>
        <v>3</v>
      </c>
      <c r="F10" s="13">
        <f>SUMIFS('[3]客运量（人次）'!$C$1:$C$65536,'[3]客运量（人次）'!$B$1:$B$65536,A10,'[3]客运量（人次）'!$A$1:$A$65536,C10)</f>
        <v>4005</v>
      </c>
      <c r="G10" s="11">
        <f>SUMIFS('[3]运行总行程（车公里）'!$C$1:$C$65536,'[3]运行总行程（车公里）'!$B$1:$B$65536,A10,'[3]运行总行程（车公里）'!$A$1:$A$65536,C10)</f>
        <v>30024</v>
      </c>
      <c r="H10" s="14">
        <f>SUMIFS('收入1-9月'!D:D,'收入1-9月'!C:C,A10,'收入1-9月'!B:B,C10)</f>
        <v>79296.16</v>
      </c>
      <c r="I10" s="15"/>
      <c r="J10" s="15">
        <f t="shared" si="0"/>
        <v>73583.26</v>
      </c>
      <c r="K10" s="24">
        <f>+SUMIFS('[2]1-9月明细 (合并）huiz '!$C:$C,'[2]1-9月明细 (合并）huiz '!$B:$B,A10,'[2]1-9月明细 (合并）huiz '!$A:$A,C10)</f>
        <v>6604.87</v>
      </c>
      <c r="L10" s="14">
        <f>SUMIFS('成本1-9月'!E:E,'成本1-9月'!D:D,A10,'成本1-9月'!C:C,$L$4,'成本1-9月'!A:A,C10)</f>
        <v>38968.73</v>
      </c>
      <c r="M10" s="14">
        <f>SUMIFS('成本1-9月'!$E:$E,'成本1-9月'!$D:$D,A10,'成本1-9月'!$C:$C,$M$4,'成本1-9月'!$A:$A,C10)</f>
        <v>3750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2619</v>
      </c>
      <c r="P10" s="14">
        <f>SUMIFS('成本1-9月'!$E:$E,'成本1-9月'!$D:$D,A10,'成本1-9月'!$C:$C,$P$4,'成本1-9月'!$A:$A,C10)</f>
        <v>3838.1</v>
      </c>
      <c r="Q10" s="14">
        <f>SUMIFS('成本1-9月'!$E:$E,'成本1-9月'!$D:$D,A10,'成本1-9月'!$C:$C,$Q$4,'成本1-9月'!$A:$A,C10)</f>
        <v>427.51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14.31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23965.61</v>
      </c>
      <c r="X10" s="7">
        <f t="shared" si="1"/>
        <v>5712.89999999999</v>
      </c>
      <c r="Y10" s="29">
        <f t="shared" si="2"/>
        <v>0.0720451028145624</v>
      </c>
      <c r="Z10" s="9"/>
    </row>
    <row r="11" s="1" customFormat="1" ht="25" customHeight="1" spans="1:26">
      <c r="A11" s="6" t="s">
        <v>55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363</v>
      </c>
      <c r="E11" s="12">
        <f>SUMIFS('[3]运行车辆数（辆）'!$C$1:$C$65536,'[3]运行车辆数（辆）'!$B$1:$B$65536,A11,'[3]运行车辆数（辆）'!$A$1:$A$65536,C11)</f>
        <v>3</v>
      </c>
      <c r="F11" s="13">
        <f>SUMIFS('[3]客运量（人次）'!$C$1:$C$65536,'[3]客运量（人次）'!$B$1:$B$65536,A11,'[3]客运量（人次）'!$A$1:$A$65536,C11)</f>
        <v>5172</v>
      </c>
      <c r="G11" s="11">
        <f>SUMIFS('[3]运行总行程（车公里）'!$C$1:$C$65536,'[3]运行总行程（车公里）'!$B$1:$B$65536,A11,'[3]运行总行程（车公里）'!$A$1:$A$65536,C11)</f>
        <v>39528</v>
      </c>
      <c r="H11" s="14">
        <f>SUMIFS('收入1-9月'!D:D,'收入1-9月'!C:C,A11,'收入1-9月'!B:B,C11)</f>
        <v>105552.5</v>
      </c>
      <c r="I11" s="15"/>
      <c r="J11" s="15">
        <f t="shared" si="0"/>
        <v>50413.22</v>
      </c>
      <c r="K11" s="24">
        <f>+SUMIFS('[2]1-9月明细 (合并）huiz '!$C:$C,'[2]1-9月明细 (合并）huiz '!$B:$B,A11,'[2]1-9月明细 (合并）huiz '!$A:$A,C11)</f>
        <v>8419.79</v>
      </c>
      <c r="L11" s="14">
        <f>SUMIFS('成本1-9月'!E:E,'成本1-9月'!D:D,A11,'成本1-9月'!C:C,$L$4,'成本1-9月'!A:A,C11)</f>
        <v>49676.76</v>
      </c>
      <c r="M11" s="14">
        <f>SUMIFS('成本1-9月'!$E:$E,'成本1-9月'!$D:$D,A11,'成本1-9月'!$C:$C,$M$4,'成本1-9月'!$A:$A,C11)</f>
        <v>642.98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2945</v>
      </c>
      <c r="P11" s="14">
        <f>SUMIFS('成本1-9月'!$E:$E,'成本1-9月'!$D:$D,A11,'成本1-9月'!$C:$C,$P$4,'成本1-9月'!$A:$A,C11)</f>
        <v>3837.98</v>
      </c>
      <c r="Q11" s="14">
        <f>SUMIFS('成本1-9月'!$E:$E,'成本1-9月'!$D:$D,A11,'成本1-9月'!$C:$C,$Q$4,'成本1-9月'!$A:$A,C11)</f>
        <v>-22710.94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1018.66</v>
      </c>
      <c r="V11" s="7">
        <f>SUMIFS('[3]司助人数(人)'!$C$1:$C$65536,'[3]司助人数(人)'!$B$1:$B$65536,A11,'[3]司助人数(人)'!$A$1:$A$65536,C11)</f>
        <v>3</v>
      </c>
      <c r="W11" s="26">
        <f>SUMIFS(人工!Q:Q,人工!A:A,A11,人工!B:B,C11)</f>
        <v>15002.78</v>
      </c>
      <c r="X11" s="7">
        <f t="shared" si="1"/>
        <v>55139.28</v>
      </c>
      <c r="Y11" s="29">
        <f t="shared" si="2"/>
        <v>0.522387248051917</v>
      </c>
      <c r="Z11" s="9"/>
    </row>
    <row r="12" s="1" customFormat="1" ht="25" customHeight="1" spans="1:26">
      <c r="A12" s="6" t="s">
        <v>55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364</v>
      </c>
      <c r="E12" s="12">
        <f>SUMIFS('[3]运行车辆数（辆）'!$C$1:$C$65536,'[3]运行车辆数（辆）'!$B$1:$B$65536,A12,'[3]运行车辆数（辆）'!$A$1:$A$65536,C12)</f>
        <v>4</v>
      </c>
      <c r="F12" s="13">
        <f>SUMIFS('[3]客运量（人次）'!$C$1:$C$65536,'[3]客运量（人次）'!$B$1:$B$65536,A12,'[3]客运量（人次）'!$A$1:$A$65536,C12)</f>
        <v>3732</v>
      </c>
      <c r="G12" s="11">
        <f>SUMIFS('[3]运行总行程（车公里）'!$C$1:$C$65536,'[3]运行总行程（车公里）'!$B$1:$B$65536,A12,'[3]运行总行程（车公里）'!$A$1:$A$65536,C12)</f>
        <v>39312</v>
      </c>
      <c r="H12" s="14">
        <f>SUMIFS('收入1-9月'!D:D,'收入1-9月'!C:C,A12,'收入1-9月'!B:B,C12)</f>
        <v>82265.51</v>
      </c>
      <c r="I12" s="15"/>
      <c r="J12" s="15">
        <f t="shared" si="0"/>
        <v>78315.29</v>
      </c>
      <c r="K12" s="24">
        <f>+SUMIFS('[2]1-9月明细 (合并）huiz '!$C:$C,'[2]1-9月明细 (合并）huiz '!$B:$B,A12,'[2]1-9月明细 (合并）huiz '!$A:$A,C12)</f>
        <v>8558.86</v>
      </c>
      <c r="L12" s="14">
        <f>SUMIFS('成本1-9月'!E:E,'成本1-9月'!D:D,A12,'成本1-9月'!C:C,$L$4,'成本1-9月'!A:A,C12)</f>
        <v>51866.69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3813.88</v>
      </c>
      <c r="P12" s="14">
        <f>SUMIFS('成本1-9月'!$E:$E,'成本1-9月'!$D:$D,A12,'成本1-9月'!$C:$C,$P$4,'成本1-9月'!$A:$A,C12)</f>
        <v>3627.06</v>
      </c>
      <c r="Q12" s="14">
        <f>SUMIFS('成本1-9月'!$E:$E,'成本1-9月'!$D:$D,A12,'成本1-9月'!$C:$C,$Q$4,'成本1-9月'!$A:$A,C12)</f>
        <v>-4679.78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513.72</v>
      </c>
      <c r="V12" s="7">
        <f>SUMIFS('[3]司助人数(人)'!$C$1:$C$65536,'[3]司助人数(人)'!$B$1:$B$65536,A12,'[3]司助人数(人)'!$A$1:$A$65536,C12)</f>
        <v>3</v>
      </c>
      <c r="W12" s="26">
        <f>SUMIFS(人工!Q:Q,人工!A:A,A12,人工!B:B,C12)</f>
        <v>23173.72</v>
      </c>
      <c r="X12" s="7">
        <f t="shared" si="1"/>
        <v>3950.21999999999</v>
      </c>
      <c r="Y12" s="29">
        <f t="shared" si="2"/>
        <v>0.0480179360706569</v>
      </c>
      <c r="Z12" s="9"/>
    </row>
    <row r="13" s="1" customFormat="1" ht="25" customHeight="1" spans="1:26">
      <c r="A13" s="6" t="s">
        <v>55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362</v>
      </c>
      <c r="E13" s="12">
        <f>SUMIFS('[3]运行车辆数（辆）'!$C$1:$C$65536,'[3]运行车辆数（辆）'!$B$1:$B$65536,A13,'[3]运行车辆数（辆）'!$A$1:$A$65536,C13)</f>
        <v>4</v>
      </c>
      <c r="F13" s="13">
        <f>SUMIFS('[3]客运量（人次）'!$C$1:$C$65536,'[3]客运量（人次）'!$B$1:$B$65536,A13,'[3]客运量（人次）'!$A$1:$A$65536,C13)</f>
        <v>4304</v>
      </c>
      <c r="G13" s="11">
        <f>SUMIFS('[3]运行总行程（车公里）'!$C$1:$C$65536,'[3]运行总行程（车公里）'!$B$1:$B$65536,A13,'[3]运行总行程（车公里）'!$A$1:$A$65536,C13)</f>
        <v>38124.7</v>
      </c>
      <c r="H13" s="14">
        <f>SUMIFS('收入1-9月'!D:D,'收入1-9月'!C:C,A13,'收入1-9月'!B:B,C13)</f>
        <v>100843.28</v>
      </c>
      <c r="I13" s="15"/>
      <c r="J13" s="15">
        <f t="shared" si="0"/>
        <v>92695.81</v>
      </c>
      <c r="K13" s="24">
        <f>+SUMIFS('[2]1-9月明细 (合并）huiz '!$C:$C,'[2]1-9月明细 (合并）huiz '!$B:$B,A13,'[2]1-9月明细 (合并）huiz '!$A:$A,C13)</f>
        <v>8397.4</v>
      </c>
      <c r="L13" s="14">
        <f>SUMIFS('成本1-9月'!E:E,'成本1-9月'!D:D,A13,'成本1-9月'!C:C,$L$4,'成本1-9月'!A:A,C13)</f>
        <v>50888.25</v>
      </c>
      <c r="M13" s="14">
        <f>SUMIFS('成本1-9月'!$E:$E,'成本1-9月'!$D:$D,A13,'成本1-9月'!$C:$C,$M$4,'成本1-9月'!$A:$A,C13)</f>
        <v>2.01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19089.83</v>
      </c>
      <c r="P13" s="14">
        <f>SUMIFS('成本1-9月'!$E:$E,'成本1-9月'!$D:$D,A13,'成本1-9月'!$C:$C,$P$4,'成本1-9月'!$A:$A,C13)</f>
        <v>3627.06</v>
      </c>
      <c r="Q13" s="14">
        <f>SUMIFS('成本1-9月'!$E:$E,'成本1-9月'!$D:$D,A13,'成本1-9月'!$C:$C,$Q$4,'成本1-9月'!$A:$A,C13)</f>
        <v>2599.28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19.53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16469.85</v>
      </c>
      <c r="X13" s="7">
        <f t="shared" si="1"/>
        <v>8147.47</v>
      </c>
      <c r="Y13" s="29">
        <f t="shared" si="2"/>
        <v>0.0807933855384315</v>
      </c>
      <c r="Z13" s="9"/>
    </row>
    <row r="14" s="1" customFormat="1" ht="25" customHeight="1" spans="1:26">
      <c r="A14" s="6" t="s">
        <v>55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55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55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3049</v>
      </c>
      <c r="E17" s="16">
        <v>4</v>
      </c>
      <c r="F17" s="16">
        <f>SUM(F5:F16)</f>
        <v>38530</v>
      </c>
      <c r="G17" s="16">
        <f>SUM(G5:G16)</f>
        <v>300194.7</v>
      </c>
      <c r="H17" s="16">
        <f>SUM(H5:H16)</f>
        <v>834011.92</v>
      </c>
      <c r="I17" s="16"/>
      <c r="J17" s="16">
        <f t="shared" si="5"/>
        <v>624612.15</v>
      </c>
      <c r="K17" s="16">
        <f t="shared" ref="K17:U17" si="6">SUM(K5:K16)</f>
        <v>62946.8</v>
      </c>
      <c r="L17" s="16">
        <f t="shared" si="6"/>
        <v>367055.26</v>
      </c>
      <c r="M17" s="16">
        <f t="shared" si="6"/>
        <v>10411.97</v>
      </c>
      <c r="N17" s="16">
        <f t="shared" si="6"/>
        <v>0</v>
      </c>
      <c r="O17" s="16">
        <f t="shared" si="6"/>
        <v>43204.77</v>
      </c>
      <c r="P17" s="16">
        <f t="shared" si="6"/>
        <v>34120.7</v>
      </c>
      <c r="Q17" s="16">
        <f t="shared" si="6"/>
        <v>-17920.19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5845.41</v>
      </c>
      <c r="V17" s="16"/>
      <c r="W17" s="28">
        <f>SUM(W5:W16)</f>
        <v>181894.23</v>
      </c>
      <c r="X17" s="16">
        <f t="shared" si="3"/>
        <v>209399.77</v>
      </c>
      <c r="Y17" s="30">
        <f t="shared" si="4"/>
        <v>0.251075272401382</v>
      </c>
      <c r="Z17" s="9"/>
    </row>
    <row r="18" s="1" customFormat="1" ht="25" customHeight="1" spans="1:26">
      <c r="A18" s="6" t="s">
        <v>55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55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55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55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55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55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55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55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55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55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55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55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-3049</v>
      </c>
      <c r="E31" s="21">
        <f t="shared" si="9"/>
        <v>0</v>
      </c>
      <c r="F31" s="21">
        <f t="shared" si="9"/>
        <v>-38530</v>
      </c>
      <c r="G31" s="21">
        <f t="shared" si="9"/>
        <v>-300194.7</v>
      </c>
      <c r="H31" s="21">
        <f t="shared" si="9"/>
        <v>-834011.92</v>
      </c>
      <c r="I31" s="21">
        <f t="shared" si="9"/>
        <v>0</v>
      </c>
      <c r="J31" s="21">
        <f t="shared" si="9"/>
        <v>-624612.15</v>
      </c>
      <c r="K31" s="21">
        <f t="shared" si="9"/>
        <v>-62946.8</v>
      </c>
      <c r="L31" s="21">
        <f t="shared" si="9"/>
        <v>-367055.26</v>
      </c>
      <c r="M31" s="21">
        <f t="shared" si="9"/>
        <v>-10411.97</v>
      </c>
      <c r="N31" s="21">
        <f t="shared" si="9"/>
        <v>0</v>
      </c>
      <c r="O31" s="21">
        <f t="shared" si="9"/>
        <v>-43204.77</v>
      </c>
      <c r="P31" s="21">
        <f t="shared" si="9"/>
        <v>-34120.7</v>
      </c>
      <c r="Q31" s="21">
        <f t="shared" si="9"/>
        <v>17920.19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-5845.41</v>
      </c>
      <c r="V31" s="21">
        <f t="shared" si="9"/>
        <v>0</v>
      </c>
      <c r="W31" s="21">
        <f t="shared" si="9"/>
        <v>-181894.23</v>
      </c>
      <c r="X31" s="21">
        <f t="shared" si="9"/>
        <v>-209399.77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Z32"/>
  <sheetViews>
    <sheetView workbookViewId="0">
      <pane xSplit="1" ySplit="1" topLeftCell="F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282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1559</v>
      </c>
      <c r="G5" s="11">
        <f>SUMIFS('[3]运行总行程（车公里）'!$C$1:$C$65536,'[3]运行总行程（车公里）'!$B$1:$B$65536,A5,'[3]运行总行程（车公里）'!$A$1:$A$65536,C5)</f>
        <v>33360</v>
      </c>
      <c r="H5" s="14">
        <f>SUMIFS('收入1-9月'!D:D,'收入1-9月'!C:C,A5,'收入1-9月'!B:B,C5)</f>
        <v>75259.61</v>
      </c>
      <c r="I5" s="15"/>
      <c r="J5" s="15">
        <f t="shared" ref="J5:J13" si="0">SUM(L5:U5,W5)</f>
        <v>96833.23</v>
      </c>
      <c r="K5" s="24">
        <f>+SUMIFS('[2]1-9月明细 (合并）huiz '!$C:$C,'[2]1-9月明细 (合并）huiz '!$B:$B,A5,'[2]1-9月明细 (合并）huiz '!$A:$A,C5)</f>
        <v>5264.07</v>
      </c>
      <c r="L5" s="14">
        <f>SUMIFS('成本1-9月'!E:E,'成本1-9月'!D:D,A5,'成本1-9月'!C:C,$L$4,'成本1-9月'!A:A,C5)</f>
        <v>26846.76</v>
      </c>
      <c r="M5" s="14">
        <f>SUMIFS('成本1-9月'!$E:$E,'成本1-9月'!$D:$D,A5,'成本1-9月'!$C:$C,$M$4,'成本1-9月'!$A:$A,C5)</f>
        <v>968.1</v>
      </c>
      <c r="N5" s="14">
        <f>SUMIFS('成本1-9月'!$E:$E,'成本1-9月'!$D:$D,A5,'成本1-9月'!$C:$C,$N$4,'成本1-9月'!$A:$A,C5)</f>
        <v>4720.01</v>
      </c>
      <c r="O5" s="14">
        <f>SUMIFS('成本1-9月'!$E:$E,'成本1-9月'!$D:$D,A5,'成本1-9月'!$C:$C,$O$4,'成本1-9月'!$A:$A,C5)</f>
        <v>2196</v>
      </c>
      <c r="P5" s="14">
        <f>SUMIFS('成本1-9月'!$E:$E,'成本1-9月'!$D:$D,A5,'成本1-9月'!$C:$C,$P$4,'成本1-9月'!$A:$A,C5)</f>
        <v>2045.44</v>
      </c>
      <c r="Q5" s="14">
        <f>SUMIFS('成本1-9月'!$E:$E,'成本1-9月'!$D:$D,A5,'成本1-9月'!$C:$C,$Q$4,'成本1-9月'!$A:$A,C5)</f>
        <v>23075.58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14538.76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1000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21442.58</v>
      </c>
      <c r="X5" s="7">
        <f t="shared" ref="X5:X13" si="1">H5-J5</f>
        <v>-21573.62</v>
      </c>
      <c r="Y5" s="29">
        <f>X5/H5</f>
        <v>-0.286656016421026</v>
      </c>
      <c r="Z5" s="9"/>
    </row>
    <row r="6" s="1" customFormat="1" ht="25" customHeight="1" spans="1:26">
      <c r="A6" s="6" t="s">
        <v>56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224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1607</v>
      </c>
      <c r="G6" s="11">
        <f>SUMIFS('[3]运行总行程（车公里）'!$C$1:$C$65536,'[3]运行总行程（车公里）'!$B$1:$B$65536,A6,'[3]运行总行程（车公里）'!$A$1:$A$65536,C6)</f>
        <v>26504</v>
      </c>
      <c r="H6" s="14">
        <f>SUMIFS('收入1-9月'!D:D,'收入1-9月'!C:C,A6,'收入1-9月'!B:B,C6)</f>
        <v>73408.13</v>
      </c>
      <c r="I6" s="15"/>
      <c r="J6" s="15">
        <f t="shared" si="0"/>
        <v>77124.97</v>
      </c>
      <c r="K6" s="24">
        <f>+SUMIFS('[2]1-9月明细 (合并）huiz '!$C:$C,'[2]1-9月明细 (合并）huiz '!$B:$B,A6,'[2]1-9月明细 (合并）huiz '!$A:$A,C6)</f>
        <v>3957.47</v>
      </c>
      <c r="L6" s="14">
        <f>SUMIFS('成本1-9月'!E:E,'成本1-9月'!D:D,A6,'成本1-9月'!C:C,$L$4,'成本1-9月'!A:A,C6)</f>
        <v>20183.09</v>
      </c>
      <c r="M6" s="14">
        <f>SUMIFS('成本1-9月'!$E:$E,'成本1-9月'!$D:$D,A6,'成本1-9月'!$C:$C,$M$4,'成本1-9月'!$A:$A,C6)</f>
        <v>6471.14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2275.8</v>
      </c>
      <c r="P6" s="14">
        <f>SUMIFS('成本1-9月'!$E:$E,'成本1-9月'!$D:$D,A6,'成本1-9月'!$C:$C,$P$4,'成本1-9月'!$A:$A,C6)</f>
        <v>2045.44</v>
      </c>
      <c r="Q6" s="14">
        <f>SUMIFS('成本1-9月'!$E:$E,'成本1-9月'!$D:$D,A6,'成本1-9月'!$C:$C,$Q$4,'成本1-9月'!$A:$A,C6)</f>
        <v>21089.5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1400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23660</v>
      </c>
      <c r="X6" s="7">
        <f t="shared" si="1"/>
        <v>-3716.84</v>
      </c>
      <c r="Y6" s="29">
        <f t="shared" ref="Y6:Y13" si="2">X6/H6</f>
        <v>-0.0506325389299523</v>
      </c>
      <c r="Z6" s="9"/>
    </row>
    <row r="7" s="1" customFormat="1" ht="25" customHeight="1" spans="1:26">
      <c r="A7" s="6" t="s">
        <v>56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156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3833</v>
      </c>
      <c r="G7" s="11">
        <f>SUMIFS('[3]运行总行程（车公里）'!$C$1:$C$65536,'[3]运行总行程（车公里）'!$B$1:$B$65536,A7,'[3]运行总行程（车公里）'!$A$1:$A$65536,C7)</f>
        <v>47604</v>
      </c>
      <c r="H7" s="14">
        <f>SUMIFS('收入1-9月'!D:D,'收入1-9月'!C:C,A7,'收入1-9月'!B:B,C7)</f>
        <v>46776.96</v>
      </c>
      <c r="I7" s="15"/>
      <c r="J7" s="15">
        <f t="shared" si="0"/>
        <v>70295.45</v>
      </c>
      <c r="K7" s="24">
        <f>+SUMIFS('[2]1-9月明细 (合并）huiz '!$C:$C,'[2]1-9月明细 (合并）huiz '!$B:$B,A7,'[2]1-9月明细 (合并）huiz '!$A:$A,C7)</f>
        <v>2127.91</v>
      </c>
      <c r="L7" s="14">
        <f>SUMIFS('成本1-9月'!E:E,'成本1-9月'!D:D,A7,'成本1-9月'!C:C,$L$4,'成本1-9月'!A:A,C7)</f>
        <v>12341.88</v>
      </c>
      <c r="M7" s="14">
        <f>SUMIFS('成本1-9月'!$E:$E,'成本1-9月'!$D:$D,A7,'成本1-9月'!$C:$C,$M$4,'成本1-9月'!$A:$A,C7)</f>
        <v>9010.43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2295.39</v>
      </c>
      <c r="P7" s="14">
        <f>SUMIFS('成本1-9月'!$E:$E,'成本1-9月'!$D:$D,A7,'成本1-9月'!$C:$C,$P$4,'成本1-9月'!$A:$A,C7)</f>
        <v>1504.46</v>
      </c>
      <c r="Q7" s="14">
        <f>SUMIFS('成本1-9月'!$E:$E,'成本1-9月'!$D:$D,A7,'成本1-9月'!$C:$C,$Q$4,'成本1-9月'!$A:$A,C7)</f>
        <v>19208.56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127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25807.73</v>
      </c>
      <c r="X7" s="7">
        <f t="shared" si="1"/>
        <v>-23518.49</v>
      </c>
      <c r="Y7" s="29">
        <f t="shared" si="2"/>
        <v>-0.502779359753178</v>
      </c>
      <c r="Z7" s="9"/>
    </row>
    <row r="8" s="1" customFormat="1" ht="25" customHeight="1" spans="1:26">
      <c r="A8" s="6" t="s">
        <v>56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270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1885</v>
      </c>
      <c r="G8" s="11">
        <f>SUMIFS('[3]运行总行程（车公里）'!$C$1:$C$65536,'[3]运行总行程（车公里）'!$B$1:$B$65536,A8,'[3]运行总行程（车公里）'!$A$1:$A$65536,C8)</f>
        <v>34726</v>
      </c>
      <c r="H8" s="14">
        <f>SUMIFS('收入1-9月'!D:D,'收入1-9月'!C:C,A8,'收入1-9月'!B:B,C8)</f>
        <v>88154.13</v>
      </c>
      <c r="I8" s="15"/>
      <c r="J8" s="15">
        <f t="shared" si="0"/>
        <v>59898.11</v>
      </c>
      <c r="K8" s="24">
        <f>+SUMIFS('[2]1-9月明细 (合并）huiz '!$C:$C,'[2]1-9月明细 (合并）huiz '!$B:$B,A8,'[2]1-9月明细 (合并）huiz '!$A:$A,C8)</f>
        <v>4054.44</v>
      </c>
      <c r="L8" s="14">
        <f>SUMIFS('成本1-9月'!E:E,'成本1-9月'!D:D,A8,'成本1-9月'!C:C,$L$4,'成本1-9月'!A:A,C8)</f>
        <v>23921.19</v>
      </c>
      <c r="M8" s="14">
        <f>SUMIFS('成本1-9月'!$E:$E,'成本1-9月'!$D:$D,A8,'成本1-9月'!$C:$C,$M$4,'成本1-9月'!$A:$A,C8)</f>
        <v>-11926.22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2725.25</v>
      </c>
      <c r="P8" s="14">
        <f>SUMIFS('成本1-9月'!$E:$E,'成本1-9月'!$D:$D,A8,'成本1-9月'!$C:$C,$P$4,'成本1-9月'!$A:$A,C8)</f>
        <v>1504.44</v>
      </c>
      <c r="Q8" s="14">
        <f>SUMIFS('成本1-9月'!$E:$E,'成本1-9月'!$D:$D,A8,'成本1-9月'!$C:$C,$Q$4,'成本1-9月'!$A:$A,C8)</f>
        <v>18425.87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3</v>
      </c>
      <c r="W8" s="26">
        <f>SUMIFS(人工!Q:Q,人工!A:A,A8,人工!B:B,C8)</f>
        <v>25247.58</v>
      </c>
      <c r="X8" s="7">
        <f t="shared" si="1"/>
        <v>28256.02</v>
      </c>
      <c r="Y8" s="29">
        <f t="shared" si="2"/>
        <v>0.320529735816121</v>
      </c>
      <c r="Z8" s="9"/>
    </row>
    <row r="9" s="1" customFormat="1" ht="25" customHeight="1" spans="1:26">
      <c r="A9" s="6" t="s">
        <v>56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288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1810</v>
      </c>
      <c r="G9" s="11">
        <f>SUMIFS('[3]运行总行程（车公里）'!$C$1:$C$65536,'[3]运行总行程（车公里）'!$B$1:$B$65536,A9,'[3]运行总行程（车公里）'!$A$1:$A$65536,C9)</f>
        <v>29400</v>
      </c>
      <c r="H9" s="14">
        <f>SUMIFS('收入1-9月'!D:D,'收入1-9月'!C:C,A9,'收入1-9月'!B:B,C9)</f>
        <v>85954.72</v>
      </c>
      <c r="I9" s="15"/>
      <c r="J9" s="15">
        <f t="shared" si="0"/>
        <v>75519.32</v>
      </c>
      <c r="K9" s="24">
        <f>+SUMIFS('[2]1-9月明细 (合并）huiz '!$C:$C,'[2]1-9月明细 (合并）huiz '!$B:$B,A9,'[2]1-9月明细 (合并）huiz '!$A:$A,C9)</f>
        <v>4157.36</v>
      </c>
      <c r="L9" s="14">
        <f>SUMIFS('成本1-9月'!E:E,'成本1-9月'!D:D,A9,'成本1-9月'!C:C,$L$4,'成本1-9月'!A:A,C9)</f>
        <v>24528.43</v>
      </c>
      <c r="M9" s="14">
        <f>SUMIFS('成本1-9月'!$E:$E,'成本1-9月'!$D:$D,A9,'成本1-9月'!$C:$C,$M$4,'成本1-9月'!$A:$A,C9)</f>
        <v>518.44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2078.77</v>
      </c>
      <c r="P9" s="14">
        <f>SUMIFS('成本1-9月'!$E:$E,'成本1-9月'!$D:$D,A9,'成本1-9月'!$C:$C,$P$4,'成本1-9月'!$A:$A,C9)</f>
        <v>1201.52</v>
      </c>
      <c r="Q9" s="14">
        <f>SUMIFS('成本1-9月'!$E:$E,'成本1-9月'!$D:$D,A9,'成本1-9月'!$C:$C,$Q$4,'成本1-9月'!$A:$A,C9)</f>
        <v>21342.9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25849.26</v>
      </c>
      <c r="X9" s="7">
        <f t="shared" si="1"/>
        <v>10435.4</v>
      </c>
      <c r="Y9" s="29">
        <f t="shared" si="2"/>
        <v>0.121405782021046</v>
      </c>
      <c r="Z9" s="9"/>
    </row>
    <row r="10" s="1" customFormat="1" ht="25" customHeight="1" spans="1:26">
      <c r="A10" s="6" t="s">
        <v>56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48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97</v>
      </c>
      <c r="G10" s="11">
        <f>SUMIFS('[3]运行总行程（车公里）'!$C$1:$C$65536,'[3]运行总行程（车公里）'!$B$1:$B$65536,A10,'[3]运行总行程（车公里）'!$A$1:$A$65536,C10)</f>
        <v>2890</v>
      </c>
      <c r="H10" s="14">
        <f>SUMIFS('收入1-9月'!D:D,'收入1-9月'!C:C,A10,'收入1-9月'!B:B,C10)</f>
        <v>1807.27</v>
      </c>
      <c r="I10" s="15"/>
      <c r="J10" s="15">
        <f t="shared" si="0"/>
        <v>19072.33</v>
      </c>
      <c r="K10" s="24">
        <f>+SUMIFS('[2]1-9月明细 (合并）huiz '!$C:$C,'[2]1-9月明细 (合并）huiz '!$B:$B,A10,'[2]1-9月明细 (合并）huiz '!$A:$A,C10)</f>
        <v>462.22</v>
      </c>
      <c r="L10" s="14">
        <f>SUMIFS('成本1-9月'!E:E,'成本1-9月'!D:D,A10,'成本1-9月'!C:C,$L$4,'成本1-9月'!A:A,C10)</f>
        <v>4391.68</v>
      </c>
      <c r="M10" s="14">
        <f>SUMIFS('成本1-9月'!$E:$E,'成本1-9月'!$D:$D,A10,'成本1-9月'!$C:$C,$M$4,'成本1-9月'!$A:$A,C10)</f>
        <v>180.81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267.75</v>
      </c>
      <c r="P10" s="14">
        <f>SUMIFS('成本1-9月'!$E:$E,'成本1-9月'!$D:$D,A10,'成本1-9月'!$C:$C,$P$4,'成本1-9月'!$A:$A,C10)</f>
        <v>1201.52</v>
      </c>
      <c r="Q10" s="14">
        <f>SUMIFS('成本1-9月'!$E:$E,'成本1-9月'!$D:$D,A10,'成本1-9月'!$C:$C,$Q$4,'成本1-9月'!$A:$A,C10)</f>
        <v>-11773.12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24803.69</v>
      </c>
      <c r="X10" s="7">
        <f t="shared" si="1"/>
        <v>-17265.06</v>
      </c>
      <c r="Y10" s="29">
        <f t="shared" si="2"/>
        <v>-9.55311602582901</v>
      </c>
      <c r="Z10" s="9"/>
    </row>
    <row r="11" s="1" customFormat="1" ht="25" customHeight="1" spans="1:26">
      <c r="A11" s="6" t="s">
        <v>56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111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983</v>
      </c>
      <c r="G11" s="11">
        <f>SUMIFS('[3]运行总行程（车公里）'!$C$1:$C$65536,'[3]运行总行程（车公里）'!$B$1:$B$65536,A11,'[3]运行总行程（车公里）'!$A$1:$A$65536,C11)</f>
        <v>10845.4</v>
      </c>
      <c r="H11" s="14">
        <f>SUMIFS('收入1-9月'!D:D,'收入1-9月'!C:C,A11,'收入1-9月'!B:B,C11)</f>
        <v>38463.32</v>
      </c>
      <c r="I11" s="15"/>
      <c r="J11" s="15">
        <f t="shared" si="0"/>
        <v>22401.27</v>
      </c>
      <c r="K11" s="24">
        <f>+SUMIFS('[2]1-9月明细 (合并）huiz '!$C:$C,'[2]1-9月明细 (合并）huiz '!$B:$B,A11,'[2]1-9月明细 (合并）huiz '!$A:$A,C11)</f>
        <v>1638.61</v>
      </c>
      <c r="L11" s="14">
        <f>SUMIFS('成本1-9月'!E:E,'成本1-9月'!D:D,A11,'成本1-9月'!C:C,$L$4,'成本1-9月'!A:A,C11)</f>
        <v>10417.1</v>
      </c>
      <c r="M11" s="14">
        <f>SUMIFS('成本1-9月'!$E:$E,'成本1-9月'!$D:$D,A11,'成本1-9月'!$C:$C,$M$4,'成本1-9月'!$A:$A,C11)</f>
        <v>197.12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1698.19</v>
      </c>
      <c r="P11" s="14">
        <f>SUMIFS('成本1-9月'!$E:$E,'成本1-9月'!$D:$D,A11,'成本1-9月'!$C:$C,$P$4,'成本1-9月'!$A:$A,C11)</f>
        <v>1201.52</v>
      </c>
      <c r="Q11" s="14">
        <f>SUMIFS('成本1-9月'!$E:$E,'成本1-9月'!$D:$D,A11,'成本1-9月'!$C:$C,$Q$4,'成本1-9月'!$A:$A,C11)</f>
        <v>7544.01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1400</v>
      </c>
      <c r="V11" s="7">
        <f>SUMIFS('[3]司助人数(人)'!$C$1:$C$65536,'[3]司助人数(人)'!$B$1:$B$65536,A11,'[3]司助人数(人)'!$A$1:$A$65536,C11)</f>
        <v>3</v>
      </c>
      <c r="W11" s="26">
        <f>SUMIFS(人工!Q:Q,人工!A:A,A11,人工!B:B,C11)</f>
        <v>-56.67</v>
      </c>
      <c r="X11" s="7">
        <f t="shared" si="1"/>
        <v>16062.05</v>
      </c>
      <c r="Y11" s="29">
        <f t="shared" si="2"/>
        <v>0.417593957047909</v>
      </c>
      <c r="Z11" s="9"/>
    </row>
    <row r="12" s="1" customFormat="1" ht="25" customHeight="1" spans="1:26">
      <c r="A12" s="6" t="s">
        <v>56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186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1017</v>
      </c>
      <c r="G12" s="11">
        <f>SUMIFS('[3]运行总行程（车公里）'!$C$1:$C$65536,'[3]运行总行程（车公里）'!$B$1:$B$65536,A12,'[3]运行总行程（车公里）'!$A$1:$A$65536,C12)</f>
        <v>19530</v>
      </c>
      <c r="H12" s="14">
        <f>SUMIFS('收入1-9月'!D:D,'收入1-9月'!C:C,A12,'收入1-9月'!B:B,C12)</f>
        <v>40337.97</v>
      </c>
      <c r="I12" s="15"/>
      <c r="J12" s="15">
        <f t="shared" si="0"/>
        <v>42341.92</v>
      </c>
      <c r="K12" s="24">
        <f>+SUMIFS('[2]1-9月明细 (合并）huiz '!$C:$C,'[2]1-9月明细 (合并）huiz '!$B:$B,A12,'[2]1-9月明细 (合并）huiz '!$A:$A,C12)</f>
        <v>1842.86</v>
      </c>
      <c r="L12" s="14">
        <f>SUMIFS('成本1-9月'!E:E,'成本1-9月'!D:D,A12,'成本1-9月'!C:C,$L$4,'成本1-9月'!A:A,C12)</f>
        <v>11167.73</v>
      </c>
      <c r="M12" s="14">
        <f>SUMIFS('成本1-9月'!$E:$E,'成本1-9月'!$D:$D,A12,'成本1-9月'!$C:$C,$M$4,'成本1-9月'!$A:$A,C12)</f>
        <v>73.28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3042.08</v>
      </c>
      <c r="P12" s="14">
        <f>SUMIFS('成本1-9月'!$E:$E,'成本1-9月'!$D:$D,A12,'成本1-9月'!$C:$C,$P$4,'成本1-9月'!$A:$A,C12)</f>
        <v>1428.42</v>
      </c>
      <c r="Q12" s="14">
        <f>SUMIFS('成本1-9月'!$E:$E,'成本1-9月'!$D:$D,A12,'成本1-9月'!$C:$C,$Q$4,'成本1-9月'!$A:$A,C12)</f>
        <v>1800.37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1060</v>
      </c>
      <c r="V12" s="7">
        <f>SUMIFS('[3]司助人数(人)'!$C$1:$C$65536,'[3]司助人数(人)'!$B$1:$B$65536,A12,'[3]司助人数(人)'!$A$1:$A$65536,C12)</f>
        <v>3</v>
      </c>
      <c r="W12" s="26">
        <f>SUMIFS(人工!Q:Q,人工!A:A,A12,人工!B:B,C12)</f>
        <v>23770.04</v>
      </c>
      <c r="X12" s="7">
        <f t="shared" si="1"/>
        <v>-2003.95</v>
      </c>
      <c r="Y12" s="29">
        <f t="shared" si="2"/>
        <v>-0.049678999711686</v>
      </c>
      <c r="Z12" s="9"/>
    </row>
    <row r="13" s="1" customFormat="1" ht="25" customHeight="1" spans="1:26">
      <c r="A13" s="6" t="s">
        <v>56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212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1309</v>
      </c>
      <c r="G13" s="11">
        <f>SUMIFS('[3]运行总行程（车公里）'!$C$1:$C$65536,'[3]运行总行程（车公里）'!$B$1:$B$65536,A13,'[3]运行总行程（车公里）'!$A$1:$A$65536,C13)</f>
        <v>20140</v>
      </c>
      <c r="H13" s="14">
        <f>SUMIFS('收入1-9月'!D:D,'收入1-9月'!C:C,A13,'收入1-9月'!B:B,C13)</f>
        <v>55402.64</v>
      </c>
      <c r="I13" s="15"/>
      <c r="J13" s="15">
        <f t="shared" si="0"/>
        <v>50097.16</v>
      </c>
      <c r="K13" s="24">
        <f>+SUMIFS('[2]1-9月明细 (合并）huiz '!$C:$C,'[2]1-9月明细 (合并）huiz '!$B:$B,A13,'[2]1-9月明细 (合并）huiz '!$A:$A,C13)</f>
        <v>2554.97</v>
      </c>
      <c r="L13" s="14">
        <f>SUMIFS('成本1-9月'!E:E,'成本1-9月'!D:D,A13,'成本1-9月'!C:C,$L$4,'成本1-9月'!A:A,C13)</f>
        <v>15483.12</v>
      </c>
      <c r="M13" s="14">
        <f>SUMIFS('成本1-9月'!$E:$E,'成本1-9月'!$D:$D,A13,'成本1-9月'!$C:$C,$M$4,'成本1-9月'!$A:$A,C13)</f>
        <v>9.53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2754.24</v>
      </c>
      <c r="P13" s="14">
        <f>SUMIFS('成本1-9月'!$E:$E,'成本1-9月'!$D:$D,A13,'成本1-9月'!$C:$C,$P$4,'成本1-9月'!$A:$A,C13)</f>
        <v>1424.22</v>
      </c>
      <c r="Q13" s="14">
        <f>SUMIFS('成本1-9月'!$E:$E,'成本1-9月'!$D:$D,A13,'成本1-9月'!$C:$C,$Q$4,'成本1-9月'!$A:$A,C13)</f>
        <v>14309.32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16116.73</v>
      </c>
      <c r="X13" s="7">
        <f t="shared" si="1"/>
        <v>5305.48</v>
      </c>
      <c r="Y13" s="29">
        <f t="shared" si="2"/>
        <v>0.0957622236052288</v>
      </c>
      <c r="Z13" s="9"/>
    </row>
    <row r="14" s="1" customFormat="1" ht="25" customHeight="1" spans="1:26">
      <c r="A14" s="6" t="s">
        <v>56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1777</v>
      </c>
      <c r="E17" s="16">
        <v>4</v>
      </c>
      <c r="F17" s="16">
        <f>SUM(F5:F16)</f>
        <v>14100</v>
      </c>
      <c r="G17" s="16">
        <f>SUM(G5:G16)</f>
        <v>224999.4</v>
      </c>
      <c r="H17" s="16">
        <f>SUM(H5:H16)</f>
        <v>505564.75</v>
      </c>
      <c r="I17" s="16"/>
      <c r="J17" s="16">
        <f t="shared" si="5"/>
        <v>513583.76</v>
      </c>
      <c r="K17" s="16">
        <f t="shared" ref="K17:U17" si="6">SUM(K5:K16)</f>
        <v>26059.91</v>
      </c>
      <c r="L17" s="16">
        <f t="shared" si="6"/>
        <v>149280.98</v>
      </c>
      <c r="M17" s="16">
        <f t="shared" si="6"/>
        <v>5502.63</v>
      </c>
      <c r="N17" s="16">
        <f t="shared" si="6"/>
        <v>4720.01</v>
      </c>
      <c r="O17" s="16">
        <f t="shared" si="6"/>
        <v>19333.47</v>
      </c>
      <c r="P17" s="16">
        <f t="shared" si="6"/>
        <v>13556.98</v>
      </c>
      <c r="Q17" s="16">
        <f t="shared" si="6"/>
        <v>115022.99</v>
      </c>
      <c r="R17" s="16">
        <f t="shared" si="6"/>
        <v>0</v>
      </c>
      <c r="S17" s="16">
        <f t="shared" si="6"/>
        <v>14538.76</v>
      </c>
      <c r="T17" s="16">
        <f t="shared" si="6"/>
        <v>0</v>
      </c>
      <c r="U17" s="16">
        <f t="shared" si="6"/>
        <v>4987</v>
      </c>
      <c r="V17" s="16"/>
      <c r="W17" s="28">
        <f>SUM(W5:W16)</f>
        <v>186640.94</v>
      </c>
      <c r="X17" s="16">
        <f t="shared" si="3"/>
        <v>-8019.01000000007</v>
      </c>
      <c r="Y17" s="30">
        <f t="shared" si="4"/>
        <v>-0.0158614895520308</v>
      </c>
      <c r="Z17" s="9"/>
    </row>
    <row r="18" s="1" customFormat="1" ht="25" customHeight="1" spans="1:26">
      <c r="A18" s="6" t="s">
        <v>56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-1777</v>
      </c>
      <c r="E31" s="21">
        <f t="shared" si="9"/>
        <v>0</v>
      </c>
      <c r="F31" s="21">
        <f t="shared" si="9"/>
        <v>-14100</v>
      </c>
      <c r="G31" s="21">
        <f t="shared" si="9"/>
        <v>-224999.4</v>
      </c>
      <c r="H31" s="21">
        <f t="shared" si="9"/>
        <v>-505564.75</v>
      </c>
      <c r="I31" s="21">
        <f t="shared" si="9"/>
        <v>0</v>
      </c>
      <c r="J31" s="21">
        <f t="shared" si="9"/>
        <v>-513583.76</v>
      </c>
      <c r="K31" s="21">
        <f t="shared" si="9"/>
        <v>-26059.91</v>
      </c>
      <c r="L31" s="21">
        <f t="shared" si="9"/>
        <v>-149280.98</v>
      </c>
      <c r="M31" s="21">
        <f t="shared" si="9"/>
        <v>-5502.63</v>
      </c>
      <c r="N31" s="21">
        <f t="shared" si="9"/>
        <v>-4720.01</v>
      </c>
      <c r="O31" s="21">
        <f t="shared" si="9"/>
        <v>-19333.47</v>
      </c>
      <c r="P31" s="21">
        <f t="shared" si="9"/>
        <v>-13556.98</v>
      </c>
      <c r="Q31" s="21">
        <f t="shared" si="9"/>
        <v>-115022.99</v>
      </c>
      <c r="R31" s="21">
        <f t="shared" si="9"/>
        <v>0</v>
      </c>
      <c r="S31" s="21">
        <f t="shared" si="9"/>
        <v>-14538.76</v>
      </c>
      <c r="T31" s="21">
        <f t="shared" si="9"/>
        <v>0</v>
      </c>
      <c r="U31" s="21">
        <f t="shared" si="9"/>
        <v>-4987</v>
      </c>
      <c r="V31" s="21">
        <f t="shared" si="9"/>
        <v>0</v>
      </c>
      <c r="W31" s="21">
        <f t="shared" si="9"/>
        <v>-186640.94</v>
      </c>
      <c r="X31" s="21">
        <f t="shared" si="9"/>
        <v>8019.01000000007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57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674</v>
      </c>
      <c r="E5" s="12">
        <f>SUMIFS('[3]运行车辆数（辆）'!$C$1:$C$65536,'[3]运行车辆数（辆）'!$B$1:$B$65536,A5,'[3]运行车辆数（辆）'!$A$1:$A$65536,C5)</f>
        <v>5</v>
      </c>
      <c r="F5" s="13">
        <f>SUMIFS('[3]客运量（人次）'!$C$1:$C$65536,'[3]客运量（人次）'!$B$1:$B$65536,A5,'[3]客运量（人次）'!$A$1:$A$65536,C5)</f>
        <v>8471</v>
      </c>
      <c r="G5" s="11">
        <f>SUMIFS('[3]运行总行程（车公里）'!$C$1:$C$65536,'[3]运行总行程（车公里）'!$B$1:$B$65536,A5,'[3]运行总行程（车公里）'!$A$1:$A$65536,C5)</f>
        <v>61815</v>
      </c>
      <c r="H5" s="14">
        <f>SUMIFS('收入1-9月'!D:D,'收入1-9月'!C:C,A5,'收入1-9月'!B:B,C5)</f>
        <v>298513.09</v>
      </c>
      <c r="I5" s="15"/>
      <c r="J5" s="15">
        <f t="shared" ref="J5:J13" si="0">SUM(L5:U5,W5)</f>
        <v>179626.03</v>
      </c>
      <c r="K5" s="24">
        <f>+SUMIFS('[2]1-9月明细 (合并）huiz '!$C:$C,'[2]1-9月明细 (合并）huiz '!$B:$B,A5,'[2]1-9月明细 (合并）huiz '!$A:$A,C5)</f>
        <v>9780.89</v>
      </c>
      <c r="L5" s="14">
        <f>SUMIFS('成本1-9月'!E:E,'成本1-9月'!D:D,A5,'成本1-9月'!C:C,$L$4,'成本1-9月'!A:A,C5)</f>
        <v>49882.55</v>
      </c>
      <c r="M5" s="14">
        <f>SUMIFS('成本1-9月'!$E:$E,'成本1-9月'!$D:$D,A5,'成本1-9月'!$C:$C,$M$4,'成本1-9月'!$A:$A,C5)</f>
        <v>4755.16</v>
      </c>
      <c r="N5" s="14">
        <f>SUMIFS('成本1-9月'!$E:$E,'成本1-9月'!$D:$D,A5,'成本1-9月'!$C:$C,$N$4,'成本1-9月'!$A:$A,C5)</f>
        <v>4720.01</v>
      </c>
      <c r="O5" s="14">
        <f>SUMIFS('成本1-9月'!$E:$E,'成本1-9月'!$D:$D,A5,'成本1-9月'!$C:$C,$O$4,'成本1-9月'!$A:$A,C5)</f>
        <v>3181.58</v>
      </c>
      <c r="P5" s="14">
        <f>SUMIFS('成本1-9月'!$E:$E,'成本1-9月'!$D:$D,A5,'成本1-9月'!$C:$C,$P$4,'成本1-9月'!$A:$A,C5)</f>
        <v>4691.92</v>
      </c>
      <c r="Q5" s="14">
        <f>SUMIFS('成本1-9月'!$E:$E,'成本1-9月'!$D:$D,A5,'成本1-9月'!$C:$C,$Q$4,'成本1-9月'!$A:$A,C5)</f>
        <v>48519.66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28708.77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110</v>
      </c>
      <c r="V5" s="7">
        <f>SUMIFS('[3]司助人数(人)'!$C$1:$C$65536,'[3]司助人数(人)'!$B$1:$B$65536,A5,'[3]司助人数(人)'!$A$1:$A$65536,C5)</f>
        <v>10</v>
      </c>
      <c r="W5" s="26">
        <f>SUMIFS(人工!Q:Q,人工!A:A,A5,人工!B:B,C5)</f>
        <v>35056.38</v>
      </c>
      <c r="X5" s="7">
        <f t="shared" ref="X5:X13" si="1">H5-J5</f>
        <v>118887.06</v>
      </c>
      <c r="Y5" s="29">
        <f>X5/H5</f>
        <v>0.398264143123506</v>
      </c>
      <c r="Z5" s="9"/>
    </row>
    <row r="6" s="1" customFormat="1" ht="25" customHeight="1" spans="1:26">
      <c r="A6" s="35" t="s">
        <v>57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985</v>
      </c>
      <c r="E6" s="12">
        <f>SUMIFS('[3]运行车辆数（辆）'!$C$1:$C$65536,'[3]运行车辆数（辆）'!$B$1:$B$65536,A6,'[3]运行车辆数（辆）'!$A$1:$A$65536,C6)</f>
        <v>8</v>
      </c>
      <c r="F6" s="13">
        <f>SUMIFS('[3]客运量（人次）'!$C$1:$C$65536,'[3]客运量（人次）'!$B$1:$B$65536,A6,'[3]客运量（人次）'!$A$1:$A$65536,C6)</f>
        <v>6363</v>
      </c>
      <c r="G6" s="11">
        <f>SUMIFS('[3]运行总行程（车公里）'!$C$1:$C$65536,'[3]运行总行程（车公里）'!$B$1:$B$65536,A6,'[3]运行总行程（车公里）'!$A$1:$A$65536,C6)</f>
        <v>40831</v>
      </c>
      <c r="H6" s="14">
        <f>SUMIFS('收入1-9月'!D:D,'收入1-9月'!C:C,A6,'收入1-9月'!B:B,C6)</f>
        <v>259699.78</v>
      </c>
      <c r="I6" s="15"/>
      <c r="J6" s="15">
        <f t="shared" si="0"/>
        <v>119290.52</v>
      </c>
      <c r="K6" s="24">
        <f>+SUMIFS('[2]1-9月明细 (合并）huiz '!$C:$C,'[2]1-9月明细 (合并）huiz '!$B:$B,A6,'[2]1-9月明细 (合并）huiz '!$A:$A,C6)</f>
        <v>6532.77</v>
      </c>
      <c r="L6" s="14">
        <f>SUMIFS('成本1-9月'!E:E,'成本1-9月'!D:D,A6,'成本1-9月'!C:C,$L$4,'成本1-9月'!A:A,C6)</f>
        <v>33317.14</v>
      </c>
      <c r="M6" s="14">
        <f>SUMIFS('成本1-9月'!$E:$E,'成本1-9月'!$D:$D,A6,'成本1-9月'!$C:$C,$M$4,'成本1-9月'!$A:$A,C6)</f>
        <v>10863.27</v>
      </c>
      <c r="N6" s="14">
        <f>SUMIFS('成本1-9月'!$E:$E,'成本1-9月'!$D:$D,A6,'成本1-9月'!$C:$C,$N$4,'成本1-9月'!$A:$A,C6)</f>
        <v>2360.01</v>
      </c>
      <c r="O6" s="14">
        <f>SUMIFS('成本1-9月'!$E:$E,'成本1-9月'!$D:$D,A6,'成本1-9月'!$C:$C,$O$4,'成本1-9月'!$A:$A,C6)</f>
        <v>3176.7</v>
      </c>
      <c r="P6" s="14">
        <f>SUMIFS('成本1-9月'!$E:$E,'成本1-9月'!$D:$D,A6,'成本1-9月'!$C:$C,$P$4,'成本1-9月'!$A:$A,C6)</f>
        <v>5289.79</v>
      </c>
      <c r="Q6" s="14">
        <f>SUMIFS('成本1-9月'!$E:$E,'成本1-9月'!$D:$D,A6,'成本1-9月'!$C:$C,$Q$4,'成本1-9月'!$A:$A,C6)</f>
        <v>28503.92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500</v>
      </c>
      <c r="V6" s="7">
        <f>SUMIFS('[3]司助人数(人)'!$C$1:$C$65536,'[3]司助人数(人)'!$B$1:$B$65536,A6,'[3]司助人数(人)'!$A$1:$A$65536,C6)</f>
        <v>10</v>
      </c>
      <c r="W6" s="26">
        <f>SUMIFS(人工!Q:Q,人工!A:A,A6,人工!B:B,C6)</f>
        <v>35279.69</v>
      </c>
      <c r="X6" s="7">
        <f t="shared" si="1"/>
        <v>140409.26</v>
      </c>
      <c r="Y6" s="29">
        <f t="shared" ref="Y6:Y13" si="2">X6/H6</f>
        <v>0.540659911225185</v>
      </c>
      <c r="Z6" s="9"/>
    </row>
    <row r="7" s="1" customFormat="1" ht="25" customHeight="1" spans="1:26">
      <c r="A7" s="35" t="s">
        <v>57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1162</v>
      </c>
      <c r="E7" s="12">
        <f>SUMIFS('[3]运行车辆数（辆）'!$C$1:$C$65536,'[3]运行车辆数（辆）'!$B$1:$B$65536,A7,'[3]运行车辆数（辆）'!$A$1:$A$65536,C7)</f>
        <v>6</v>
      </c>
      <c r="F7" s="13">
        <f>SUMIFS('[3]客运量（人次）'!$C$1:$C$65536,'[3]客运量（人次）'!$B$1:$B$65536,A7,'[3]客运量（人次）'!$A$1:$A$65536,C7)</f>
        <v>8980</v>
      </c>
      <c r="G7" s="11">
        <f>SUMIFS('[3]运行总行程（车公里）'!$C$1:$C$65536,'[3]运行总行程（车公里）'!$B$1:$B$65536,A7,'[3]运行总行程（车公里）'!$A$1:$A$65536,C7)</f>
        <v>62938</v>
      </c>
      <c r="H7" s="14">
        <f>SUMIFS('收入1-9月'!D:D,'收入1-9月'!C:C,A7,'收入1-9月'!B:B,C7)</f>
        <v>304475.31</v>
      </c>
      <c r="I7" s="15"/>
      <c r="J7" s="15">
        <f t="shared" si="0"/>
        <v>150057.83</v>
      </c>
      <c r="K7" s="24">
        <f>+SUMIFS('[2]1-9月明细 (合并）huiz '!$C:$C,'[2]1-9月明细 (合并）huiz '!$B:$B,A7,'[2]1-9月明细 (合并）huiz '!$A:$A,C7)</f>
        <v>6370.61</v>
      </c>
      <c r="L7" s="14">
        <f>SUMIFS('成本1-9月'!E:E,'成本1-9月'!D:D,A7,'成本1-9月'!C:C,$L$4,'成本1-9月'!A:A,C7)</f>
        <v>36949.54</v>
      </c>
      <c r="M7" s="14">
        <f>SUMIFS('成本1-9月'!$E:$E,'成本1-9月'!$D:$D,A7,'成本1-9月'!$C:$C,$M$4,'成本1-9月'!$A:$A,C7)</f>
        <v>16780.35</v>
      </c>
      <c r="N7" s="14">
        <f>SUMIFS('成本1-9月'!$E:$E,'成本1-9月'!$D:$D,A7,'成本1-9月'!$C:$C,$N$4,'成本1-9月'!$A:$A,C7)</f>
        <v>4720.01</v>
      </c>
      <c r="O7" s="14">
        <f>SUMIFS('成本1-9月'!$E:$E,'成本1-9月'!$D:$D,A7,'成本1-9月'!$C:$C,$O$4,'成本1-9月'!$A:$A,C7)</f>
        <v>5892.88</v>
      </c>
      <c r="P7" s="14">
        <f>SUMIFS('成本1-9月'!$E:$E,'成本1-9月'!$D:$D,A7,'成本1-9月'!$C:$C,$P$4,'成本1-9月'!$A:$A,C7)</f>
        <v>4546.94</v>
      </c>
      <c r="Q7" s="14">
        <f>SUMIFS('成本1-9月'!$E:$E,'成本1-9月'!$D:$D,A7,'成本1-9月'!$C:$C,$Q$4,'成本1-9月'!$A:$A,C7)</f>
        <v>46510.54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700</v>
      </c>
      <c r="V7" s="7">
        <f>SUMIFS('[3]司助人数(人)'!$C$1:$C$65536,'[3]司助人数(人)'!$B$1:$B$65536,A7,'[3]司助人数(人)'!$A$1:$A$65536,C7)</f>
        <v>10</v>
      </c>
      <c r="W7" s="26">
        <f>SUMIFS(人工!Q:Q,人工!A:A,A7,人工!B:B,C7)</f>
        <v>33957.57</v>
      </c>
      <c r="X7" s="7">
        <f t="shared" si="1"/>
        <v>154417.48</v>
      </c>
      <c r="Y7" s="29">
        <f t="shared" si="2"/>
        <v>0.507159283292954</v>
      </c>
      <c r="Z7" s="9"/>
    </row>
    <row r="8" s="1" customFormat="1" ht="25" customHeight="1" spans="1:26">
      <c r="A8" s="35" t="s">
        <v>57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676</v>
      </c>
      <c r="E8" s="12">
        <f>SUMIFS('[3]运行车辆数（辆）'!$C$1:$C$65536,'[3]运行车辆数（辆）'!$B$1:$B$65536,A8,'[3]运行车辆数（辆）'!$A$1:$A$65536,C8)</f>
        <v>6</v>
      </c>
      <c r="F8" s="13">
        <f>SUMIFS('[3]客运量（人次）'!$C$1:$C$65536,'[3]客运量（人次）'!$B$1:$B$65536,A8,'[3]客运量（人次）'!$A$1:$A$65536,C8)</f>
        <v>10627</v>
      </c>
      <c r="G8" s="11">
        <f>SUMIFS('[3]运行总行程（车公里）'!$C$1:$C$65536,'[3]运行总行程（车公里）'!$B$1:$B$65536,A8,'[3]运行总行程（车公里）'!$A$1:$A$65536,C8)</f>
        <v>57244</v>
      </c>
      <c r="H8" s="14">
        <f>SUMIFS('收入1-9月'!D:D,'收入1-9月'!C:C,A8,'收入1-9月'!B:B,C8)</f>
        <v>323464.81</v>
      </c>
      <c r="I8" s="15"/>
      <c r="J8" s="15">
        <f t="shared" si="0"/>
        <v>104161.77</v>
      </c>
      <c r="K8" s="24">
        <f>+SUMIFS('[2]1-9月明细 (合并）huiz '!$C:$C,'[2]1-9月明细 (合并）huiz '!$B:$B,A8,'[2]1-9月明细 (合并）huiz '!$A:$A,C8)</f>
        <v>8042.69</v>
      </c>
      <c r="L8" s="14">
        <f>SUMIFS('成本1-9月'!E:E,'成本1-9月'!D:D,A8,'成本1-9月'!C:C,$L$4,'成本1-9月'!A:A,C8)</f>
        <v>47451.87</v>
      </c>
      <c r="M8" s="14">
        <f>SUMIFS('成本1-9月'!$E:$E,'成本1-9月'!$D:$D,A8,'成本1-9月'!$C:$C,$M$4,'成本1-9月'!$A:$A,C8)</f>
        <v>-11664.51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8176.57</v>
      </c>
      <c r="P8" s="14">
        <f>SUMIFS('成本1-9月'!$E:$E,'成本1-9月'!$D:$D,A8,'成本1-9月'!$C:$C,$P$4,'成本1-9月'!$A:$A,C8)</f>
        <v>4546.94</v>
      </c>
      <c r="Q8" s="14">
        <f>SUMIFS('成本1-9月'!$E:$E,'成本1-9月'!$D:$D,A8,'成本1-9月'!$C:$C,$Q$4,'成本1-9月'!$A:$A,C8)</f>
        <v>21839.71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9</v>
      </c>
      <c r="W8" s="26">
        <f>SUMIFS(人工!Q:Q,人工!A:A,A8,人工!B:B,C8)</f>
        <v>33811.19</v>
      </c>
      <c r="X8" s="7">
        <f t="shared" si="1"/>
        <v>219303.04</v>
      </c>
      <c r="Y8" s="29">
        <f t="shared" si="2"/>
        <v>0.677981138040951</v>
      </c>
      <c r="Z8" s="9"/>
    </row>
    <row r="9" s="1" customFormat="1" ht="25" customHeight="1" spans="1:26">
      <c r="A9" s="35" t="s">
        <v>57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774</v>
      </c>
      <c r="E9" s="12">
        <f>SUMIFS('[3]运行车辆数（辆）'!$C$1:$C$65536,'[3]运行车辆数（辆）'!$B$1:$B$65536,A9,'[3]运行车辆数（辆）'!$A$1:$A$65536,C9)</f>
        <v>6</v>
      </c>
      <c r="F9" s="13">
        <f>SUMIFS('[3]客运量（人次）'!$C$1:$C$65536,'[3]客运量（人次）'!$B$1:$B$65536,A9,'[3]客运量（人次）'!$A$1:$A$65536,C9)</f>
        <v>11163</v>
      </c>
      <c r="G9" s="11">
        <f>SUMIFS('[3]运行总行程（车公里）'!$C$1:$C$65536,'[3]运行总行程（车公里）'!$B$1:$B$65536,A9,'[3]运行总行程（车公里）'!$A$1:$A$65536,C9)</f>
        <v>69232</v>
      </c>
      <c r="H9" s="14">
        <f>SUMIFS('收入1-9月'!D:D,'收入1-9月'!C:C,A9,'收入1-9月'!B:B,C9)</f>
        <v>321551.86</v>
      </c>
      <c r="I9" s="15"/>
      <c r="J9" s="15">
        <f t="shared" si="0"/>
        <v>94348.93</v>
      </c>
      <c r="K9" s="24">
        <f>+SUMIFS('[2]1-9月明细 (合并）huiz '!$C:$C,'[2]1-9月明细 (合并）huiz '!$B:$B,A9,'[2]1-9月明细 (合并）huiz '!$A:$A,C9)</f>
        <v>6948.52</v>
      </c>
      <c r="L9" s="14">
        <f>SUMIFS('成本1-9月'!E:E,'成本1-9月'!D:D,A9,'成本1-9月'!C:C,$L$4,'成本1-9月'!A:A,C9)</f>
        <v>40996.27</v>
      </c>
      <c r="M9" s="14">
        <f>SUMIFS('成本1-9月'!$E:$E,'成本1-9月'!$D:$D,A9,'成本1-9月'!$C:$C,$M$4,'成本1-9月'!$A:$A,C9)</f>
        <v>2074.41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2334.3</v>
      </c>
      <c r="P9" s="14">
        <f>SUMIFS('成本1-9月'!$E:$E,'成本1-9月'!$D:$D,A9,'成本1-9月'!$C:$C,$P$4,'成本1-9月'!$A:$A,C9)</f>
        <v>4546.94</v>
      </c>
      <c r="Q9" s="14">
        <f>SUMIFS('成本1-9月'!$E:$E,'成本1-9月'!$D:$D,A9,'成本1-9月'!$C:$C,$Q$4,'成本1-9月'!$A:$A,C9)</f>
        <v>13466.24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20.89</v>
      </c>
      <c r="V9" s="7">
        <f>SUMIFS('[3]司助人数(人)'!$C$1:$C$65536,'[3]司助人数(人)'!$B$1:$B$65536,A9,'[3]司助人数(人)'!$A$1:$A$65536,C9)</f>
        <v>6</v>
      </c>
      <c r="W9" s="26">
        <f>SUMIFS(人工!Q:Q,人工!A:A,A9,人工!B:B,C9)</f>
        <v>30909.88</v>
      </c>
      <c r="X9" s="7">
        <f t="shared" si="1"/>
        <v>227202.93</v>
      </c>
      <c r="Y9" s="29">
        <f t="shared" si="2"/>
        <v>0.706582540060568</v>
      </c>
      <c r="Z9" s="9"/>
    </row>
    <row r="10" s="1" customFormat="1" ht="25" customHeight="1" spans="1:26">
      <c r="A10" s="35" t="s">
        <v>57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116</v>
      </c>
      <c r="E10" s="12">
        <f>SUMIFS('[3]运行车辆数（辆）'!$C$1:$C$65536,'[3]运行车辆数（辆）'!$B$1:$B$65536,A10,'[3]运行车辆数（辆）'!$A$1:$A$65536,C10)</f>
        <v>6</v>
      </c>
      <c r="F10" s="13">
        <f>SUMIFS('[3]客运量（人次）'!$C$1:$C$65536,'[3]客运量（人次）'!$B$1:$B$65536,A10,'[3]客运量（人次）'!$A$1:$A$65536,C10)</f>
        <v>2106</v>
      </c>
      <c r="G10" s="11">
        <f>SUMIFS('[3]运行总行程（车公里）'!$C$1:$C$65536,'[3]运行总行程（车公里）'!$B$1:$B$65536,A10,'[3]运行总行程（车公里）'!$A$1:$A$65536,C10)</f>
        <v>11615</v>
      </c>
      <c r="H10" s="14">
        <f>SUMIFS('收入1-9月'!D:D,'收入1-9月'!C:C,A10,'收入1-9月'!B:B,C10)</f>
        <v>39764.22</v>
      </c>
      <c r="I10" s="15"/>
      <c r="J10" s="15">
        <f t="shared" si="0"/>
        <v>42851.51</v>
      </c>
      <c r="K10" s="24">
        <f>+SUMIFS('[2]1-9月明细 (合并）huiz '!$C:$C,'[2]1-9月明细 (合并）huiz '!$B:$B,A10,'[2]1-9月明细 (合并）huiz '!$A:$A,C10)</f>
        <v>861.91</v>
      </c>
      <c r="L10" s="14">
        <f>SUMIFS('成本1-9月'!E:E,'成本1-9月'!D:D,A10,'成本1-9月'!C:C,$L$4,'成本1-9月'!A:A,C10)</f>
        <v>5085.27</v>
      </c>
      <c r="M10" s="14">
        <f>SUMIFS('成本1-9月'!$E:$E,'成本1-9月'!$D:$D,A10,'成本1-9月'!$C:$C,$M$4,'成本1-9月'!$A:$A,C10)</f>
        <v>1036.34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1234.65</v>
      </c>
      <c r="P10" s="14">
        <f>SUMIFS('成本1-9月'!$E:$E,'成本1-9月'!$D:$D,A10,'成本1-9月'!$C:$C,$P$4,'成本1-9月'!$A:$A,C10)</f>
        <v>4483.58</v>
      </c>
      <c r="Q10" s="14">
        <f>SUMIFS('成本1-9月'!$E:$E,'成本1-9月'!$D:$D,A10,'成本1-9月'!$C:$C,$Q$4,'成本1-9月'!$A:$A,C10)</f>
        <v>8703.9</v>
      </c>
      <c r="R10" s="14">
        <f>SUMIFS('成本1-9月'!$E:$E,'成本1-9月'!$D:$D,A10,'成本1-9月'!$C:$C,$R$4,'成本1-9月'!$A:$A,C10)</f>
        <v>30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7</v>
      </c>
      <c r="W10" s="26">
        <f>SUMIFS(人工!Q:Q,人工!A:A,A10,人工!B:B,C10)</f>
        <v>22277.77</v>
      </c>
      <c r="X10" s="7">
        <f t="shared" si="1"/>
        <v>-3087.28999999999</v>
      </c>
      <c r="Y10" s="29">
        <f t="shared" si="2"/>
        <v>-0.0776398983810067</v>
      </c>
      <c r="Z10" s="9"/>
    </row>
    <row r="11" s="1" customFormat="1" ht="25" customHeight="1" spans="1:26">
      <c r="A11" s="35" t="s">
        <v>57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813</v>
      </c>
      <c r="E11" s="12">
        <f>SUMIFS('[3]运行车辆数（辆）'!$C$1:$C$65536,'[3]运行车辆数（辆）'!$B$1:$B$65536,A11,'[3]运行车辆数（辆）'!$A$1:$A$65536,C11)</f>
        <v>10</v>
      </c>
      <c r="F11" s="13">
        <f>SUMIFS('[3]客运量（人次）'!$C$1:$C$65536,'[3]客运量（人次）'!$B$1:$B$65536,A11,'[3]客运量（人次）'!$A$1:$A$65536,C11)</f>
        <v>10158</v>
      </c>
      <c r="G11" s="11">
        <f>SUMIFS('[3]运行总行程（车公里）'!$C$1:$C$65536,'[3]运行总行程（车公里）'!$B$1:$B$65536,A11,'[3]运行总行程（车公里）'!$A$1:$A$65536,C11)</f>
        <v>61169</v>
      </c>
      <c r="H11" s="14">
        <f>SUMIFS('收入1-9月'!D:D,'收入1-9月'!C:C,A11,'收入1-9月'!B:B,C11)</f>
        <v>188504.28</v>
      </c>
      <c r="I11" s="15"/>
      <c r="J11" s="15">
        <f t="shared" si="0"/>
        <v>158485.82</v>
      </c>
      <c r="K11" s="24">
        <f>+SUMIFS('[2]1-9月明细 (合并）huiz '!$C:$C,'[2]1-9月明细 (合并）huiz '!$B:$B,A11,'[2]1-9月明细 (合并）huiz '!$A:$A,C11)</f>
        <v>7408.85</v>
      </c>
      <c r="L11" s="14">
        <f>SUMIFS('成本1-9月'!E:E,'成本1-9月'!D:D,A11,'成本1-9月'!C:C,$L$4,'成本1-9月'!A:A,C11)</f>
        <v>99589.12</v>
      </c>
      <c r="M11" s="14">
        <f>SUMIFS('成本1-9月'!$E:$E,'成本1-9月'!$D:$D,A11,'成本1-9月'!$C:$C,$M$4,'成本1-9月'!$A:$A,C11)</f>
        <v>1091.27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5795.65</v>
      </c>
      <c r="P11" s="14">
        <f>SUMIFS('成本1-9月'!$E:$E,'成本1-9月'!$D:$D,A11,'成本1-9月'!$C:$C,$P$4,'成本1-9月'!$A:$A,C11)</f>
        <v>8033.72</v>
      </c>
      <c r="Q11" s="14">
        <f>SUMIFS('成本1-9月'!$E:$E,'成本1-9月'!$D:$D,A11,'成本1-9月'!$C:$C,$Q$4,'成本1-9月'!$A:$A,C11)</f>
        <v>25457.56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904.47</v>
      </c>
      <c r="V11" s="7">
        <f>SUMIFS('[3]司助人数(人)'!$C$1:$C$65536,'[3]司助人数(人)'!$B$1:$B$65536,A11,'[3]司助人数(人)'!$A$1:$A$65536,C11)</f>
        <v>12</v>
      </c>
      <c r="W11" s="26">
        <f>SUMIFS(人工!Q:Q,人工!A:A,A11,人工!B:B,C11)</f>
        <v>17614.03</v>
      </c>
      <c r="X11" s="7">
        <f t="shared" si="1"/>
        <v>30018.46</v>
      </c>
      <c r="Y11" s="29">
        <f t="shared" si="2"/>
        <v>0.159245508908339</v>
      </c>
      <c r="Z11" s="9"/>
    </row>
    <row r="12" s="1" customFormat="1" ht="25" customHeight="1" spans="1:26">
      <c r="A12" s="35" t="s">
        <v>57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914</v>
      </c>
      <c r="E12" s="12">
        <f>SUMIFS('[3]运行车辆数（辆）'!$C$1:$C$65536,'[3]运行车辆数（辆）'!$B$1:$B$65536,A12,'[3]运行车辆数（辆）'!$A$1:$A$65536,C12)</f>
        <v>10</v>
      </c>
      <c r="F12" s="13">
        <f>SUMIFS('[3]客运量（人次）'!$C$1:$C$65536,'[3]客运量（人次）'!$B$1:$B$65536,A12,'[3]客运量（人次）'!$A$1:$A$65536,C12)</f>
        <v>12617</v>
      </c>
      <c r="G12" s="11">
        <f>SUMIFS('[3]运行总行程（车公里）'!$C$1:$C$65536,'[3]运行总行程（车公里）'!$B$1:$B$65536,A12,'[3]运行总行程（车公里）'!$A$1:$A$65536,C12)</f>
        <v>94065</v>
      </c>
      <c r="H12" s="14">
        <f>SUMIFS('收入1-9月'!D:D,'收入1-9月'!C:C,A12,'收入1-9月'!B:B,C12)</f>
        <v>181474.4</v>
      </c>
      <c r="I12" s="15"/>
      <c r="J12" s="15">
        <f t="shared" si="0"/>
        <v>68977.44</v>
      </c>
      <c r="K12" s="24">
        <f>+SUMIFS('[2]1-9月明细 (合并）huiz '!$C:$C,'[2]1-9月明细 (合并）huiz '!$B:$B,A12,'[2]1-9月明细 (合并）huiz '!$A:$A,C12)</f>
        <v>9112.69</v>
      </c>
      <c r="L12" s="14">
        <f>SUMIFS('成本1-9月'!E:E,'成本1-9月'!D:D,A12,'成本1-9月'!C:C,$L$4,'成本1-9月'!A:A,C12)</f>
        <v>-654</v>
      </c>
      <c r="M12" s="14">
        <f>SUMIFS('成本1-9月'!$E:$E,'成本1-9月'!$D:$D,A12,'成本1-9月'!$C:$C,$M$4,'成本1-9月'!$A:$A,C12)</f>
        <v>954.8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9451.94</v>
      </c>
      <c r="P12" s="14">
        <f>SUMIFS('成本1-9月'!$E:$E,'成本1-9月'!$D:$D,A12,'成本1-9月'!$C:$C,$P$4,'成本1-9月'!$A:$A,C12)</f>
        <v>8033.73</v>
      </c>
      <c r="Q12" s="14">
        <f>SUMIFS('成本1-9月'!$E:$E,'成本1-9月'!$D:$D,A12,'成本1-9月'!$C:$C,$Q$4,'成本1-9月'!$A:$A,C12)</f>
        <v>17932.75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139.62</v>
      </c>
      <c r="V12" s="7">
        <f>SUMIFS('[3]司助人数(人)'!$C$1:$C$65536,'[3]司助人数(人)'!$B$1:$B$65536,A12,'[3]司助人数(人)'!$A$1:$A$65536,C12)</f>
        <v>11</v>
      </c>
      <c r="W12" s="26">
        <f>SUMIFS(人工!Q:Q,人工!A:A,A12,人工!B:B,C12)</f>
        <v>33118.6</v>
      </c>
      <c r="X12" s="7">
        <f t="shared" si="1"/>
        <v>112496.96</v>
      </c>
      <c r="Y12" s="29">
        <f t="shared" si="2"/>
        <v>0.619905397124884</v>
      </c>
      <c r="Z12" s="9"/>
    </row>
    <row r="13" s="1" customFormat="1" ht="25" customHeight="1" spans="1:26">
      <c r="A13" s="35" t="s">
        <v>57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980</v>
      </c>
      <c r="E13" s="12">
        <f>SUMIFS('[3]运行车辆数（辆）'!$C$1:$C$65536,'[3]运行车辆数（辆）'!$B$1:$B$65536,A13,'[3]运行车辆数（辆）'!$A$1:$A$65536,C13)</f>
        <v>10</v>
      </c>
      <c r="F13" s="13">
        <f>SUMIFS('[3]客运量（人次）'!$C$1:$C$65536,'[3]客运量（人次）'!$B$1:$B$65536,A13,'[3]客运量（人次）'!$A$1:$A$65536,C13)</f>
        <v>15197</v>
      </c>
      <c r="G13" s="11">
        <f>SUMIFS('[3]运行总行程（车公里）'!$C$1:$C$65536,'[3]运行总行程（车公里）'!$B$1:$B$65536,A13,'[3]运行总行程（车公里）'!$A$1:$A$65536,C13)</f>
        <v>94953.6</v>
      </c>
      <c r="H13" s="14">
        <f>SUMIFS('收入1-9月'!D:D,'收入1-9月'!C:C,A13,'收入1-9月'!B:B,C13)</f>
        <v>227416.55</v>
      </c>
      <c r="I13" s="15"/>
      <c r="J13" s="15">
        <f t="shared" si="0"/>
        <v>146695.64</v>
      </c>
      <c r="K13" s="24">
        <f>+SUMIFS('[2]1-9月明细 (合并）huiz '!$C:$C,'[2]1-9月明细 (合并）huiz '!$B:$B,A13,'[2]1-9月明细 (合并）huiz '!$A:$A,C13)</f>
        <v>9031.59</v>
      </c>
      <c r="L13" s="14">
        <f>SUMIFS('成本1-9月'!E:E,'成本1-9月'!D:D,A13,'成本1-9月'!C:C,$L$4,'成本1-9月'!A:A,C13)</f>
        <v>54731.43</v>
      </c>
      <c r="M13" s="14">
        <f>SUMIFS('成本1-9月'!$E:$E,'成本1-9月'!$D:$D,A13,'成本1-9月'!$C:$C,$M$4,'成本1-9月'!$A:$A,C13)</f>
        <v>1105.53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10125.11</v>
      </c>
      <c r="P13" s="14">
        <f>SUMIFS('成本1-9月'!$E:$E,'成本1-9月'!$D:$D,A13,'成本1-9月'!$C:$C,$P$4,'成本1-9月'!$A:$A,C13)</f>
        <v>6216.23</v>
      </c>
      <c r="Q13" s="14">
        <f>SUMIFS('成本1-9月'!$E:$E,'成本1-9月'!$D:$D,A13,'成本1-9月'!$C:$C,$Q$4,'成本1-9月'!$A:$A,C13)</f>
        <v>45944.29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37.32</v>
      </c>
      <c r="V13" s="7">
        <f>SUMIFS('[3]司助人数(人)'!$C$1:$C$65536,'[3]司助人数(人)'!$B$1:$B$65536,A13,'[3]司助人数(人)'!$A$1:$A$65536,C13)</f>
        <v>10</v>
      </c>
      <c r="W13" s="26">
        <f>SUMIFS(人工!Q:Q,人工!A:A,A13,人工!B:B,C13)</f>
        <v>28535.73</v>
      </c>
      <c r="X13" s="7">
        <f t="shared" si="1"/>
        <v>80720.91</v>
      </c>
      <c r="Y13" s="29">
        <f t="shared" si="2"/>
        <v>0.354947386195068</v>
      </c>
      <c r="Z13" s="9"/>
    </row>
    <row r="14" s="1" customFormat="1" ht="25" customHeight="1" spans="1:26">
      <c r="A14" s="35" t="s">
        <v>57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57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57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7094</v>
      </c>
      <c r="E17" s="16">
        <v>4</v>
      </c>
      <c r="F17" s="16">
        <f>SUM(F5:F16)</f>
        <v>85682</v>
      </c>
      <c r="G17" s="16">
        <f>SUM(G5:G16)</f>
        <v>553862.6</v>
      </c>
      <c r="H17" s="16">
        <f>SUM(H5:H16)</f>
        <v>2144864.3</v>
      </c>
      <c r="I17" s="16"/>
      <c r="J17" s="16">
        <f t="shared" si="5"/>
        <v>1064495.49</v>
      </c>
      <c r="K17" s="16">
        <f t="shared" ref="K17:U17" si="6">SUM(K5:K16)</f>
        <v>64090.52</v>
      </c>
      <c r="L17" s="16">
        <f t="shared" si="6"/>
        <v>367349.19</v>
      </c>
      <c r="M17" s="16">
        <f t="shared" si="6"/>
        <v>26996.62</v>
      </c>
      <c r="N17" s="16">
        <f t="shared" si="6"/>
        <v>11800.03</v>
      </c>
      <c r="O17" s="16">
        <f t="shared" si="6"/>
        <v>49369.38</v>
      </c>
      <c r="P17" s="16">
        <f t="shared" si="6"/>
        <v>50389.79</v>
      </c>
      <c r="Q17" s="16">
        <f t="shared" si="6"/>
        <v>256878.57</v>
      </c>
      <c r="R17" s="16">
        <f t="shared" si="6"/>
        <v>30</v>
      </c>
      <c r="S17" s="16">
        <f t="shared" si="6"/>
        <v>28708.77</v>
      </c>
      <c r="T17" s="16">
        <f t="shared" si="6"/>
        <v>0</v>
      </c>
      <c r="U17" s="16">
        <f t="shared" si="6"/>
        <v>2412.3</v>
      </c>
      <c r="V17" s="16"/>
      <c r="W17" s="28">
        <f>SUM(W5:W16)</f>
        <v>270560.84</v>
      </c>
      <c r="X17" s="16">
        <f t="shared" si="3"/>
        <v>1080368.81</v>
      </c>
      <c r="Y17" s="30">
        <f t="shared" si="4"/>
        <v>0.503700308686195</v>
      </c>
      <c r="Z17" s="9"/>
    </row>
    <row r="18" s="1" customFormat="1" ht="25" customHeight="1" spans="1:26">
      <c r="A18" s="35" t="s">
        <v>57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57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57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57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57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57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57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57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57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57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57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57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-7094</v>
      </c>
      <c r="E31" s="21">
        <f t="shared" si="9"/>
        <v>0</v>
      </c>
      <c r="F31" s="21">
        <f t="shared" si="9"/>
        <v>-85682</v>
      </c>
      <c r="G31" s="21">
        <f t="shared" si="9"/>
        <v>-553862.6</v>
      </c>
      <c r="H31" s="21">
        <f t="shared" si="9"/>
        <v>-2144864.3</v>
      </c>
      <c r="I31" s="21">
        <f t="shared" si="9"/>
        <v>0</v>
      </c>
      <c r="J31" s="21">
        <f t="shared" si="9"/>
        <v>-1064495.49</v>
      </c>
      <c r="K31" s="21">
        <f t="shared" si="9"/>
        <v>-64090.52</v>
      </c>
      <c r="L31" s="21">
        <f t="shared" si="9"/>
        <v>-367349.19</v>
      </c>
      <c r="M31" s="21">
        <f t="shared" si="9"/>
        <v>-26996.62</v>
      </c>
      <c r="N31" s="21">
        <f t="shared" si="9"/>
        <v>-11800.03</v>
      </c>
      <c r="O31" s="21">
        <f t="shared" si="9"/>
        <v>-49369.38</v>
      </c>
      <c r="P31" s="21">
        <f t="shared" si="9"/>
        <v>-50389.79</v>
      </c>
      <c r="Q31" s="21">
        <f t="shared" si="9"/>
        <v>-256878.57</v>
      </c>
      <c r="R31" s="21">
        <f t="shared" si="9"/>
        <v>-30</v>
      </c>
      <c r="S31" s="21">
        <f t="shared" si="9"/>
        <v>-28708.77</v>
      </c>
      <c r="T31" s="21">
        <f t="shared" si="9"/>
        <v>0</v>
      </c>
      <c r="U31" s="21">
        <f t="shared" si="9"/>
        <v>-2412.3</v>
      </c>
      <c r="V31" s="21">
        <f t="shared" si="9"/>
        <v>0</v>
      </c>
      <c r="W31" s="21">
        <f t="shared" si="9"/>
        <v>-270560.84</v>
      </c>
      <c r="X31" s="21">
        <f t="shared" si="9"/>
        <v>-1080368.81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58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1260</v>
      </c>
      <c r="E5" s="12">
        <f>SUMIFS('[3]运行车辆数（辆）'!$C$1:$C$65536,'[3]运行车辆数（辆）'!$B$1:$B$65536,A5,'[3]运行车辆数（辆）'!$A$1:$A$65536,C5)</f>
        <v>6</v>
      </c>
      <c r="F5" s="13">
        <f>SUMIFS('[3]客运量（人次）'!$C$1:$C$65536,'[3]客运量（人次）'!$B$1:$B$65536,A5,'[3]客运量（人次）'!$A$1:$A$65536,C5)</f>
        <v>15362</v>
      </c>
      <c r="G5" s="11">
        <f>SUMIFS('[3]运行总行程（车公里）'!$C$1:$C$65536,'[3]运行总行程（车公里）'!$B$1:$B$65536,A5,'[3]运行总行程（车公里）'!$A$1:$A$65536,C5)</f>
        <v>102648</v>
      </c>
      <c r="H5" s="14">
        <f>SUMIFS('收入1-9月'!D:D,'收入1-9月'!C:C,A5,'收入1-9月'!B:B,C5)</f>
        <v>558003.45</v>
      </c>
      <c r="I5" s="15"/>
      <c r="J5" s="15">
        <f t="shared" ref="J5:J13" si="0">SUM(L5:U5,W5)</f>
        <v>384033.69</v>
      </c>
      <c r="K5" s="24">
        <f>+SUMIFS('[2]1-9月明细 (合并）huiz '!$C:$C,'[2]1-9月明细 (合并）huiz '!$B:$B,A5,'[2]1-9月明细 (合并）huiz '!$A:$A,C5)</f>
        <v>22237.87</v>
      </c>
      <c r="L5" s="14">
        <f>SUMIFS('成本1-9月'!E:E,'成本1-9月'!D:D,A5,'成本1-9月'!C:C,$L$4,'成本1-9月'!A:A,C5)</f>
        <v>113413.13</v>
      </c>
      <c r="M5" s="14">
        <f>SUMIFS('成本1-9月'!$E:$E,'成本1-9月'!$D:$D,A5,'成本1-9月'!$C:$C,$M$4,'成本1-9月'!$A:$A,C5)</f>
        <v>9369.08</v>
      </c>
      <c r="N5" s="14">
        <f>SUMIFS('成本1-9月'!$E:$E,'成本1-9月'!$D:$D,A5,'成本1-9月'!$C:$C,$N$4,'成本1-9月'!$A:$A,C5)</f>
        <v>3600</v>
      </c>
      <c r="O5" s="14">
        <f>SUMIFS('成本1-9月'!$E:$E,'成本1-9月'!$D:$D,A5,'成本1-9月'!$C:$C,$O$4,'成本1-9月'!$A:$A,C5)</f>
        <v>7167.55</v>
      </c>
      <c r="P5" s="14">
        <f>SUMIFS('成本1-9月'!$E:$E,'成本1-9月'!$D:$D,A5,'成本1-9月'!$C:$C,$P$4,'成本1-9月'!$A:$A,C5)</f>
        <v>8888.68</v>
      </c>
      <c r="Q5" s="14">
        <f>SUMIFS('成本1-9月'!$E:$E,'成本1-9月'!$D:$D,A5,'成本1-9月'!$C:$C,$Q$4,'成本1-9月'!$A:$A,C5)</f>
        <v>112498.23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49219.96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12</v>
      </c>
      <c r="W5" s="26">
        <f>SUMIFS(人工!Q:Q,人工!A:A,A5,人工!B:B,C5)</f>
        <v>79877.06</v>
      </c>
      <c r="X5" s="7">
        <f t="shared" ref="X5:X13" si="1">H5-J5</f>
        <v>173969.76</v>
      </c>
      <c r="Y5" s="29">
        <f>X5/H5</f>
        <v>0.311771835819295</v>
      </c>
      <c r="Z5" s="9"/>
    </row>
    <row r="6" s="1" customFormat="1" ht="25" customHeight="1" spans="1:26">
      <c r="A6" s="35" t="s">
        <v>58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1078</v>
      </c>
      <c r="E6" s="12">
        <f>SUMIFS('[3]运行车辆数（辆）'!$C$1:$C$65536,'[3]运行车辆数（辆）'!$B$1:$B$65536,A6,'[3]运行车辆数（辆）'!$A$1:$A$65536,C6)</f>
        <v>6</v>
      </c>
      <c r="F6" s="13">
        <f>SUMIFS('[3]客运量（人次）'!$C$1:$C$65536,'[3]客运量（人次）'!$B$1:$B$65536,A6,'[3]客运量（人次）'!$A$1:$A$65536,C6)</f>
        <v>13259</v>
      </c>
      <c r="G6" s="11">
        <f>SUMIFS('[3]运行总行程（车公里）'!$C$1:$C$65536,'[3]运行总行程（车公里）'!$B$1:$B$65536,A6,'[3]运行总行程（车公里）'!$A$1:$A$65536,C6)</f>
        <v>81078</v>
      </c>
      <c r="H6" s="14">
        <f>SUMIFS('收入1-9月'!D:D,'收入1-9月'!C:C,A6,'收入1-9月'!B:B,C6)</f>
        <v>470842.64</v>
      </c>
      <c r="I6" s="15"/>
      <c r="J6" s="15">
        <f t="shared" si="0"/>
        <v>296369.06</v>
      </c>
      <c r="K6" s="24">
        <f>+SUMIFS('[2]1-9月明细 (合并）huiz '!$C:$C,'[2]1-9月明细 (合并）huiz '!$B:$B,A6,'[2]1-9月明细 (合并）huiz '!$A:$A,C6)</f>
        <v>17312.77</v>
      </c>
      <c r="L6" s="14">
        <f>SUMIFS('成本1-9月'!E:E,'成本1-9月'!D:D,A6,'成本1-9月'!C:C,$L$4,'成本1-9月'!A:A,C6)</f>
        <v>88295.12</v>
      </c>
      <c r="M6" s="14">
        <f>SUMIFS('成本1-9月'!$E:$E,'成本1-9月'!$D:$D,A6,'成本1-9月'!$C:$C,$M$4,'成本1-9月'!$A:$A,C6)</f>
        <v>14082.95</v>
      </c>
      <c r="N6" s="14">
        <f>SUMIFS('成本1-9月'!$E:$E,'成本1-9月'!$D:$D,A6,'成本1-9月'!$C:$C,$N$4,'成本1-9月'!$A:$A,C6)</f>
        <v>3600</v>
      </c>
      <c r="O6" s="14">
        <f>SUMIFS('成本1-9月'!$E:$E,'成本1-9月'!$D:$D,A6,'成本1-9月'!$C:$C,$O$4,'成本1-9月'!$A:$A,C6)</f>
        <v>7496.1</v>
      </c>
      <c r="P6" s="14">
        <f>SUMIFS('成本1-9月'!$E:$E,'成本1-9月'!$D:$D,A6,'成本1-9月'!$C:$C,$P$4,'成本1-9月'!$A:$A,C6)</f>
        <v>8888.68</v>
      </c>
      <c r="Q6" s="14">
        <f>SUMIFS('成本1-9月'!$E:$E,'成本1-9月'!$D:$D,A6,'成本1-9月'!$C:$C,$Q$4,'成本1-9月'!$A:$A,C6)</f>
        <v>71656.34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-400</v>
      </c>
      <c r="V6" s="7">
        <f>SUMIFS('[3]司助人数(人)'!$C$1:$C$65536,'[3]司助人数(人)'!$B$1:$B$65536,A6,'[3]司助人数(人)'!$A$1:$A$65536,C6)</f>
        <v>12</v>
      </c>
      <c r="W6" s="26">
        <f>SUMIFS(人工!Q:Q,人工!A:A,A6,人工!B:B,C6)</f>
        <v>102749.87</v>
      </c>
      <c r="X6" s="7">
        <f t="shared" si="1"/>
        <v>174473.58</v>
      </c>
      <c r="Y6" s="29">
        <f t="shared" ref="Y6:Y13" si="2">X6/H6</f>
        <v>0.370556031203971</v>
      </c>
      <c r="Z6" s="9"/>
    </row>
    <row r="7" s="1" customFormat="1" ht="25" customHeight="1" spans="1:26">
      <c r="A7" s="35" t="s">
        <v>58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1212</v>
      </c>
      <c r="E7" s="12">
        <f>SUMIFS('[3]运行车辆数（辆）'!$C$1:$C$65536,'[3]运行车辆数（辆）'!$B$1:$B$65536,A7,'[3]运行车辆数（辆）'!$A$1:$A$65536,C7)</f>
        <v>6</v>
      </c>
      <c r="F7" s="13">
        <f>SUMIFS('[3]客运量（人次）'!$C$1:$C$65536,'[3]客运量（人次）'!$B$1:$B$65536,A7,'[3]客运量（人次）'!$A$1:$A$65536,C7)</f>
        <v>18722</v>
      </c>
      <c r="G7" s="11">
        <f>SUMIFS('[3]运行总行程（车公里）'!$C$1:$C$65536,'[3]运行总行程（车公里）'!$B$1:$B$65536,A7,'[3]运行总行程（车公里）'!$A$1:$A$65536,C7)</f>
        <v>98660</v>
      </c>
      <c r="H7" s="14">
        <f>SUMIFS('收入1-9月'!D:D,'收入1-9月'!C:C,A7,'收入1-9月'!B:B,C7)</f>
        <v>622929.55</v>
      </c>
      <c r="I7" s="15"/>
      <c r="J7" s="15">
        <f t="shared" si="0"/>
        <v>447605.14</v>
      </c>
      <c r="K7" s="24">
        <f>+SUMIFS('[2]1-9月明细 (合并）huiz '!$C:$C,'[2]1-9月明细 (合并）huiz '!$B:$B,A7,'[2]1-9月明细 (合并）huiz '!$A:$A,C7)</f>
        <v>20237.38</v>
      </c>
      <c r="L7" s="14">
        <f>SUMIFS('成本1-9月'!E:E,'成本1-9月'!D:D,A7,'成本1-9月'!C:C,$L$4,'成本1-9月'!A:A,C7)</f>
        <v>117376.8</v>
      </c>
      <c r="M7" s="14">
        <f>SUMIFS('成本1-9月'!$E:$E,'成本1-9月'!$D:$D,A7,'成本1-9月'!$C:$C,$M$4,'成本1-9月'!$A:$A,C7)</f>
        <v>26881.52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8664.2</v>
      </c>
      <c r="P7" s="14">
        <f>SUMIFS('成本1-9月'!$E:$E,'成本1-9月'!$D:$D,A7,'成本1-9月'!$C:$C,$P$4,'成本1-9月'!$A:$A,C7)</f>
        <v>8888.68</v>
      </c>
      <c r="Q7" s="14">
        <f>SUMIFS('成本1-9月'!$E:$E,'成本1-9月'!$D:$D,A7,'成本1-9月'!$C:$C,$Q$4,'成本1-9月'!$A:$A,C7)</f>
        <v>127004.48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12</v>
      </c>
      <c r="W7" s="26">
        <f>SUMIFS(人工!Q:Q,人工!A:A,A7,人工!B:B,C7)</f>
        <v>158789.46</v>
      </c>
      <c r="X7" s="7">
        <f t="shared" si="1"/>
        <v>175324.41</v>
      </c>
      <c r="Y7" s="29">
        <f t="shared" si="2"/>
        <v>0.281451425767167</v>
      </c>
      <c r="Z7" s="9"/>
    </row>
    <row r="8" s="1" customFormat="1" ht="25" customHeight="1" spans="1:26">
      <c r="A8" s="35" t="s">
        <v>58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1058</v>
      </c>
      <c r="E8" s="12">
        <f>SUMIFS('[3]运行车辆数（辆）'!$C$1:$C$65536,'[3]运行车辆数（辆）'!$B$1:$B$65536,A8,'[3]运行车辆数（辆）'!$A$1:$A$65536,C8)</f>
        <v>12</v>
      </c>
      <c r="F8" s="13">
        <f>SUMIFS('[3]客运量（人次）'!$C$1:$C$65536,'[3]客运量（人次）'!$B$1:$B$65536,A8,'[3]客运量（人次）'!$A$1:$A$65536,C8)</f>
        <v>16630</v>
      </c>
      <c r="G8" s="11">
        <f>SUMIFS('[3]运行总行程（车公里）'!$C$1:$C$65536,'[3]运行总行程（车公里）'!$B$1:$B$65536,A8,'[3]运行总行程（车公里）'!$A$1:$A$65536,C8)</f>
        <v>95374</v>
      </c>
      <c r="H8" s="14">
        <f>SUMIFS('收入1-9月'!D:D,'收入1-9月'!C:C,A8,'收入1-9月'!B:B,C8)</f>
        <v>609414.5</v>
      </c>
      <c r="I8" s="15"/>
      <c r="J8" s="15">
        <f t="shared" si="0"/>
        <v>227898.17</v>
      </c>
      <c r="K8" s="24">
        <f>+SUMIFS('[2]1-9月明细 (合并）huiz '!$C:$C,'[2]1-9月明细 (合并）huiz '!$B:$B,A8,'[2]1-9月明细 (合并）huiz '!$A:$A,C8)</f>
        <v>20794.7</v>
      </c>
      <c r="L8" s="14">
        <f>SUMIFS('成本1-9月'!E:E,'成本1-9月'!D:D,A8,'成本1-9月'!C:C,$L$4,'成本1-9月'!A:A,C8)</f>
        <v>122688.74</v>
      </c>
      <c r="M8" s="14">
        <f>SUMIFS('成本1-9月'!$E:$E,'成本1-9月'!$D:$D,A8,'成本1-9月'!$C:$C,$M$4,'成本1-9月'!$A:$A,C8)</f>
        <v>-17548.51</v>
      </c>
      <c r="N8" s="14">
        <f>SUMIFS('成本1-9月'!$E:$E,'成本1-9月'!$D:$D,A8,'成本1-9月'!$C:$C,$N$4,'成本1-9月'!$A:$A,C8)</f>
        <v>3600</v>
      </c>
      <c r="O8" s="14">
        <f>SUMIFS('成本1-9月'!$E:$E,'成本1-9月'!$D:$D,A8,'成本1-9月'!$C:$C,$O$4,'成本1-9月'!$A:$A,C8)</f>
        <v>9804.43</v>
      </c>
      <c r="P8" s="14">
        <f>SUMIFS('成本1-9月'!$E:$E,'成本1-9月'!$D:$D,A8,'成本1-9月'!$C:$C,$P$4,'成本1-9月'!$A:$A,C8)</f>
        <v>8888.68</v>
      </c>
      <c r="Q8" s="14">
        <f>SUMIFS('成本1-9月'!$E:$E,'成本1-9月'!$D:$D,A8,'成本1-9月'!$C:$C,$Q$4,'成本1-9月'!$A:$A,C8)</f>
        <v>104343.22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6</v>
      </c>
      <c r="W8" s="26">
        <f>SUMIFS(人工!Q:Q,人工!A:A,A8,人工!B:B,C8)</f>
        <v>-3878.39</v>
      </c>
      <c r="X8" s="7">
        <f t="shared" si="1"/>
        <v>381516.33</v>
      </c>
      <c r="Y8" s="29">
        <f t="shared" si="2"/>
        <v>0.62603749992821</v>
      </c>
      <c r="Z8" s="9"/>
    </row>
    <row r="9" s="1" customFormat="1" ht="25" customHeight="1" spans="1:26">
      <c r="A9" s="35" t="s">
        <v>58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1108</v>
      </c>
      <c r="E9" s="12">
        <f>SUMIFS('[3]运行车辆数（辆）'!$C$1:$C$65536,'[3]运行车辆数（辆）'!$B$1:$B$65536,A9,'[3]运行车辆数（辆）'!$A$1:$A$65536,C9)</f>
        <v>6</v>
      </c>
      <c r="F9" s="13">
        <f>SUMIFS('[3]客运量（人次）'!$C$1:$C$65536,'[3]客运量（人次）'!$B$1:$B$65536,A9,'[3]客运量（人次）'!$A$1:$A$65536,C9)</f>
        <v>18156</v>
      </c>
      <c r="G9" s="11">
        <f>SUMIFS('[3]运行总行程（车公里）'!$C$1:$C$65536,'[3]运行总行程（车公里）'!$B$1:$B$65536,A9,'[3]运行总行程（车公里）'!$A$1:$A$65536,C9)</f>
        <v>92536</v>
      </c>
      <c r="H9" s="14">
        <f>SUMIFS('收入1-9月'!D:D,'收入1-9月'!C:C,A9,'收入1-9月'!B:B,C9)</f>
        <v>624773.93</v>
      </c>
      <c r="I9" s="15"/>
      <c r="J9" s="15">
        <f t="shared" si="0"/>
        <v>314917.99</v>
      </c>
      <c r="K9" s="24">
        <f>+SUMIFS('[2]1-9月明细 (合并）huiz '!$C:$C,'[2]1-9月明细 (合并）huiz '!$B:$B,A9,'[2]1-9月明细 (合并）huiz '!$A:$A,C9)</f>
        <v>21617.26</v>
      </c>
      <c r="L9" s="14">
        <f>SUMIFS('成本1-9月'!E:E,'成本1-9月'!D:D,A9,'成本1-9月'!C:C,$L$4,'成本1-9月'!A:A,C9)</f>
        <v>127541.84</v>
      </c>
      <c r="M9" s="14">
        <f>SUMIFS('成本1-9月'!$E:$E,'成本1-9月'!$D:$D,A9,'成本1-9月'!$C:$C,$M$4,'成本1-9月'!$A:$A,C9)</f>
        <v>3596.37</v>
      </c>
      <c r="N9" s="14">
        <f>SUMIFS('成本1-9月'!$E:$E,'成本1-9月'!$D:$D,A9,'成本1-9月'!$C:$C,$N$4,'成本1-9月'!$A:$A,C9)</f>
        <v>3600</v>
      </c>
      <c r="O9" s="14">
        <f>SUMIFS('成本1-9月'!$E:$E,'成本1-9月'!$D:$D,A9,'成本1-9月'!$C:$C,$O$4,'成本1-9月'!$A:$A,C9)</f>
        <v>6573.23</v>
      </c>
      <c r="P9" s="14">
        <f>SUMIFS('成本1-9月'!$E:$E,'成本1-9月'!$D:$D,A9,'成本1-9月'!$C:$C,$P$4,'成本1-9月'!$A:$A,C9)</f>
        <v>8888.68</v>
      </c>
      <c r="Q9" s="14">
        <f>SUMIFS('成本1-9月'!$E:$E,'成本1-9月'!$D:$D,A9,'成本1-9月'!$C:$C,$Q$4,'成本1-9月'!$A:$A,C9)</f>
        <v>71860.73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12</v>
      </c>
      <c r="W9" s="26">
        <f>SUMIFS(人工!Q:Q,人工!A:A,A9,人工!B:B,C9)</f>
        <v>92857.14</v>
      </c>
      <c r="X9" s="7">
        <f t="shared" si="1"/>
        <v>309855.94</v>
      </c>
      <c r="Y9" s="29">
        <f t="shared" si="2"/>
        <v>0.495948894666588</v>
      </c>
      <c r="Z9" s="9"/>
    </row>
    <row r="10" s="1" customFormat="1" ht="25" customHeight="1" spans="1:26">
      <c r="A10" s="35" t="s">
        <v>58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428</v>
      </c>
      <c r="E10" s="12">
        <f>SUMIFS('[3]运行车辆数（辆）'!$C$1:$C$65536,'[3]运行车辆数（辆）'!$B$1:$B$65536,A10,'[3]运行车辆数（辆）'!$A$1:$A$65536,C10)</f>
        <v>6</v>
      </c>
      <c r="F10" s="13">
        <f>SUMIFS('[3]客运量（人次）'!$C$1:$C$65536,'[3]客运量（人次）'!$B$1:$B$65536,A10,'[3]客运量（人次）'!$A$1:$A$65536,C10)</f>
        <v>4013</v>
      </c>
      <c r="G10" s="11">
        <f>SUMIFS('[3]运行总行程（车公里）'!$C$1:$C$65536,'[3]运行总行程（车公里）'!$B$1:$B$65536,A10,'[3]运行总行程（车公里）'!$A$1:$A$65536,C10)</f>
        <v>30577</v>
      </c>
      <c r="H10" s="14">
        <f>SUMIFS('收入1-9月'!D:D,'收入1-9月'!C:C,A10,'收入1-9月'!B:B,C10)</f>
        <v>129374.72</v>
      </c>
      <c r="I10" s="15"/>
      <c r="J10" s="15">
        <f t="shared" si="0"/>
        <v>195628.54</v>
      </c>
      <c r="K10" s="24">
        <f>+SUMIFS('[2]1-9月明细 (合并）huiz '!$C:$C,'[2]1-9月明细 (合并）huiz '!$B:$B,A10,'[2]1-9月明细 (合并）huiz '!$A:$A,C10)</f>
        <v>7318.03</v>
      </c>
      <c r="L10" s="14">
        <f>SUMIFS('成本1-9月'!E:E,'成本1-9月'!D:D,A10,'成本1-9月'!C:C,$L$4,'成本1-9月'!A:A,C10)</f>
        <v>43176.38</v>
      </c>
      <c r="M10" s="14">
        <f>SUMIFS('成本1-9月'!$E:$E,'成本1-9月'!$D:$D,A10,'成本1-9月'!$C:$C,$M$4,'成本1-9月'!$A:$A,C10)</f>
        <v>5014.52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2827.53</v>
      </c>
      <c r="P10" s="14">
        <f>SUMIFS('成本1-9月'!$E:$E,'成本1-9月'!$D:$D,A10,'成本1-9月'!$C:$C,$P$4,'成本1-9月'!$A:$A,C10)</f>
        <v>8888.68</v>
      </c>
      <c r="Q10" s="14">
        <f>SUMIFS('成本1-9月'!$E:$E,'成本1-9月'!$D:$D,A10,'成本1-9月'!$C:$C,$Q$4,'成本1-9月'!$A:$A,C10)</f>
        <v>45291.18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12</v>
      </c>
      <c r="W10" s="26">
        <f>SUMIFS(人工!Q:Q,人工!A:A,A10,人工!B:B,C10)</f>
        <v>90430.25</v>
      </c>
      <c r="X10" s="7">
        <f t="shared" si="1"/>
        <v>-66253.82</v>
      </c>
      <c r="Y10" s="29">
        <f t="shared" si="2"/>
        <v>-0.512107929586244</v>
      </c>
      <c r="Z10" s="9"/>
    </row>
    <row r="11" s="1" customFormat="1" ht="25" customHeight="1" spans="1:26">
      <c r="A11" s="35" t="s">
        <v>58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756</v>
      </c>
      <c r="E11" s="12">
        <f>SUMIFS('[3]运行车辆数（辆）'!$C$1:$C$65536,'[3]运行车辆数（辆）'!$B$1:$B$65536,A11,'[3]运行车辆数（辆）'!$A$1:$A$65536,C11)</f>
        <v>6</v>
      </c>
      <c r="F11" s="13">
        <f>SUMIFS('[3]客运量（人次）'!$C$1:$C$65536,'[3]客运量（人次）'!$B$1:$B$65536,A11,'[3]客运量（人次）'!$A$1:$A$65536,C11)</f>
        <v>14772</v>
      </c>
      <c r="G11" s="11">
        <f>SUMIFS('[3]运行总行程（车公里）'!$C$1:$C$65536,'[3]运行总行程（车公里）'!$B$1:$B$65536,A11,'[3]运行总行程（车公里）'!$A$1:$A$65536,C11)</f>
        <v>73113.5</v>
      </c>
      <c r="H11" s="14">
        <f>SUMIFS('收入1-9月'!D:D,'收入1-9月'!C:C,A11,'收入1-9月'!B:B,C11)</f>
        <v>493683.06</v>
      </c>
      <c r="I11" s="15"/>
      <c r="J11" s="15">
        <f t="shared" si="0"/>
        <v>126488.53</v>
      </c>
      <c r="K11" s="24">
        <f>+SUMIFS('[2]1-9月明细 (合并）huiz '!$C:$C,'[2]1-9月明细 (合并）huiz '!$B:$B,A11,'[2]1-9月明细 (合并）huiz '!$A:$A,C11)</f>
        <v>15081.95</v>
      </c>
      <c r="L11" s="14">
        <f>SUMIFS('成本1-9月'!E:E,'成本1-9月'!D:D,A11,'成本1-9月'!C:C,$L$4,'成本1-9月'!A:A,C11)</f>
        <v>88983.5</v>
      </c>
      <c r="M11" s="14">
        <f>SUMIFS('成本1-9月'!$E:$E,'成本1-9月'!$D:$D,A11,'成本1-9月'!$C:$C,$M$4,'成本1-9月'!$A:$A,C11)</f>
        <v>2996.71</v>
      </c>
      <c r="N11" s="14">
        <f>SUMIFS('成本1-9月'!$E:$E,'成本1-9月'!$D:$D,A11,'成本1-9月'!$C:$C,$N$4,'成本1-9月'!$A:$A,C11)</f>
        <v>7200</v>
      </c>
      <c r="O11" s="14">
        <f>SUMIFS('成本1-9月'!$E:$E,'成本1-9月'!$D:$D,A11,'成本1-9月'!$C:$C,$O$4,'成本1-9月'!$A:$A,C11)</f>
        <v>11532.53</v>
      </c>
      <c r="P11" s="14">
        <f>SUMIFS('成本1-9月'!$E:$E,'成本1-9月'!$D:$D,A11,'成本1-9月'!$C:$C,$P$4,'成本1-9月'!$A:$A,C11)</f>
        <v>8888.68</v>
      </c>
      <c r="Q11" s="14">
        <f>SUMIFS('成本1-9月'!$E:$E,'成本1-9月'!$D:$D,A11,'成本1-9月'!$C:$C,$Q$4,'成本1-9月'!$A:$A,C11)</f>
        <v>-4456.22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1620</v>
      </c>
      <c r="V11" s="7">
        <f>SUMIFS('[3]司助人数(人)'!$C$1:$C$65536,'[3]司助人数(人)'!$B$1:$B$65536,A11,'[3]司助人数(人)'!$A$1:$A$65536,C11)</f>
        <v>12</v>
      </c>
      <c r="W11" s="26">
        <f>SUMIFS(人工!Q:Q,人工!A:A,A11,人工!B:B,C11)</f>
        <v>9723.33</v>
      </c>
      <c r="X11" s="7">
        <f t="shared" si="1"/>
        <v>367194.53</v>
      </c>
      <c r="Y11" s="29">
        <f t="shared" si="2"/>
        <v>0.743785962597137</v>
      </c>
      <c r="Z11" s="9"/>
    </row>
    <row r="12" s="1" customFormat="1" ht="25" customHeight="1" spans="1:26">
      <c r="A12" s="35" t="s">
        <v>58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1145</v>
      </c>
      <c r="E12" s="12">
        <f>SUMIFS('[3]运行车辆数（辆）'!$C$1:$C$65536,'[3]运行车辆数（辆）'!$B$1:$B$65536,A12,'[3]运行车辆数（辆）'!$A$1:$A$65536,C12)</f>
        <v>8</v>
      </c>
      <c r="F12" s="13">
        <f>SUMIFS('[3]客运量（人次）'!$C$1:$C$65536,'[3]客运量（人次）'!$B$1:$B$65536,A12,'[3]客运量（人次）'!$A$1:$A$65536,C12)</f>
        <v>14842</v>
      </c>
      <c r="G12" s="11">
        <f>SUMIFS('[3]运行总行程（车公里）'!$C$1:$C$65536,'[3]运行总行程（车公里）'!$B$1:$B$65536,A12,'[3]运行总行程（车公里）'!$A$1:$A$65536,C12)</f>
        <v>94999</v>
      </c>
      <c r="H12" s="14">
        <f>SUMIFS('收入1-9月'!D:D,'收入1-9月'!C:C,A12,'收入1-9月'!B:B,C12)</f>
        <v>456196.36</v>
      </c>
      <c r="I12" s="15"/>
      <c r="J12" s="15">
        <f t="shared" si="0"/>
        <v>287296.24</v>
      </c>
      <c r="K12" s="24">
        <f>+SUMIFS('[2]1-9月明细 (合并）huiz '!$C:$C,'[2]1-9月明细 (合并）huiz '!$B:$B,A12,'[2]1-9月明细 (合并）huiz '!$A:$A,C12)</f>
        <v>17480.78</v>
      </c>
      <c r="L12" s="14">
        <f>SUMIFS('成本1-9月'!E:E,'成本1-9月'!D:D,A12,'成本1-9月'!C:C,$L$4,'成本1-9月'!A:A,C12)</f>
        <v>105933.52</v>
      </c>
      <c r="M12" s="14">
        <f>SUMIFS('成本1-9月'!$E:$E,'成本1-9月'!$D:$D,A12,'成本1-9月'!$C:$C,$M$4,'成本1-9月'!$A:$A,C12)</f>
        <v>2392.59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29718.79</v>
      </c>
      <c r="P12" s="14">
        <f>SUMIFS('成本1-9月'!$E:$E,'成本1-9月'!$D:$D,A12,'成本1-9月'!$C:$C,$P$4,'成本1-9月'!$A:$A,C12)</f>
        <v>10854.03</v>
      </c>
      <c r="Q12" s="14">
        <f>SUMIFS('成本1-9月'!$E:$E,'成本1-9月'!$D:$D,A12,'成本1-9月'!$C:$C,$Q$4,'成本1-9月'!$A:$A,C12)</f>
        <v>41215.33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12</v>
      </c>
      <c r="W12" s="26">
        <f>SUMIFS(人工!Q:Q,人工!A:A,A12,人工!B:B,C12)</f>
        <v>97181.98</v>
      </c>
      <c r="X12" s="7">
        <f t="shared" si="1"/>
        <v>168900.12</v>
      </c>
      <c r="Y12" s="29">
        <f t="shared" si="2"/>
        <v>0.370235571366681</v>
      </c>
      <c r="Z12" s="9"/>
    </row>
    <row r="13" s="1" customFormat="1" ht="25" customHeight="1" spans="1:26">
      <c r="A13" s="35" t="s">
        <v>58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861</v>
      </c>
      <c r="E13" s="12">
        <f>SUMIFS('[3]运行车辆数（辆）'!$C$1:$C$65536,'[3]运行车辆数（辆）'!$B$1:$B$65536,A13,'[3]运行车辆数（辆）'!$A$1:$A$65536,C13)</f>
        <v>8</v>
      </c>
      <c r="F13" s="13">
        <f>SUMIFS('[3]客运量（人次）'!$C$1:$C$65536,'[3]客运量（人次）'!$B$1:$B$65536,A13,'[3]客运量（人次）'!$A$1:$A$65536,C13)</f>
        <v>13415</v>
      </c>
      <c r="G13" s="11">
        <f>SUMIFS('[3]运行总行程（车公里）'!$C$1:$C$65536,'[3]运行总行程（车公里）'!$B$1:$B$65536,A13,'[3]运行总行程（车公里）'!$A$1:$A$65536,C13)</f>
        <v>71052</v>
      </c>
      <c r="H13" s="14">
        <f>SUMIFS('收入1-9月'!D:D,'收入1-9月'!C:C,A13,'收入1-9月'!B:B,C13)</f>
        <v>488797.01</v>
      </c>
      <c r="I13" s="15"/>
      <c r="J13" s="15">
        <f t="shared" si="0"/>
        <v>301088.08</v>
      </c>
      <c r="K13" s="24">
        <f>+SUMIFS('[2]1-9月明细 (合并）huiz '!$C:$C,'[2]1-9月明细 (合并）huiz '!$B:$B,A13,'[2]1-9月明细 (合并）huiz '!$A:$A,C13)</f>
        <v>17311.29</v>
      </c>
      <c r="L13" s="14">
        <f>SUMIFS('成本1-9月'!E:E,'成本1-9月'!D:D,A13,'成本1-9月'!C:C,$L$4,'成本1-9月'!A:A,C13)</f>
        <v>104906.41</v>
      </c>
      <c r="M13" s="14">
        <f>SUMIFS('成本1-9月'!$E:$E,'成本1-9月'!$D:$D,A13,'成本1-9月'!$C:$C,$M$4,'成本1-9月'!$A:$A,C13)</f>
        <v>726.45</v>
      </c>
      <c r="N13" s="14">
        <f>SUMIFS('成本1-9月'!$E:$E,'成本1-9月'!$D:$D,A13,'成本1-9月'!$C:$C,$N$4,'成本1-9月'!$A:$A,C13)</f>
        <v>3600</v>
      </c>
      <c r="O13" s="14">
        <f>SUMIFS('成本1-9月'!$E:$E,'成本1-9月'!$D:$D,A13,'成本1-9月'!$C:$C,$O$4,'成本1-9月'!$A:$A,C13)</f>
        <v>15804.96</v>
      </c>
      <c r="P13" s="14">
        <f>SUMIFS('成本1-9月'!$E:$E,'成本1-9月'!$D:$D,A13,'成本1-9月'!$C:$C,$P$4,'成本1-9月'!$A:$A,C13)</f>
        <v>9096.93</v>
      </c>
      <c r="Q13" s="14">
        <f>SUMIFS('成本1-9月'!$E:$E,'成本1-9月'!$D:$D,A13,'成本1-9月'!$C:$C,$Q$4,'成本1-9月'!$A:$A,C13)</f>
        <v>70418.39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12</v>
      </c>
      <c r="W13" s="26">
        <f>SUMIFS(人工!Q:Q,人工!A:A,A13,人工!B:B,C13)</f>
        <v>96534.94</v>
      </c>
      <c r="X13" s="7">
        <f t="shared" si="1"/>
        <v>187708.93</v>
      </c>
      <c r="Y13" s="29">
        <f t="shared" si="2"/>
        <v>0.384022254964285</v>
      </c>
      <c r="Z13" s="9"/>
    </row>
    <row r="14" s="1" customFormat="1" ht="25" customHeight="1" spans="1:26">
      <c r="A14" s="35" t="s">
        <v>58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58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58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8906</v>
      </c>
      <c r="E17" s="16">
        <v>4</v>
      </c>
      <c r="F17" s="16">
        <f>SUM(F5:F16)</f>
        <v>129171</v>
      </c>
      <c r="G17" s="16">
        <f>SUM(G5:G16)</f>
        <v>740037.5</v>
      </c>
      <c r="H17" s="16">
        <f>SUM(H5:H16)</f>
        <v>4454015.22</v>
      </c>
      <c r="I17" s="16"/>
      <c r="J17" s="16">
        <f t="shared" si="5"/>
        <v>2581325.44</v>
      </c>
      <c r="K17" s="16">
        <f t="shared" ref="K17:U17" si="6">SUM(K5:K16)</f>
        <v>159392.03</v>
      </c>
      <c r="L17" s="16">
        <f t="shared" si="6"/>
        <v>912315.44</v>
      </c>
      <c r="M17" s="16">
        <f t="shared" si="6"/>
        <v>47511.68</v>
      </c>
      <c r="N17" s="16">
        <f t="shared" si="6"/>
        <v>25200</v>
      </c>
      <c r="O17" s="16">
        <f t="shared" si="6"/>
        <v>99589.32</v>
      </c>
      <c r="P17" s="16">
        <f t="shared" si="6"/>
        <v>82171.72</v>
      </c>
      <c r="Q17" s="16">
        <f t="shared" si="6"/>
        <v>639831.68</v>
      </c>
      <c r="R17" s="16">
        <f t="shared" si="6"/>
        <v>0</v>
      </c>
      <c r="S17" s="16">
        <f t="shared" si="6"/>
        <v>49219.96</v>
      </c>
      <c r="T17" s="16">
        <f t="shared" si="6"/>
        <v>0</v>
      </c>
      <c r="U17" s="16">
        <f t="shared" si="6"/>
        <v>1220</v>
      </c>
      <c r="V17" s="16"/>
      <c r="W17" s="28">
        <f>SUM(W5:W16)</f>
        <v>724265.64</v>
      </c>
      <c r="X17" s="16">
        <f t="shared" si="3"/>
        <v>1872689.78</v>
      </c>
      <c r="Y17" s="30">
        <f t="shared" si="4"/>
        <v>0.420449793613413</v>
      </c>
      <c r="Z17" s="9"/>
    </row>
    <row r="18" s="1" customFormat="1" ht="25" customHeight="1" spans="1:26">
      <c r="A18" s="35" t="s">
        <v>58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58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58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58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58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58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58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58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58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58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58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58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-8906</v>
      </c>
      <c r="E31" s="21">
        <f t="shared" si="9"/>
        <v>0</v>
      </c>
      <c r="F31" s="21">
        <f t="shared" si="9"/>
        <v>-129171</v>
      </c>
      <c r="G31" s="21">
        <f t="shared" si="9"/>
        <v>-740037.5</v>
      </c>
      <c r="H31" s="21">
        <f t="shared" si="9"/>
        <v>-4454015.22</v>
      </c>
      <c r="I31" s="21">
        <f t="shared" si="9"/>
        <v>0</v>
      </c>
      <c r="J31" s="21">
        <f t="shared" si="9"/>
        <v>-2581325.44</v>
      </c>
      <c r="K31" s="21">
        <f t="shared" si="9"/>
        <v>-159392.03</v>
      </c>
      <c r="L31" s="21">
        <f t="shared" si="9"/>
        <v>-912315.44</v>
      </c>
      <c r="M31" s="21">
        <f t="shared" si="9"/>
        <v>-47511.68</v>
      </c>
      <c r="N31" s="21">
        <f t="shared" si="9"/>
        <v>-25200</v>
      </c>
      <c r="O31" s="21">
        <f t="shared" si="9"/>
        <v>-99589.32</v>
      </c>
      <c r="P31" s="21">
        <f t="shared" si="9"/>
        <v>-82171.72</v>
      </c>
      <c r="Q31" s="21">
        <f t="shared" si="9"/>
        <v>-639831.68</v>
      </c>
      <c r="R31" s="21">
        <f t="shared" si="9"/>
        <v>0</v>
      </c>
      <c r="S31" s="21">
        <f t="shared" si="9"/>
        <v>-49219.96</v>
      </c>
      <c r="T31" s="21">
        <f t="shared" si="9"/>
        <v>0</v>
      </c>
      <c r="U31" s="21">
        <f t="shared" si="9"/>
        <v>-1220</v>
      </c>
      <c r="V31" s="21">
        <f t="shared" si="9"/>
        <v>0</v>
      </c>
      <c r="W31" s="21">
        <f t="shared" si="9"/>
        <v>-724265.64</v>
      </c>
      <c r="X31" s="21">
        <f t="shared" si="9"/>
        <v>-1872689.78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59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116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965</v>
      </c>
      <c r="G5" s="11">
        <f>SUMIFS('[3]运行总行程（车公里）'!$C$1:$C$65536,'[3]运行总行程（车公里）'!$B$1:$B$65536,A5,'[3]运行总行程（车公里）'!$A$1:$A$65536,C5)</f>
        <v>14384</v>
      </c>
      <c r="H5" s="14">
        <f>SUMIFS('收入1-9月'!D:D,'收入1-9月'!C:C,A5,'收入1-9月'!B:B,C5)</f>
        <v>43492.66</v>
      </c>
      <c r="I5" s="15"/>
      <c r="J5" s="15">
        <f t="shared" ref="J5:J13" si="0">SUM(L5:U5,W5)</f>
        <v>55052.5</v>
      </c>
      <c r="K5" s="24">
        <f>+SUMIFS('[2]1-9月明细 (合并）huiz '!$C:$C,'[2]1-9月明细 (合并）huiz '!$B:$B,A5,'[2]1-9月明细 (合并）huiz '!$A:$A,C5)</f>
        <v>2663.92</v>
      </c>
      <c r="L5" s="14">
        <f>SUMIFS('成本1-9月'!E:E,'成本1-9月'!D:D,A5,'成本1-9月'!C:C,$L$4,'成本1-9月'!A:A,C5)</f>
        <v>13585.99</v>
      </c>
      <c r="M5" s="14">
        <f>SUMIFS('成本1-9月'!$E:$E,'成本1-9月'!$D:$D,A5,'成本1-9月'!$C:$C,$M$4,'成本1-9月'!$A:$A,C5)</f>
        <v>471.05</v>
      </c>
      <c r="N5" s="14">
        <f>SUMIFS('成本1-9月'!$E:$E,'成本1-9月'!$D:$D,A5,'成本1-9月'!$C:$C,$N$4,'成本1-9月'!$A:$A,C5)</f>
        <v>2360.01</v>
      </c>
      <c r="O5" s="14">
        <f>SUMIFS('成本1-9月'!$E:$E,'成本1-9月'!$D:$D,A5,'成本1-9月'!$C:$C,$O$4,'成本1-9月'!$A:$A,C5)</f>
        <v>967.2</v>
      </c>
      <c r="P5" s="14">
        <f>SUMIFS('成本1-9月'!$E:$E,'成本1-9月'!$D:$D,A5,'成本1-9月'!$C:$C,$P$4,'成本1-9月'!$A:$A,C5)</f>
        <v>1022.72</v>
      </c>
      <c r="Q5" s="14">
        <f>SUMIFS('成本1-9月'!$E:$E,'成本1-9月'!$D:$D,A5,'成本1-9月'!$C:$C,$Q$4,'成本1-9月'!$A:$A,C5)</f>
        <v>15683.87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7269.38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13192.28</v>
      </c>
      <c r="X5" s="7">
        <f t="shared" ref="X5:X13" si="1">H5-J5</f>
        <v>-11559.84</v>
      </c>
      <c r="Y5" s="29">
        <f>X5/H5</f>
        <v>-0.265788296232054</v>
      </c>
      <c r="Z5" s="9"/>
    </row>
    <row r="6" s="1" customFormat="1" ht="25" customHeight="1" spans="1:26">
      <c r="A6" s="35" t="s">
        <v>59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108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1091</v>
      </c>
      <c r="G6" s="11">
        <f>SUMIFS('[3]运行总行程（车公里）'!$C$1:$C$65536,'[3]运行总行程（车公里）'!$B$1:$B$65536,A6,'[3]运行总行程（车公里）'!$A$1:$A$65536,C6)</f>
        <v>12648</v>
      </c>
      <c r="H6" s="14">
        <f>SUMIFS('收入1-9月'!D:D,'收入1-9月'!C:C,A6,'收入1-9月'!B:B,C6)</f>
        <v>48654.44</v>
      </c>
      <c r="I6" s="15"/>
      <c r="J6" s="15">
        <f t="shared" si="0"/>
        <v>42221.03</v>
      </c>
      <c r="K6" s="24">
        <f>+SUMIFS('[2]1-9月明细 (合并）huiz '!$C:$C,'[2]1-9月明细 (合并）huiz '!$B:$B,A6,'[2]1-9月明细 (合并）huiz '!$A:$A,C6)</f>
        <v>2270.98</v>
      </c>
      <c r="L6" s="14">
        <f>SUMIFS('成本1-9月'!E:E,'成本1-9月'!D:D,A6,'成本1-9月'!C:C,$L$4,'成本1-9月'!A:A,C6)</f>
        <v>11582</v>
      </c>
      <c r="M6" s="14">
        <f>SUMIFS('成本1-9月'!$E:$E,'成本1-9月'!$D:$D,A6,'成本1-9月'!$C:$C,$M$4,'成本1-9月'!$A:$A,C6)</f>
        <v>3245.09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1060.2</v>
      </c>
      <c r="P6" s="14">
        <f>SUMIFS('成本1-9月'!$E:$E,'成本1-9月'!$D:$D,A6,'成本1-9月'!$C:$C,$P$4,'成本1-9月'!$A:$A,C6)</f>
        <v>1022.72</v>
      </c>
      <c r="Q6" s="14">
        <f>SUMIFS('成本1-9月'!$E:$E,'成本1-9月'!$D:$D,A6,'成本1-9月'!$C:$C,$Q$4,'成本1-9月'!$A:$A,C6)</f>
        <v>11876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700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12735.02</v>
      </c>
      <c r="X6" s="7">
        <f t="shared" si="1"/>
        <v>6433.41</v>
      </c>
      <c r="Y6" s="29">
        <f t="shared" ref="Y6:Y13" si="2">X6/H6</f>
        <v>0.132226575827407</v>
      </c>
      <c r="Z6" s="9"/>
    </row>
    <row r="7" s="1" customFormat="1" ht="25" customHeight="1" spans="1:26">
      <c r="A7" s="35" t="s">
        <v>59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124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1054</v>
      </c>
      <c r="G7" s="11">
        <f>SUMIFS('[3]运行总行程（车公里）'!$C$1:$C$65536,'[3]运行总行程（车公里）'!$B$1:$B$65536,A7,'[3]运行总行程（车公里）'!$A$1:$A$65536,C7)</f>
        <v>15376</v>
      </c>
      <c r="H7" s="14">
        <f>SUMIFS('收入1-9月'!D:D,'收入1-9月'!C:C,A7,'收入1-9月'!B:B,C7)</f>
        <v>48218.65</v>
      </c>
      <c r="I7" s="15"/>
      <c r="J7" s="15">
        <f t="shared" si="0"/>
        <v>46621.82</v>
      </c>
      <c r="K7" s="24">
        <f>+SUMIFS('[2]1-9月明细 (合并）huiz '!$C:$C,'[2]1-9月明细 (合并）huiz '!$B:$B,A7,'[2]1-9月明细 (合并）huiz '!$A:$A,C7)</f>
        <v>2720.26</v>
      </c>
      <c r="L7" s="14">
        <f>SUMIFS('成本1-9月'!E:E,'成本1-9月'!D:D,A7,'成本1-9月'!C:C,$L$4,'成本1-9月'!A:A,C7)</f>
        <v>15777.51</v>
      </c>
      <c r="M7" s="14">
        <f>SUMIFS('成本1-9月'!$E:$E,'成本1-9月'!$D:$D,A7,'成本1-9月'!$C:$C,$M$4,'成本1-9月'!$A:$A,C7)</f>
        <v>3659.12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1190.4</v>
      </c>
      <c r="P7" s="14">
        <f>SUMIFS('成本1-9月'!$E:$E,'成本1-9月'!$D:$D,A7,'成本1-9月'!$C:$C,$P$4,'成本1-9月'!$A:$A,C7)</f>
        <v>1022.72</v>
      </c>
      <c r="Q7" s="14">
        <f>SUMIFS('成本1-9月'!$E:$E,'成本1-9月'!$D:$D,A7,'成本1-9月'!$C:$C,$Q$4,'成本1-9月'!$A:$A,C7)</f>
        <v>14913.79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10058.28</v>
      </c>
      <c r="X7" s="7">
        <f t="shared" si="1"/>
        <v>1596.82999999999</v>
      </c>
      <c r="Y7" s="29">
        <f t="shared" si="2"/>
        <v>0.0331164393860051</v>
      </c>
      <c r="Z7" s="9"/>
    </row>
    <row r="8" s="1" customFormat="1" ht="25" customHeight="1" spans="1:26">
      <c r="A8" s="35" t="s">
        <v>59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92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1055</v>
      </c>
      <c r="G8" s="11">
        <f>SUMIFS('[3]运行总行程（车公里）'!$C$1:$C$65536,'[3]运行总行程（车公里）'!$B$1:$B$65536,A8,'[3]运行总行程（车公里）'!$A$1:$A$65536,C8)</f>
        <v>11904</v>
      </c>
      <c r="H8" s="14">
        <f>SUMIFS('收入1-9月'!D:D,'收入1-9月'!C:C,A8,'收入1-9月'!B:B,C8)</f>
        <v>48402.63</v>
      </c>
      <c r="I8" s="15"/>
      <c r="J8" s="15">
        <f t="shared" si="0"/>
        <v>32596.57</v>
      </c>
      <c r="K8" s="24">
        <f>+SUMIFS('[2]1-9月明细 (合并）huiz '!$C:$C,'[2]1-9月明细 (合并）huiz '!$B:$B,A8,'[2]1-9月明细 (合并）huiz '!$A:$A,C8)</f>
        <v>2282.72</v>
      </c>
      <c r="L8" s="14">
        <f>SUMIFS('成本1-9月'!E:E,'成本1-9月'!D:D,A8,'成本1-9月'!C:C,$L$4,'成本1-9月'!A:A,C8)</f>
        <v>13468.05</v>
      </c>
      <c r="M8" s="14">
        <f>SUMIFS('成本1-9月'!$E:$E,'成本1-9月'!$D:$D,A8,'成本1-9月'!$C:$C,$M$4,'成本1-9月'!$A:$A,C8)</f>
        <v>-4803.31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964.58</v>
      </c>
      <c r="P8" s="14">
        <f>SUMIFS('成本1-9月'!$E:$E,'成本1-9月'!$D:$D,A8,'成本1-9月'!$C:$C,$P$4,'成本1-9月'!$A:$A,C8)</f>
        <v>1022.72</v>
      </c>
      <c r="Q8" s="14">
        <f>SUMIFS('成本1-9月'!$E:$E,'成本1-9月'!$D:$D,A8,'成本1-9月'!$C:$C,$Q$4,'成本1-9月'!$A:$A,C8)</f>
        <v>9388.01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12556.52</v>
      </c>
      <c r="X8" s="7">
        <f t="shared" si="1"/>
        <v>15806.06</v>
      </c>
      <c r="Y8" s="29">
        <f t="shared" si="2"/>
        <v>0.326553743050739</v>
      </c>
      <c r="Z8" s="9"/>
    </row>
    <row r="9" s="1" customFormat="1" ht="25" customHeight="1" spans="1:26">
      <c r="A9" s="35" t="s">
        <v>59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116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1383</v>
      </c>
      <c r="G9" s="11">
        <f>SUMIFS('[3]运行总行程（车公里）'!$C$1:$C$65536,'[3]运行总行程（车公里）'!$B$1:$B$65536,A9,'[3]运行总行程（车公里）'!$A$1:$A$65536,C9)</f>
        <v>15600</v>
      </c>
      <c r="H9" s="14">
        <f>SUMIFS('收入1-9月'!D:D,'收入1-9月'!C:C,A9,'收入1-9月'!B:B,C9)</f>
        <v>61681.53</v>
      </c>
      <c r="I9" s="15"/>
      <c r="J9" s="15">
        <f t="shared" si="0"/>
        <v>40446.28</v>
      </c>
      <c r="K9" s="24">
        <f>+SUMIFS('[2]1-9月明细 (合并）huiz '!$C:$C,'[2]1-9月明细 (合并）huiz '!$B:$B,A9,'[2]1-9月明细 (合并）huiz '!$A:$A,C9)</f>
        <v>3076.19</v>
      </c>
      <c r="L9" s="14">
        <f>SUMIFS('成本1-9月'!E:E,'成本1-9月'!D:D,A9,'成本1-9月'!C:C,$L$4,'成本1-9月'!A:A,C9)</f>
        <v>18149.52</v>
      </c>
      <c r="M9" s="14">
        <f>SUMIFS('成本1-9月'!$E:$E,'成本1-9月'!$D:$D,A9,'成本1-9月'!$C:$C,$M$4,'成本1-9月'!$A:$A,C9)</f>
        <v>331.23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1108.73</v>
      </c>
      <c r="P9" s="14">
        <f>SUMIFS('成本1-9月'!$E:$E,'成本1-9月'!$D:$D,A9,'成本1-9月'!$C:$C,$P$4,'成本1-9月'!$A:$A,C9)</f>
        <v>1022.72</v>
      </c>
      <c r="Q9" s="14">
        <f>SUMIFS('成本1-9月'!$E:$E,'成本1-9月'!$D:$D,A9,'成本1-9月'!$C:$C,$Q$4,'成本1-9月'!$A:$A,C9)</f>
        <v>5964.89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13869.19</v>
      </c>
      <c r="X9" s="7">
        <f t="shared" si="1"/>
        <v>21235.25</v>
      </c>
      <c r="Y9" s="29">
        <f t="shared" si="2"/>
        <v>0.344272426445972</v>
      </c>
      <c r="Z9" s="9"/>
    </row>
    <row r="10" s="1" customFormat="1" ht="25" customHeight="1" spans="1:26">
      <c r="A10" s="35" t="s">
        <v>59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82</v>
      </c>
      <c r="G10" s="11">
        <f>SUMIFS('[3]运行总行程（车公里）'!$C$1:$C$65536,'[3]运行总行程（车公里）'!$B$1:$B$65536,A10,'[3]运行总行程（车公里）'!$A$1:$A$65536,C10)</f>
        <v>794</v>
      </c>
      <c r="H10" s="14">
        <f>SUMIFS('收入1-9月'!D:D,'收入1-9月'!C:C,A10,'收入1-9月'!B:B,C10)</f>
        <v>691.72</v>
      </c>
      <c r="I10" s="15"/>
      <c r="J10" s="15">
        <f t="shared" si="0"/>
        <v>10143.28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207.02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98.55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2196.03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7641.68</v>
      </c>
      <c r="X10" s="7">
        <f t="shared" si="1"/>
        <v>-9451.56</v>
      </c>
      <c r="Y10" s="29">
        <f t="shared" si="2"/>
        <v>-13.663852425837</v>
      </c>
      <c r="Z10" s="9"/>
    </row>
    <row r="11" s="1" customFormat="1" ht="25" customHeight="1" spans="1:26">
      <c r="A11" s="35" t="s">
        <v>59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-3275.53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-3275.53</v>
      </c>
      <c r="X11" s="7">
        <f t="shared" si="1"/>
        <v>3275.53</v>
      </c>
      <c r="Y11" s="29" t="e">
        <f t="shared" si="2"/>
        <v>#DIV/0!</v>
      </c>
      <c r="Z11" s="9"/>
    </row>
    <row r="12" s="1" customFormat="1" ht="25" customHeight="1" spans="1:26">
      <c r="A12" s="35" t="s">
        <v>59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-3596.25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-3596.25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3596.25</v>
      </c>
      <c r="Y12" s="29" t="e">
        <f t="shared" si="2"/>
        <v>#DIV/0!</v>
      </c>
      <c r="Z12" s="9"/>
    </row>
    <row r="13" s="1" customFormat="1" ht="25" customHeight="1" spans="1:26">
      <c r="A13" s="35" t="s">
        <v>59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5" t="s">
        <v>59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59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59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556</v>
      </c>
      <c r="E17" s="16">
        <v>4</v>
      </c>
      <c r="F17" s="16">
        <f>SUM(F5:F16)</f>
        <v>5630</v>
      </c>
      <c r="G17" s="16">
        <f>SUM(G5:G16)</f>
        <v>70706</v>
      </c>
      <c r="H17" s="16">
        <f>SUM(H5:H16)</f>
        <v>251141.63</v>
      </c>
      <c r="I17" s="16"/>
      <c r="J17" s="16">
        <f t="shared" si="5"/>
        <v>220209.7</v>
      </c>
      <c r="K17" s="16">
        <f t="shared" ref="K17:U17" si="6">SUM(K5:K16)</f>
        <v>13014.07</v>
      </c>
      <c r="L17" s="16">
        <f t="shared" si="6"/>
        <v>72563.07</v>
      </c>
      <c r="M17" s="16">
        <f t="shared" si="6"/>
        <v>3110.2</v>
      </c>
      <c r="N17" s="16">
        <f t="shared" si="6"/>
        <v>2360.01</v>
      </c>
      <c r="O17" s="16">
        <f t="shared" si="6"/>
        <v>5389.66</v>
      </c>
      <c r="P17" s="16">
        <f t="shared" si="6"/>
        <v>5113.6</v>
      </c>
      <c r="Q17" s="16">
        <f t="shared" si="6"/>
        <v>56426.34</v>
      </c>
      <c r="R17" s="16">
        <f t="shared" si="6"/>
        <v>0</v>
      </c>
      <c r="S17" s="16">
        <f t="shared" si="6"/>
        <v>7269.38</v>
      </c>
      <c r="T17" s="16">
        <f t="shared" si="6"/>
        <v>0</v>
      </c>
      <c r="U17" s="16">
        <f t="shared" si="6"/>
        <v>1200</v>
      </c>
      <c r="V17" s="16"/>
      <c r="W17" s="28">
        <f>SUM(W5:W16)</f>
        <v>66777.44</v>
      </c>
      <c r="X17" s="16">
        <f t="shared" si="3"/>
        <v>30931.93</v>
      </c>
      <c r="Y17" s="30">
        <f t="shared" si="4"/>
        <v>0.123165283270639</v>
      </c>
      <c r="Z17" s="9"/>
    </row>
    <row r="18" s="1" customFormat="1" ht="25" customHeight="1" spans="1:26">
      <c r="A18" s="35" t="s">
        <v>59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59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59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59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59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59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59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59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59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59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59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59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-556</v>
      </c>
      <c r="E31" s="21">
        <f t="shared" si="9"/>
        <v>0</v>
      </c>
      <c r="F31" s="21">
        <f t="shared" si="9"/>
        <v>-5630</v>
      </c>
      <c r="G31" s="21">
        <f t="shared" si="9"/>
        <v>-70706</v>
      </c>
      <c r="H31" s="21">
        <f t="shared" si="9"/>
        <v>-251141.63</v>
      </c>
      <c r="I31" s="21">
        <f t="shared" si="9"/>
        <v>0</v>
      </c>
      <c r="J31" s="21">
        <f t="shared" si="9"/>
        <v>-220209.7</v>
      </c>
      <c r="K31" s="21">
        <f t="shared" si="9"/>
        <v>-13014.07</v>
      </c>
      <c r="L31" s="21">
        <f t="shared" si="9"/>
        <v>-72563.07</v>
      </c>
      <c r="M31" s="21">
        <f t="shared" si="9"/>
        <v>-3110.2</v>
      </c>
      <c r="N31" s="21">
        <f t="shared" si="9"/>
        <v>-2360.01</v>
      </c>
      <c r="O31" s="21">
        <f t="shared" si="9"/>
        <v>-5389.66</v>
      </c>
      <c r="P31" s="21">
        <f t="shared" si="9"/>
        <v>-5113.6</v>
      </c>
      <c r="Q31" s="21">
        <f t="shared" si="9"/>
        <v>-56426.34</v>
      </c>
      <c r="R31" s="21">
        <f t="shared" si="9"/>
        <v>0</v>
      </c>
      <c r="S31" s="21">
        <f t="shared" si="9"/>
        <v>-7269.38</v>
      </c>
      <c r="T31" s="21">
        <f t="shared" si="9"/>
        <v>0</v>
      </c>
      <c r="U31" s="21">
        <f t="shared" si="9"/>
        <v>-1200</v>
      </c>
      <c r="V31" s="21">
        <f t="shared" si="9"/>
        <v>0</v>
      </c>
      <c r="W31" s="21">
        <f t="shared" si="9"/>
        <v>-66777.44</v>
      </c>
      <c r="X31" s="21">
        <f t="shared" si="9"/>
        <v>-30931.93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60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348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3614</v>
      </c>
      <c r="G5" s="11">
        <f>SUMIFS('[3]运行总行程（车公里）'!$C$1:$C$65536,'[3]运行总行程（车公里）'!$B$1:$B$65536,A5,'[3]运行总行程（车公里）'!$A$1:$A$65536,C5)</f>
        <v>32916</v>
      </c>
      <c r="H5" s="14">
        <f>SUMIFS('收入1-9月'!D:D,'收入1-9月'!C:C,A5,'收入1-9月'!B:B,C5)</f>
        <v>148101.68</v>
      </c>
      <c r="I5" s="15"/>
      <c r="J5" s="15">
        <f t="shared" ref="J5:J13" si="0">SUM(L5:U5,W5)</f>
        <v>113960.59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32968.83</v>
      </c>
      <c r="M5" s="14">
        <f>SUMIFS('成本1-9月'!$E:$E,'成本1-9月'!$D:$D,A5,'成本1-9月'!$C:$C,$M$4,'成本1-9月'!$A:$A,C5)</f>
        <v>2364.99</v>
      </c>
      <c r="N5" s="14">
        <f>SUMIFS('成本1-9月'!$E:$E,'成本1-9月'!$D:$D,A5,'成本1-9月'!$C:$C,$N$4,'成本1-9月'!$A:$A,C5)</f>
        <v>3600</v>
      </c>
      <c r="O5" s="14">
        <f>SUMIFS('成本1-9月'!$E:$E,'成本1-9月'!$D:$D,A5,'成本1-9月'!$C:$C,$O$4,'成本1-9月'!$A:$A,C5)</f>
        <v>2834.63</v>
      </c>
      <c r="P5" s="14">
        <f>SUMIFS('成本1-9月'!$E:$E,'成本1-9月'!$D:$D,A5,'成本1-9月'!$C:$C,$P$4,'成本1-9月'!$A:$A,C5)</f>
        <v>916.57</v>
      </c>
      <c r="Q5" s="14">
        <f>SUMIFS('成本1-9月'!$E:$E,'成本1-9月'!$D:$D,A5,'成本1-9月'!$C:$C,$Q$4,'成本1-9月'!$A:$A,C5)</f>
        <v>29090.02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17795.54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1500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22890.01</v>
      </c>
      <c r="X5" s="7">
        <f t="shared" ref="X5:X13" si="1">H5-J5</f>
        <v>34141.09</v>
      </c>
      <c r="Y5" s="29">
        <f>X5/H5</f>
        <v>0.230524663866068</v>
      </c>
      <c r="Z5" s="9"/>
    </row>
    <row r="6" s="1" customFormat="1" ht="25" customHeight="1" spans="1:26">
      <c r="A6" s="35" t="s">
        <v>60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292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2816</v>
      </c>
      <c r="G6" s="11">
        <f>SUMIFS('[3]运行总行程（车公里）'!$C$1:$C$65536,'[3]运行总行程（车公里）'!$B$1:$B$65536,A6,'[3]运行总行程（车公里）'!$A$1:$A$65536,C6)</f>
        <v>25524</v>
      </c>
      <c r="H6" s="14">
        <f>SUMIFS('收入1-9月'!D:D,'收入1-9月'!C:C,A6,'收入1-9月'!B:B,C6)</f>
        <v>121233.85</v>
      </c>
      <c r="I6" s="15"/>
      <c r="J6" s="15">
        <f t="shared" si="0"/>
        <v>70377.67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10833.99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2183.85</v>
      </c>
      <c r="P6" s="14">
        <f>SUMIFS('成本1-9月'!$E:$E,'成本1-9月'!$D:$D,A6,'成本1-9月'!$C:$C,$P$4,'成本1-9月'!$A:$A,C6)</f>
        <v>1988.17</v>
      </c>
      <c r="Q6" s="14">
        <f>SUMIFS('成本1-9月'!$E:$E,'成本1-9月'!$D:$D,A6,'成本1-9月'!$C:$C,$Q$4,'成本1-9月'!$A:$A,C6)</f>
        <v>30682.4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2930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21759.26</v>
      </c>
      <c r="X6" s="7">
        <f t="shared" si="1"/>
        <v>50856.18</v>
      </c>
      <c r="Y6" s="29">
        <f t="shared" ref="Y6:Y13" si="2">X6/H6</f>
        <v>0.419488286481045</v>
      </c>
      <c r="Z6" s="9"/>
    </row>
    <row r="7" s="1" customFormat="1" ht="25" customHeight="1" spans="1:26">
      <c r="A7" s="35" t="s">
        <v>60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398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1593</v>
      </c>
      <c r="G7" s="11">
        <f>SUMIFS('[3]运行总行程（车公里）'!$C$1:$C$65536,'[3]运行总行程（车公里）'!$B$1:$B$65536,A7,'[3]运行总行程（车公里）'!$A$1:$A$65536,C7)</f>
        <v>12040</v>
      </c>
      <c r="H7" s="14">
        <f>SUMIFS('收入1-9月'!D:D,'收入1-9月'!C:C,A7,'收入1-9月'!B:B,C7)</f>
        <v>124003.53</v>
      </c>
      <c r="I7" s="15"/>
      <c r="J7" s="15">
        <f t="shared" si="0"/>
        <v>131961.01</v>
      </c>
      <c r="K7" s="24">
        <f>+SUMIFS('[2]1-9月明细 (合并）huiz '!$C:$C,'[2]1-9月明细 (合并）huiz '!$B:$B,A7,'[2]1-9月明细 (合并）huiz '!$A:$A,C7)</f>
        <v>4648.67</v>
      </c>
      <c r="L7" s="14">
        <f>SUMIFS('成本1-9月'!E:E,'成本1-9月'!D:D,A7,'成本1-9月'!C:C,$L$4,'成本1-9月'!A:A,C7)</f>
        <v>68564.14</v>
      </c>
      <c r="M7" s="14">
        <f>SUMIFS('成本1-9月'!$E:$E,'成本1-9月'!$D:$D,A7,'成本1-9月'!$C:$C,$M$4,'成本1-9月'!$A:$A,C7)</f>
        <v>11415.99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1124.93</v>
      </c>
      <c r="P7" s="14">
        <f>SUMIFS('成本1-9月'!$E:$E,'成本1-9月'!$D:$D,A7,'成本1-9月'!$C:$C,$P$4,'成本1-9月'!$A:$A,C7)</f>
        <v>2045.44</v>
      </c>
      <c r="Q7" s="14">
        <f>SUMIFS('成本1-9月'!$E:$E,'成本1-9月'!$D:$D,A7,'成本1-9月'!$C:$C,$Q$4,'成本1-9月'!$A:$A,C7)</f>
        <v>29395.19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1545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17870.32</v>
      </c>
      <c r="X7" s="7">
        <f t="shared" si="1"/>
        <v>-7957.48000000001</v>
      </c>
      <c r="Y7" s="29">
        <f t="shared" si="2"/>
        <v>-0.0641713989916256</v>
      </c>
      <c r="Z7" s="9"/>
    </row>
    <row r="8" s="1" customFormat="1" ht="25" customHeight="1" spans="1:26">
      <c r="A8" s="35" t="s">
        <v>60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288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3360</v>
      </c>
      <c r="G8" s="11">
        <f>SUMIFS('[3]运行总行程（车公里）'!$C$1:$C$65536,'[3]运行总行程（车公里）'!$B$1:$B$65536,A8,'[3]运行总行程（车公里）'!$A$1:$A$65536,C8)</f>
        <v>28764</v>
      </c>
      <c r="H8" s="14">
        <f>SUMIFS('收入1-9月'!D:D,'收入1-9月'!C:C,A8,'收入1-9月'!B:B,C8)</f>
        <v>143903.58</v>
      </c>
      <c r="I8" s="15"/>
      <c r="J8" s="15">
        <f t="shared" si="0"/>
        <v>63148.96</v>
      </c>
      <c r="K8" s="24">
        <f>+SUMIFS('[2]1-9月明细 (合并）huiz '!$C:$C,'[2]1-9月明细 (合并）huiz '!$B:$B,A8,'[2]1-9月明细 (合并）huiz '!$A:$A,C8)</f>
        <v>5213.42</v>
      </c>
      <c r="L8" s="14">
        <f>SUMIFS('成本1-9月'!E:E,'成本1-9月'!D:D,A8,'成本1-9月'!C:C,$L$4,'成本1-9月'!A:A,C8)</f>
        <v>30759.18</v>
      </c>
      <c r="M8" s="14">
        <f>SUMIFS('成本1-9月'!$E:$E,'成本1-9月'!$D:$D,A8,'成本1-9月'!$C:$C,$M$4,'成本1-9月'!$A:$A,C8)</f>
        <v>-13463.51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2086.8</v>
      </c>
      <c r="P8" s="14">
        <f>SUMIFS('成本1-9月'!$E:$E,'成本1-9月'!$D:$D,A8,'成本1-9月'!$C:$C,$P$4,'成本1-9月'!$A:$A,C8)</f>
        <v>2045.44</v>
      </c>
      <c r="Q8" s="14">
        <f>SUMIFS('成本1-9月'!$E:$E,'成本1-9月'!$D:$D,A8,'成本1-9月'!$C:$C,$Q$4,'成本1-9月'!$A:$A,C8)</f>
        <v>24269.34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1500</v>
      </c>
      <c r="V8" s="7">
        <f>SUMIFS('[3]司助人数(人)'!$C$1:$C$65536,'[3]司助人数(人)'!$B$1:$B$65536,A8,'[3]司助人数(人)'!$A$1:$A$65536,C8)</f>
        <v>4</v>
      </c>
      <c r="W8" s="26">
        <f>SUMIFS(人工!Q:Q,人工!A:A,A8,人工!B:B,C8)</f>
        <v>15951.71</v>
      </c>
      <c r="X8" s="7">
        <f t="shared" si="1"/>
        <v>80754.62</v>
      </c>
      <c r="Y8" s="29">
        <f t="shared" si="2"/>
        <v>0.561171723455386</v>
      </c>
      <c r="Z8" s="9"/>
    </row>
    <row r="9" s="1" customFormat="1" ht="25" customHeight="1" spans="1:26">
      <c r="A9" s="35" t="s">
        <v>60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320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3952</v>
      </c>
      <c r="G9" s="11">
        <f>SUMIFS('[3]运行总行程（车公里）'!$C$1:$C$65536,'[3]运行总行程（车公里）'!$B$1:$B$65536,A9,'[3]运行总行程（车公里）'!$A$1:$A$65536,C9)</f>
        <v>29892</v>
      </c>
      <c r="H9" s="14">
        <f>SUMIFS('收入1-9月'!D:D,'收入1-9月'!C:C,A9,'收入1-9月'!B:B,C9)</f>
        <v>160471.25</v>
      </c>
      <c r="I9" s="15"/>
      <c r="J9" s="15">
        <f t="shared" si="0"/>
        <v>88253.87</v>
      </c>
      <c r="K9" s="24">
        <f>+SUMIFS('[2]1-9月明细 (合并）huiz '!$C:$C,'[2]1-9月明细 (合并）huiz '!$B:$B,A9,'[2]1-9月明细 (合并）huiz '!$A:$A,C9)</f>
        <v>5651.9</v>
      </c>
      <c r="L9" s="14">
        <f>SUMIFS('成本1-9月'!E:E,'成本1-9月'!D:D,A9,'成本1-9月'!C:C,$L$4,'成本1-9月'!A:A,C9)</f>
        <v>33346.21</v>
      </c>
      <c r="M9" s="14">
        <f>SUMIFS('成本1-9月'!$E:$E,'成本1-9月'!$D:$D,A9,'成本1-9月'!$C:$C,$M$4,'成本1-9月'!$A:$A,C9)</f>
        <v>1185.65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2050.73</v>
      </c>
      <c r="P9" s="14">
        <f>SUMIFS('成本1-9月'!$E:$E,'成本1-9月'!$D:$D,A9,'成本1-9月'!$C:$C,$P$4,'成本1-9月'!$A:$A,C9)</f>
        <v>2045.44</v>
      </c>
      <c r="Q9" s="14">
        <f>SUMIFS('成本1-9月'!$E:$E,'成本1-9月'!$D:$D,A9,'成本1-9月'!$C:$C,$Q$4,'成本1-9月'!$A:$A,C9)</f>
        <v>29119.97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1500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19005.87</v>
      </c>
      <c r="X9" s="7">
        <f t="shared" si="1"/>
        <v>72217.38</v>
      </c>
      <c r="Y9" s="29">
        <f t="shared" si="2"/>
        <v>0.450033136776837</v>
      </c>
      <c r="Z9" s="9"/>
    </row>
    <row r="10" s="1" customFormat="1" ht="25" customHeight="1" spans="1:26">
      <c r="A10" s="35" t="s">
        <v>60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40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264</v>
      </c>
      <c r="G10" s="11">
        <f>SUMIFS('[3]运行总行程（车公里）'!$C$1:$C$65536,'[3]运行总行程（车公里）'!$B$1:$B$65536,A10,'[3]运行总行程（车公里）'!$A$1:$A$65536,C10)</f>
        <v>3196</v>
      </c>
      <c r="H10" s="14">
        <f>SUMIFS('收入1-9月'!D:D,'收入1-9月'!C:C,A10,'收入1-9月'!B:B,C10)</f>
        <v>11068.55</v>
      </c>
      <c r="I10" s="15"/>
      <c r="J10" s="15">
        <f t="shared" si="0"/>
        <v>27212.06</v>
      </c>
      <c r="K10" s="24">
        <f>+SUMIFS('[2]1-9月明细 (合并）huiz '!$C:$C,'[2]1-9月明细 (合并）huiz '!$B:$B,A10,'[2]1-9月明细 (合并）huiz '!$A:$A,C10)</f>
        <v>729.97</v>
      </c>
      <c r="L10" s="14">
        <f>SUMIFS('成本1-9月'!E:E,'成本1-9月'!D:D,A10,'成本1-9月'!C:C,$L$4,'成本1-9月'!A:A,C10)</f>
        <v>4306.83</v>
      </c>
      <c r="M10" s="14">
        <f>SUMIFS('成本1-9月'!$E:$E,'成本1-9月'!$D:$D,A10,'成本1-9月'!$C:$C,$M$4,'成本1-9月'!$A:$A,C10)</f>
        <v>559.19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710.2</v>
      </c>
      <c r="P10" s="14">
        <f>SUMIFS('成本1-9月'!$E:$E,'成本1-9月'!$D:$D,A10,'成本1-9月'!$C:$C,$P$4,'成本1-9月'!$A:$A,C10)</f>
        <v>2045.44</v>
      </c>
      <c r="Q10" s="14">
        <f>SUMIFS('成本1-9月'!$E:$E,'成本1-9月'!$D:$D,A10,'成本1-9月'!$C:$C,$Q$4,'成本1-9月'!$A:$A,C10)</f>
        <v>-4369.54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1500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22459.94</v>
      </c>
      <c r="X10" s="7">
        <f t="shared" si="1"/>
        <v>-16143.51</v>
      </c>
      <c r="Y10" s="29">
        <f t="shared" si="2"/>
        <v>-1.45850269457156</v>
      </c>
      <c r="Z10" s="9"/>
    </row>
    <row r="11" s="1" customFormat="1" ht="25" customHeight="1" spans="1:26">
      <c r="A11" s="35" t="s">
        <v>60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216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2248</v>
      </c>
      <c r="G11" s="11">
        <f>SUMIFS('[3]运行总行程（车公里）'!$C$1:$C$65536,'[3]运行总行程（车公里）'!$B$1:$B$65536,A11,'[3]运行总行程（车公里）'!$A$1:$A$65536,C11)</f>
        <v>19824</v>
      </c>
      <c r="H11" s="14">
        <f>SUMIFS('收入1-9月'!D:D,'收入1-9月'!C:C,A11,'收入1-9月'!B:B,C11)</f>
        <v>83124.53</v>
      </c>
      <c r="I11" s="15"/>
      <c r="J11" s="15">
        <f t="shared" si="0"/>
        <v>19530.46</v>
      </c>
      <c r="K11" s="24">
        <f>+SUMIFS('[2]1-9月明细 (合并）huiz '!$C:$C,'[2]1-9月明细 (合并）huiz '!$B:$B,A11,'[2]1-9月明细 (合并）huiz '!$A:$A,C11)</f>
        <v>3696.12</v>
      </c>
      <c r="L11" s="14">
        <f>SUMIFS('成本1-9月'!E:E,'成本1-9月'!D:D,A11,'成本1-9月'!C:C,$L$4,'成本1-9月'!A:A,C11)</f>
        <v>21807.11</v>
      </c>
      <c r="M11" s="14">
        <f>SUMIFS('成本1-9月'!$E:$E,'成本1-9月'!$D:$D,A11,'成本1-9月'!$C:$C,$M$4,'成本1-9月'!$A:$A,C11)</f>
        <v>289.82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3529.44</v>
      </c>
      <c r="P11" s="14">
        <f>SUMIFS('成本1-9月'!$E:$E,'成本1-9月'!$D:$D,A11,'成本1-9月'!$C:$C,$P$4,'成本1-9月'!$A:$A,C11)</f>
        <v>2045.44</v>
      </c>
      <c r="Q11" s="14">
        <f>SUMIFS('成本1-9月'!$E:$E,'成本1-9月'!$D:$D,A11,'成本1-9月'!$C:$C,$Q$4,'成本1-9月'!$A:$A,C11)</f>
        <v>-8235.27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1500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-1406.08</v>
      </c>
      <c r="X11" s="7">
        <f t="shared" si="1"/>
        <v>63594.07</v>
      </c>
      <c r="Y11" s="29">
        <f t="shared" si="2"/>
        <v>0.765045769281342</v>
      </c>
      <c r="Z11" s="9"/>
    </row>
    <row r="12" s="1" customFormat="1" ht="25" customHeight="1" spans="1:26">
      <c r="A12" s="35" t="s">
        <v>60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218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1761</v>
      </c>
      <c r="G12" s="11">
        <f>SUMIFS('[3]运行总行程（车公里）'!$C$1:$C$65536,'[3]运行总行程（车公里）'!$B$1:$B$65536,A12,'[3]运行总行程（车公里）'!$A$1:$A$65536,C12)</f>
        <v>20492</v>
      </c>
      <c r="H12" s="14">
        <f>SUMIFS('收入1-9月'!D:D,'收入1-9月'!C:C,A12,'收入1-9月'!B:B,C12)</f>
        <v>73705.46</v>
      </c>
      <c r="I12" s="15"/>
      <c r="J12" s="15">
        <f t="shared" si="0"/>
        <v>54107.73</v>
      </c>
      <c r="K12" s="24">
        <f>+SUMIFS('[2]1-9月明细 (合并）huiz '!$C:$C,'[2]1-9月明细 (合并）huiz '!$B:$B,A12,'[2]1-9月明细 (合并）huiz '!$A:$A,C12)</f>
        <v>3921.68</v>
      </c>
      <c r="L12" s="14">
        <f>SUMIFS('成本1-9月'!E:E,'成本1-9月'!D:D,A12,'成本1-9月'!C:C,$L$4,'成本1-9月'!A:A,C12)</f>
        <v>23765.38</v>
      </c>
      <c r="M12" s="14">
        <f>SUMIFS('成本1-9月'!$E:$E,'成本1-9月'!$D:$D,A12,'成本1-9月'!$C:$C,$M$4,'成本1-9月'!$A:$A,C12)</f>
        <v>256.48</v>
      </c>
      <c r="N12" s="14">
        <f>SUMIFS('成本1-9月'!$E:$E,'成本1-9月'!$D:$D,A12,'成本1-9月'!$C:$C,$N$4,'成本1-9月'!$A:$A,C12)</f>
        <v>2088.5</v>
      </c>
      <c r="O12" s="14">
        <f>SUMIFS('成本1-9月'!$E:$E,'成本1-9月'!$D:$D,A12,'成本1-9月'!$C:$C,$O$4,'成本1-9月'!$A:$A,C12)</f>
        <v>7142.37</v>
      </c>
      <c r="P12" s="14">
        <f>SUMIFS('成本1-9月'!$E:$E,'成本1-9月'!$D:$D,A12,'成本1-9月'!$C:$C,$P$4,'成本1-9月'!$A:$A,C12)</f>
        <v>2045.44</v>
      </c>
      <c r="Q12" s="14">
        <f>SUMIFS('成本1-9月'!$E:$E,'成本1-9月'!$D:$D,A12,'成本1-9月'!$C:$C,$Q$4,'成本1-9月'!$A:$A,C12)</f>
        <v>3784.34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15025.22</v>
      </c>
      <c r="X12" s="7">
        <f t="shared" si="1"/>
        <v>19597.73</v>
      </c>
      <c r="Y12" s="29">
        <f t="shared" si="2"/>
        <v>0.265892513254785</v>
      </c>
      <c r="Z12" s="9"/>
    </row>
    <row r="13" s="1" customFormat="1" ht="25" customHeight="1" spans="1:26">
      <c r="A13" s="35" t="s">
        <v>60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250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2491</v>
      </c>
      <c r="G13" s="11">
        <f>SUMIFS('[3]运行总行程（车公里）'!$C$1:$C$65536,'[3]运行总行程（车公里）'!$B$1:$B$65536,A13,'[3]运行总行程（车公里）'!$A$1:$A$65536,C13)</f>
        <v>23000</v>
      </c>
      <c r="H13" s="14">
        <f>SUMIFS('收入1-9月'!D:D,'收入1-9月'!C:C,A13,'收入1-9月'!B:B,C13)</f>
        <v>102248.98</v>
      </c>
      <c r="I13" s="15"/>
      <c r="J13" s="15">
        <f t="shared" si="0"/>
        <v>71405.82</v>
      </c>
      <c r="K13" s="24">
        <f>+SUMIFS('[2]1-9月明细 (合并）huiz '!$C:$C,'[2]1-9月明细 (合并）huiz '!$B:$B,A13,'[2]1-9月明细 (合并）huiz '!$A:$A,C13)</f>
        <v>4330.72</v>
      </c>
      <c r="L13" s="14">
        <f>SUMIFS('成本1-9月'!E:E,'成本1-9月'!D:D,A13,'成本1-9月'!C:C,$L$4,'成本1-9月'!A:A,C13)</f>
        <v>26244.16</v>
      </c>
      <c r="M13" s="14">
        <f>SUMIFS('成本1-9月'!$E:$E,'成本1-9月'!$D:$D,A13,'成本1-9月'!$C:$C,$M$4,'成本1-9月'!$A:$A,C13)</f>
        <v>36.36</v>
      </c>
      <c r="N13" s="14">
        <f>SUMIFS('成本1-9月'!$E:$E,'成本1-9月'!$D:$D,A13,'成本1-9月'!$C:$C,$N$4,'成本1-9月'!$A:$A,C13)</f>
        <v>271.51</v>
      </c>
      <c r="O13" s="14">
        <f>SUMIFS('成本1-9月'!$E:$E,'成本1-9月'!$D:$D,A13,'成本1-9月'!$C:$C,$O$4,'成本1-9月'!$A:$A,C13)</f>
        <v>4466.16</v>
      </c>
      <c r="P13" s="14">
        <f>SUMIFS('成本1-9月'!$E:$E,'成本1-9月'!$D:$D,A13,'成本1-9月'!$C:$C,$P$4,'成本1-9月'!$A:$A,C13)</f>
        <v>2045.44</v>
      </c>
      <c r="Q13" s="14">
        <f>SUMIFS('成本1-9月'!$E:$E,'成本1-9月'!$D:$D,A13,'成本1-9月'!$C:$C,$Q$4,'成本1-9月'!$A:$A,C13)</f>
        <v>22447.93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15894.26</v>
      </c>
      <c r="X13" s="7">
        <f t="shared" si="1"/>
        <v>30843.16</v>
      </c>
      <c r="Y13" s="29">
        <f t="shared" si="2"/>
        <v>0.301647605677827</v>
      </c>
      <c r="Z13" s="9"/>
    </row>
    <row r="14" s="1" customFormat="1" ht="25" customHeight="1" spans="1:26">
      <c r="A14" s="35" t="s">
        <v>60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60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60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2370</v>
      </c>
      <c r="E17" s="16">
        <v>4</v>
      </c>
      <c r="F17" s="16">
        <f>SUM(F5:F16)</f>
        <v>22099</v>
      </c>
      <c r="G17" s="16">
        <f>SUM(G5:G16)</f>
        <v>195648</v>
      </c>
      <c r="H17" s="16">
        <f>SUM(H5:H16)</f>
        <v>967861.41</v>
      </c>
      <c r="I17" s="16"/>
      <c r="J17" s="16">
        <f t="shared" si="5"/>
        <v>639958.17</v>
      </c>
      <c r="K17" s="16">
        <f t="shared" ref="K17:U17" si="6">SUM(K5:K16)</f>
        <v>28192.48</v>
      </c>
      <c r="L17" s="16">
        <f t="shared" si="6"/>
        <v>241761.84</v>
      </c>
      <c r="M17" s="16">
        <f t="shared" si="6"/>
        <v>13478.96</v>
      </c>
      <c r="N17" s="16">
        <f t="shared" si="6"/>
        <v>5960.01</v>
      </c>
      <c r="O17" s="16">
        <f t="shared" si="6"/>
        <v>26129.11</v>
      </c>
      <c r="P17" s="16">
        <f t="shared" si="6"/>
        <v>17222.82</v>
      </c>
      <c r="Q17" s="16">
        <f t="shared" si="6"/>
        <v>156184.38</v>
      </c>
      <c r="R17" s="16">
        <f t="shared" si="6"/>
        <v>0</v>
      </c>
      <c r="S17" s="16">
        <f t="shared" si="6"/>
        <v>17795.54</v>
      </c>
      <c r="T17" s="16">
        <f t="shared" si="6"/>
        <v>0</v>
      </c>
      <c r="U17" s="16">
        <f t="shared" si="6"/>
        <v>11975</v>
      </c>
      <c r="V17" s="16"/>
      <c r="W17" s="28">
        <f>SUM(W5:W16)</f>
        <v>149450.51</v>
      </c>
      <c r="X17" s="16">
        <f t="shared" si="3"/>
        <v>327903.24</v>
      </c>
      <c r="Y17" s="30">
        <f t="shared" si="4"/>
        <v>0.338791521815091</v>
      </c>
      <c r="Z17" s="9"/>
    </row>
    <row r="18" s="1" customFormat="1" ht="25" customHeight="1" spans="1:26">
      <c r="A18" s="35" t="s">
        <v>60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60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60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60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60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60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60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60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60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60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60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60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-2370</v>
      </c>
      <c r="E31" s="21">
        <f t="shared" si="9"/>
        <v>0</v>
      </c>
      <c r="F31" s="21">
        <f t="shared" si="9"/>
        <v>-22099</v>
      </c>
      <c r="G31" s="21">
        <f t="shared" si="9"/>
        <v>-195648</v>
      </c>
      <c r="H31" s="21">
        <f t="shared" si="9"/>
        <v>-967861.41</v>
      </c>
      <c r="I31" s="21">
        <f t="shared" si="9"/>
        <v>0</v>
      </c>
      <c r="J31" s="21">
        <f t="shared" si="9"/>
        <v>-639958.17</v>
      </c>
      <c r="K31" s="21">
        <f t="shared" si="9"/>
        <v>-28192.48</v>
      </c>
      <c r="L31" s="21">
        <f t="shared" si="9"/>
        <v>-241761.84</v>
      </c>
      <c r="M31" s="21">
        <f t="shared" si="9"/>
        <v>-13478.96</v>
      </c>
      <c r="N31" s="21">
        <f t="shared" si="9"/>
        <v>-5960.01</v>
      </c>
      <c r="O31" s="21">
        <f t="shared" si="9"/>
        <v>-26129.11</v>
      </c>
      <c r="P31" s="21">
        <f t="shared" si="9"/>
        <v>-17222.82</v>
      </c>
      <c r="Q31" s="21">
        <f t="shared" si="9"/>
        <v>-156184.38</v>
      </c>
      <c r="R31" s="21">
        <f t="shared" si="9"/>
        <v>0</v>
      </c>
      <c r="S31" s="21">
        <f t="shared" si="9"/>
        <v>-17795.54</v>
      </c>
      <c r="T31" s="21">
        <f t="shared" si="9"/>
        <v>0</v>
      </c>
      <c r="U31" s="21">
        <f t="shared" si="9"/>
        <v>-11975</v>
      </c>
      <c r="V31" s="21">
        <f t="shared" si="9"/>
        <v>0</v>
      </c>
      <c r="W31" s="21">
        <f t="shared" si="9"/>
        <v>-149450.51</v>
      </c>
      <c r="X31" s="21">
        <f t="shared" si="9"/>
        <v>-327903.24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61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60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448</v>
      </c>
      <c r="G5" s="11">
        <f>SUMIFS('[3]运行总行程（车公里）'!$C$1:$C$65536,'[3]运行总行程（车公里）'!$B$1:$B$65536,A5,'[3]运行总行程（车公里）'!$A$1:$A$65536,C5)</f>
        <v>12916</v>
      </c>
      <c r="H5" s="14">
        <f>SUMIFS('收入1-9月'!D:D,'收入1-9月'!C:C,A5,'收入1-9月'!B:B,C5)</f>
        <v>26045.93</v>
      </c>
      <c r="I5" s="15"/>
      <c r="J5" s="15">
        <f t="shared" ref="J5:J13" si="0">SUM(L5:U5,W5)</f>
        <v>36070.97</v>
      </c>
      <c r="K5" s="24">
        <f>+SUMIFS('[2]1-9月明细 (合并）huiz '!$C:$C,'[2]1-9月明细 (合并）huiz '!$B:$B,A5,'[2]1-9月明细 (合并）huiz '!$A:$A,C5)</f>
        <v>1902.04</v>
      </c>
      <c r="L5" s="14">
        <f>SUMIFS('成本1-9月'!E:E,'成本1-9月'!D:D,A5,'成本1-9月'!C:C,$L$4,'成本1-9月'!A:A,C5)</f>
        <v>9700.4</v>
      </c>
      <c r="M5" s="14">
        <f>SUMIFS('成本1-9月'!$E:$E,'成本1-9月'!$D:$D,A5,'成本1-9月'!$C:$C,$M$4,'成本1-9月'!$A:$A,C5)</f>
        <v>256.01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825</v>
      </c>
      <c r="P5" s="14">
        <f>SUMIFS('成本1-9月'!$E:$E,'成本1-9月'!$D:$D,A5,'成本1-9月'!$C:$C,$P$4,'成本1-9月'!$A:$A,C5)</f>
        <v>1364.79</v>
      </c>
      <c r="Q5" s="14">
        <f>SUMIFS('成本1-9月'!$E:$E,'成本1-9月'!$D:$D,A5,'成本1-9月'!$C:$C,$Q$4,'成本1-9月'!$A:$A,C5)</f>
        <v>9252.87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7321.77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7350.13</v>
      </c>
      <c r="X5" s="7">
        <f t="shared" ref="X5:X13" si="1">H5-J5</f>
        <v>-10025.04</v>
      </c>
      <c r="Y5" s="29">
        <f>X5/H5</f>
        <v>-0.384898523492922</v>
      </c>
      <c r="Z5" s="9"/>
    </row>
    <row r="6" s="1" customFormat="1" ht="25" customHeight="1" spans="1:26">
      <c r="A6" s="35" t="s">
        <v>61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1367.38</v>
      </c>
      <c r="I6" s="15"/>
      <c r="J6" s="15">
        <f t="shared" si="0"/>
        <v>20122.83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437.22</v>
      </c>
      <c r="N6" s="14">
        <f>SUMIFS('成本1-9月'!$E:$E,'成本1-9月'!$D:$D,A6,'成本1-9月'!$C:$C,$N$4,'成本1-9月'!$A:$A,C6)</f>
        <v>2360.01</v>
      </c>
      <c r="O6" s="14">
        <f>SUMIFS('成本1-9月'!$E:$E,'成本1-9月'!$D:$D,A6,'成本1-9月'!$C:$C,$O$4,'成本1-9月'!$A:$A,C6)</f>
        <v>848.1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10127.18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19.71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6330.61</v>
      </c>
      <c r="X6" s="7">
        <f t="shared" si="1"/>
        <v>-18755.45</v>
      </c>
      <c r="Y6" s="29">
        <f t="shared" ref="Y6:Y13" si="2">X6/H6</f>
        <v>-13.7163407392239</v>
      </c>
      <c r="Z6" s="9"/>
    </row>
    <row r="7" s="1" customFormat="1" ht="25" customHeight="1" spans="1:26">
      <c r="A7" s="35" t="s">
        <v>61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-5871.5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88.65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-5960.15</v>
      </c>
      <c r="X7" s="7">
        <f t="shared" si="1"/>
        <v>5871.5</v>
      </c>
      <c r="Y7" s="29" t="e">
        <f t="shared" si="2"/>
        <v>#DIV/0!</v>
      </c>
      <c r="Z7" s="9"/>
    </row>
    <row r="8" s="1" customFormat="1" ht="25" customHeight="1" spans="1:26">
      <c r="A8" s="35" t="s">
        <v>61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49.23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-6.72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55.95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-49.23</v>
      </c>
      <c r="Y8" s="29" t="e">
        <f t="shared" si="2"/>
        <v>#DIV/0!</v>
      </c>
      <c r="Z8" s="9"/>
    </row>
    <row r="9" s="1" customFormat="1" ht="25" customHeight="1" spans="1:26">
      <c r="A9" s="35" t="s">
        <v>61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35" t="s">
        <v>61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35" t="s">
        <v>61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0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0</v>
      </c>
      <c r="X11" s="7">
        <f t="shared" si="1"/>
        <v>0</v>
      </c>
      <c r="Y11" s="29" t="e">
        <f t="shared" si="2"/>
        <v>#DIV/0!</v>
      </c>
      <c r="Z11" s="9"/>
    </row>
    <row r="12" s="1" customFormat="1" ht="25" customHeight="1" spans="1:26">
      <c r="A12" s="35" t="s">
        <v>61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0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0</v>
      </c>
      <c r="Y12" s="29" t="e">
        <f t="shared" si="2"/>
        <v>#DIV/0!</v>
      </c>
      <c r="Z12" s="9"/>
    </row>
    <row r="13" s="1" customFormat="1" ht="25" customHeight="1" spans="1:26">
      <c r="A13" s="35" t="s">
        <v>61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5" t="s">
        <v>61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61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61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60</v>
      </c>
      <c r="E17" s="16">
        <v>4</v>
      </c>
      <c r="F17" s="16">
        <f>SUM(F5:F16)</f>
        <v>448</v>
      </c>
      <c r="G17" s="16">
        <f>SUM(G5:G16)</f>
        <v>12916</v>
      </c>
      <c r="H17" s="16">
        <f>SUM(H5:H16)</f>
        <v>27413.31</v>
      </c>
      <c r="I17" s="16"/>
      <c r="J17" s="16">
        <f t="shared" si="5"/>
        <v>50371.53</v>
      </c>
      <c r="K17" s="16">
        <f t="shared" ref="K17:U17" si="6">SUM(K5:K16)</f>
        <v>1902.04</v>
      </c>
      <c r="L17" s="16">
        <f t="shared" si="6"/>
        <v>9700.4</v>
      </c>
      <c r="M17" s="16">
        <f t="shared" si="6"/>
        <v>686.51</v>
      </c>
      <c r="N17" s="16">
        <f t="shared" si="6"/>
        <v>2360.01</v>
      </c>
      <c r="O17" s="16">
        <f t="shared" si="6"/>
        <v>1817.7</v>
      </c>
      <c r="P17" s="16">
        <f t="shared" si="6"/>
        <v>1364.79</v>
      </c>
      <c r="Q17" s="16">
        <f t="shared" si="6"/>
        <v>19380.05</v>
      </c>
      <c r="R17" s="16">
        <f t="shared" si="6"/>
        <v>0</v>
      </c>
      <c r="S17" s="16">
        <f t="shared" si="6"/>
        <v>7321.77</v>
      </c>
      <c r="T17" s="16">
        <f t="shared" si="6"/>
        <v>0</v>
      </c>
      <c r="U17" s="16">
        <f t="shared" si="6"/>
        <v>19.71</v>
      </c>
      <c r="V17" s="16"/>
      <c r="W17" s="28">
        <f>SUM(W5:W16)</f>
        <v>7720.59</v>
      </c>
      <c r="X17" s="16">
        <f t="shared" si="3"/>
        <v>-22958.22</v>
      </c>
      <c r="Y17" s="30">
        <f t="shared" si="4"/>
        <v>-0.837484419065046</v>
      </c>
      <c r="Z17" s="9"/>
    </row>
    <row r="18" s="1" customFormat="1" ht="25" customHeight="1" spans="1:26">
      <c r="A18" s="35" t="s">
        <v>61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61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61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61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61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61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61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61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61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61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61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61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-60</v>
      </c>
      <c r="E31" s="21">
        <f t="shared" si="9"/>
        <v>0</v>
      </c>
      <c r="F31" s="21">
        <f t="shared" si="9"/>
        <v>-448</v>
      </c>
      <c r="G31" s="21">
        <f t="shared" si="9"/>
        <v>-12916</v>
      </c>
      <c r="H31" s="21">
        <f t="shared" si="9"/>
        <v>-27413.31</v>
      </c>
      <c r="I31" s="21">
        <f t="shared" si="9"/>
        <v>0</v>
      </c>
      <c r="J31" s="21">
        <f t="shared" si="9"/>
        <v>-50371.53</v>
      </c>
      <c r="K31" s="21">
        <f t="shared" si="9"/>
        <v>-1902.04</v>
      </c>
      <c r="L31" s="21">
        <f t="shared" si="9"/>
        <v>-9700.4</v>
      </c>
      <c r="M31" s="21">
        <f t="shared" si="9"/>
        <v>-686.51</v>
      </c>
      <c r="N31" s="21">
        <f t="shared" si="9"/>
        <v>-2360.01</v>
      </c>
      <c r="O31" s="21">
        <f t="shared" si="9"/>
        <v>-1817.7</v>
      </c>
      <c r="P31" s="21">
        <f t="shared" si="9"/>
        <v>-1364.79</v>
      </c>
      <c r="Q31" s="21">
        <f t="shared" si="9"/>
        <v>-19380.05</v>
      </c>
      <c r="R31" s="21">
        <f t="shared" si="9"/>
        <v>0</v>
      </c>
      <c r="S31" s="21">
        <f t="shared" si="9"/>
        <v>-7321.77</v>
      </c>
      <c r="T31" s="21">
        <f t="shared" si="9"/>
        <v>0</v>
      </c>
      <c r="U31" s="21">
        <f t="shared" si="9"/>
        <v>-19.71</v>
      </c>
      <c r="V31" s="21">
        <f t="shared" si="9"/>
        <v>0</v>
      </c>
      <c r="W31" s="21">
        <f t="shared" si="9"/>
        <v>-7720.59</v>
      </c>
      <c r="X31" s="21">
        <f t="shared" si="9"/>
        <v>22958.22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M15" sqref="M15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62</v>
      </c>
      <c r="B5" s="9" t="s">
        <v>260</v>
      </c>
      <c r="C5" s="10">
        <v>44197</v>
      </c>
      <c r="D5" s="11"/>
      <c r="E5" s="12"/>
      <c r="F5" s="13"/>
      <c r="G5" s="11"/>
      <c r="H5" s="14">
        <f>SUMIFS('收入1-9月'!D:D,'收入1-9月'!C:C,A5,'收入1-9月'!B:B,C5)</f>
        <v>48334.79</v>
      </c>
      <c r="I5" s="15"/>
      <c r="J5" s="15">
        <f t="shared" ref="J5:J13" si="0">SUM(L5:U5,W5)</f>
        <v>42233.99</v>
      </c>
      <c r="K5" s="24">
        <f>SUMIFS('[2]1-9月明细 (合并）huiz '!$C:$C,'[2]1-9月明细 (合并）huiz '!$B:$B,A5,'[2]1-9月明细 (合并）huiz '!$A:$A,C5)</f>
        <v>3488.16</v>
      </c>
      <c r="L5" s="14">
        <f>SUMIFS('成本1-9月'!E:E,'成本1-9月'!D:D,A5,'成本1-9月'!C:C,$L$4,'成本1-9月'!A:A,C5)</f>
        <v>17789.61</v>
      </c>
      <c r="M5" s="14">
        <f>SUMIFS('成本1-9月'!$E:$E,'成本1-9月'!$D:$D,A5,'成本1-9月'!$C:$C,$M$4,'成本1-9月'!$A:$A,C5)</f>
        <v>1521.99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-92.03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1120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506.7</v>
      </c>
      <c r="V5" s="7"/>
      <c r="W5" s="26">
        <f>SUMIFS(人工!Q:Q,人工!A:A,A5,人工!B:B,C5)</f>
        <v>21387.72</v>
      </c>
      <c r="X5" s="7">
        <f t="shared" ref="X5:X13" si="1">H5-J5</f>
        <v>6100.8</v>
      </c>
      <c r="Y5" s="29">
        <f>X5/H5</f>
        <v>0.126219644276928</v>
      </c>
      <c r="Z5" s="9"/>
    </row>
    <row r="6" s="1" customFormat="1" ht="25" customHeight="1" spans="1:26">
      <c r="A6" s="35" t="s">
        <v>62</v>
      </c>
      <c r="B6" s="9"/>
      <c r="C6" s="10">
        <v>44228</v>
      </c>
      <c r="D6" s="11"/>
      <c r="E6" s="12"/>
      <c r="F6" s="13"/>
      <c r="G6" s="11"/>
      <c r="H6" s="14">
        <f>SUMIFS('收入1-9月'!D:D,'收入1-9月'!C:C,A6,'收入1-9月'!B:B,C6)</f>
        <v>57247.69</v>
      </c>
      <c r="I6" s="15"/>
      <c r="J6" s="15">
        <f t="shared" si="0"/>
        <v>38276.94</v>
      </c>
      <c r="K6" s="24">
        <f>SUMIFS('[2]1-9月明细 (合并）huiz '!$C:$C,'[2]1-9月明细 (合并）huiz '!$B:$B,A6,'[2]1-9月明细 (合并）huiz '!$A:$A,C6)</f>
        <v>2116.47</v>
      </c>
      <c r="L6" s="14">
        <f>SUMIFS('成本1-9月'!E:E,'成本1-9月'!D:D,A6,'成本1-9月'!C:C,$L$4,'成本1-9月'!A:A,C6)</f>
        <v>10794</v>
      </c>
      <c r="M6" s="14">
        <f>SUMIFS('成本1-9月'!$E:$E,'成本1-9月'!$D:$D,A6,'成本1-9月'!$C:$C,$M$4,'成本1-9月'!$A:$A,C6)</f>
        <v>2737.97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2511.9</v>
      </c>
      <c r="P6" s="14">
        <f>SUMIFS('成本1-9月'!$E:$E,'成本1-9月'!$D:$D,A6,'成本1-9月'!$C:$C,$P$4,'成本1-9月'!$A:$A,C6)</f>
        <v>2754.73</v>
      </c>
      <c r="Q6" s="14">
        <f>SUMIFS('成本1-9月'!$E:$E,'成本1-9月'!$D:$D,A6,'成本1-9月'!$C:$C,$Q$4,'成本1-9月'!$A:$A,C6)</f>
        <v>1410.32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2191.64</v>
      </c>
      <c r="V6" s="7"/>
      <c r="W6" s="26">
        <f>SUMIFS(人工!Q:Q,人工!A:A,A6,人工!B:B,C6)</f>
        <v>15876.38</v>
      </c>
      <c r="X6" s="7">
        <f t="shared" si="1"/>
        <v>18970.75</v>
      </c>
      <c r="Y6" s="29">
        <f t="shared" ref="Y6:Y13" si="2">X6/H6</f>
        <v>0.331380183200405</v>
      </c>
      <c r="Z6" s="9"/>
    </row>
    <row r="7" s="1" customFormat="1" ht="25" customHeight="1" spans="1:26">
      <c r="A7" s="35" t="s">
        <v>62</v>
      </c>
      <c r="B7" s="9"/>
      <c r="C7" s="10">
        <v>44256</v>
      </c>
      <c r="D7" s="11"/>
      <c r="E7" s="12"/>
      <c r="F7" s="13"/>
      <c r="G7" s="11"/>
      <c r="H7" s="14">
        <f>SUMIFS('收入1-9月'!D:D,'收入1-9月'!C:C,A7,'收入1-9月'!B:B,C7)</f>
        <v>57632.88</v>
      </c>
      <c r="I7" s="15"/>
      <c r="J7" s="15">
        <f t="shared" si="0"/>
        <v>32439.37</v>
      </c>
      <c r="K7" s="24">
        <f>SUMIFS('[2]1-9月明细 (合并）huiz '!$C:$C,'[2]1-9月明细 (合并）huiz '!$B:$B,A7,'[2]1-9月明细 (合并）huiz '!$A:$A,C7)</f>
        <v>1323.85</v>
      </c>
      <c r="L7" s="14">
        <f>SUMIFS('成本1-9月'!E:E,'成本1-9月'!D:D,A7,'成本1-9月'!C:C,$L$4,'成本1-9月'!A:A,C7)</f>
        <v>7678.33</v>
      </c>
      <c r="M7" s="14">
        <f>SUMIFS('成本1-9月'!$E:$E,'成本1-9月'!$D:$D,A7,'成本1-9月'!$C:$C,$M$4,'成本1-9月'!$A:$A,C7)</f>
        <v>3688.96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845.7</v>
      </c>
      <c r="P7" s="14">
        <f>SUMIFS('成本1-9月'!$E:$E,'成本1-9月'!$D:$D,A7,'成本1-9月'!$C:$C,$P$4,'成本1-9月'!$A:$A,C7)</f>
        <v>2821.47</v>
      </c>
      <c r="Q7" s="14">
        <f>SUMIFS('成本1-9月'!$E:$E,'成本1-9月'!$D:$D,A7,'成本1-9月'!$C:$C,$Q$4,'成本1-9月'!$A:$A,C7)</f>
        <v>1202.92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29.35</v>
      </c>
      <c r="V7" s="7"/>
      <c r="W7" s="26">
        <f>SUMIFS(人工!Q:Q,人工!A:A,A7,人工!B:B,C7)</f>
        <v>16172.64</v>
      </c>
      <c r="X7" s="7">
        <f t="shared" si="1"/>
        <v>25193.51</v>
      </c>
      <c r="Y7" s="29">
        <f t="shared" si="2"/>
        <v>0.437137793565062</v>
      </c>
      <c r="Z7" s="9"/>
    </row>
    <row r="8" s="1" customFormat="1" ht="25" customHeight="1" spans="1:26">
      <c r="A8" s="35" t="s">
        <v>62</v>
      </c>
      <c r="B8" s="9"/>
      <c r="C8" s="10">
        <v>44287</v>
      </c>
      <c r="D8" s="11"/>
      <c r="E8" s="12"/>
      <c r="F8" s="13"/>
      <c r="G8" s="11"/>
      <c r="H8" s="14">
        <f>SUMIFS('收入1-9月'!D:D,'收入1-9月'!C:C,A8,'收入1-9月'!B:B,C8)</f>
        <v>59595.38</v>
      </c>
      <c r="I8" s="15"/>
      <c r="J8" s="15">
        <f t="shared" si="0"/>
        <v>35249.96</v>
      </c>
      <c r="K8" s="24">
        <f>SUMIFS('[2]1-9月明细 (合并）huiz '!$C:$C,'[2]1-9月明细 (合并）huiz '!$B:$B,A8,'[2]1-9月明细 (合并）huiz '!$A:$A,C8)</f>
        <v>1054.36</v>
      </c>
      <c r="L8" s="14">
        <f>SUMIFS('成本1-9月'!E:E,'成本1-9月'!D:D,A8,'成本1-9月'!C:C,$L$4,'成本1-9月'!A:A,C8)</f>
        <v>6220.73</v>
      </c>
      <c r="M8" s="14">
        <f>SUMIFS('成本1-9月'!$E:$E,'成本1-9月'!$D:$D,A8,'成本1-9月'!$C:$C,$M$4,'成本1-9月'!$A:$A,C8)</f>
        <v>-3531.88</v>
      </c>
      <c r="N8" s="14">
        <f>SUMIFS('成本1-9月'!$E:$E,'成本1-9月'!$D:$D,A8,'成本1-9月'!$C:$C,$N$4,'成本1-9月'!$A:$A,C8)</f>
        <v>2360.01</v>
      </c>
      <c r="O8" s="14">
        <f>SUMIFS('成本1-9月'!$E:$E,'成本1-9月'!$D:$D,A8,'成本1-9月'!$C:$C,$O$4,'成本1-9月'!$A:$A,C8)</f>
        <v>735.46</v>
      </c>
      <c r="P8" s="14">
        <f>SUMIFS('成本1-9月'!$E:$E,'成本1-9月'!$D:$D,A8,'成本1-9月'!$C:$C,$P$4,'成本1-9月'!$A:$A,C8)</f>
        <v>2821.47</v>
      </c>
      <c r="Q8" s="14">
        <f>SUMIFS('成本1-9月'!$E:$E,'成本1-9月'!$D:$D,A8,'成本1-9月'!$C:$C,$Q$4,'成本1-9月'!$A:$A,C8)</f>
        <v>1869.67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32.89</v>
      </c>
      <c r="V8" s="7"/>
      <c r="W8" s="26">
        <f>SUMIFS(人工!Q:Q,人工!A:A,A8,人工!B:B,C8)</f>
        <v>24741.61</v>
      </c>
      <c r="X8" s="7">
        <f t="shared" si="1"/>
        <v>24345.42</v>
      </c>
      <c r="Y8" s="29">
        <f t="shared" si="2"/>
        <v>0.408511867866267</v>
      </c>
      <c r="Z8" s="9"/>
    </row>
    <row r="9" s="1" customFormat="1" ht="25" customHeight="1" spans="1:26">
      <c r="A9" s="35" t="s">
        <v>62</v>
      </c>
      <c r="B9" s="9"/>
      <c r="C9" s="10">
        <v>44317</v>
      </c>
      <c r="D9" s="11"/>
      <c r="E9" s="12"/>
      <c r="F9" s="13"/>
      <c r="G9" s="11"/>
      <c r="H9" s="14">
        <f>SUMIFS('收入1-9月'!D:D,'收入1-9月'!C:C,A9,'收入1-9月'!B:B,C9)</f>
        <v>62406.74</v>
      </c>
      <c r="I9" s="15"/>
      <c r="J9" s="15">
        <f t="shared" si="0"/>
        <v>35025.46</v>
      </c>
      <c r="K9" s="24">
        <f>SUMIFS('[2]1-9月明细 (合并）huiz '!$C:$C,'[2]1-9月明细 (合并）huiz '!$B:$B,A9,'[2]1-9月明细 (合并）huiz '!$A:$A,C9)</f>
        <v>1715.24</v>
      </c>
      <c r="L9" s="14">
        <f>SUMIFS('成本1-9月'!E:E,'成本1-9月'!D:D,A9,'成本1-9月'!C:C,$L$4,'成本1-9月'!A:A,C9)</f>
        <v>10119.92</v>
      </c>
      <c r="M9" s="14">
        <f>SUMIFS('成本1-9月'!$E:$E,'成本1-9月'!$D:$D,A9,'成本1-9月'!$C:$C,$M$4,'成本1-9月'!$A:$A,C9)</f>
        <v>1030.12</v>
      </c>
      <c r="N9" s="14">
        <f>SUMIFS('成本1-9月'!$E:$E,'成本1-9月'!$D:$D,A9,'成本1-9月'!$C:$C,$N$4,'成本1-9月'!$A:$A,C9)</f>
        <v>1500.01</v>
      </c>
      <c r="O9" s="14">
        <f>SUMIFS('成本1-9月'!$E:$E,'成本1-9月'!$D:$D,A9,'成本1-9月'!$C:$C,$O$4,'成本1-9月'!$A:$A,C9)</f>
        <v>748.05</v>
      </c>
      <c r="P9" s="14">
        <f>SUMIFS('成本1-9月'!$E:$E,'成本1-9月'!$D:$D,A9,'成本1-9月'!$C:$C,$P$4,'成本1-9月'!$A:$A,C9)</f>
        <v>3462.15</v>
      </c>
      <c r="Q9" s="14">
        <f>SUMIFS('成本1-9月'!$E:$E,'成本1-9月'!$D:$D,A9,'成本1-9月'!$C:$C,$Q$4,'成本1-9月'!$A:$A,C9)</f>
        <v>4008.38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47.79</v>
      </c>
      <c r="V9" s="7"/>
      <c r="W9" s="26">
        <f>SUMIFS(人工!Q:Q,人工!A:A,A9,人工!B:B,C9)</f>
        <v>14109.04</v>
      </c>
      <c r="X9" s="7">
        <f t="shared" si="1"/>
        <v>27381.28</v>
      </c>
      <c r="Y9" s="29">
        <f t="shared" si="2"/>
        <v>0.438755172918822</v>
      </c>
      <c r="Z9" s="9"/>
    </row>
    <row r="10" s="1" customFormat="1" ht="25" customHeight="1" spans="1:26">
      <c r="A10" s="35" t="s">
        <v>62</v>
      </c>
      <c r="B10" s="9"/>
      <c r="C10" s="10">
        <v>44348</v>
      </c>
      <c r="D10" s="11"/>
      <c r="E10" s="12"/>
      <c r="F10" s="13"/>
      <c r="G10" s="11"/>
      <c r="H10" s="14">
        <f>SUMIFS('收入1-9月'!D:D,'收入1-9月'!C:C,A10,'收入1-9月'!B:B,C10)</f>
        <v>40396.09</v>
      </c>
      <c r="I10" s="15"/>
      <c r="J10" s="15">
        <f t="shared" si="0"/>
        <v>25931.63</v>
      </c>
      <c r="K10" s="24">
        <f>SUMIFS('[2]1-9月明细 (合并）huiz '!$C:$C,'[2]1-9月明细 (合并）huiz '!$B:$B,A10,'[2]1-9月明细 (合并）huiz '!$A:$A,C10)</f>
        <v>2000.03</v>
      </c>
      <c r="L10" s="14">
        <f>SUMIFS('成本1-9月'!E:E,'成本1-9月'!D:D,A10,'成本1-9月'!C:C,$L$4,'成本1-9月'!A:A,C10)</f>
        <v>11800.17</v>
      </c>
      <c r="M10" s="14">
        <f>SUMIFS('成本1-9月'!$E:$E,'成本1-9月'!$D:$D,A10,'成本1-9月'!$C:$C,$M$4,'成本1-9月'!$A:$A,C10)</f>
        <v>206.01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796.58</v>
      </c>
      <c r="P10" s="14">
        <f>SUMIFS('成本1-9月'!$E:$E,'成本1-9月'!$D:$D,A10,'成本1-9月'!$C:$C,$P$4,'成本1-9月'!$A:$A,C10)</f>
        <v>2821.47</v>
      </c>
      <c r="Q10" s="14">
        <f>SUMIFS('成本1-9月'!$E:$E,'成本1-9月'!$D:$D,A10,'成本1-9月'!$C:$C,$Q$4,'成本1-9月'!$A:$A,C10)</f>
        <v>835.2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37.61</v>
      </c>
      <c r="V10" s="7"/>
      <c r="W10" s="26">
        <f>SUMIFS(人工!Q:Q,人工!A:A,A10,人工!B:B,C10)</f>
        <v>9434.59</v>
      </c>
      <c r="X10" s="7">
        <f t="shared" si="1"/>
        <v>14464.46</v>
      </c>
      <c r="Y10" s="29">
        <f t="shared" si="2"/>
        <v>0.358065842510996</v>
      </c>
      <c r="Z10" s="9"/>
    </row>
    <row r="11" s="1" customFormat="1" ht="25" customHeight="1" spans="1:26">
      <c r="A11" s="35" t="s">
        <v>62</v>
      </c>
      <c r="B11" s="9"/>
      <c r="C11" s="10">
        <v>44378</v>
      </c>
      <c r="D11" s="11"/>
      <c r="E11" s="12"/>
      <c r="F11" s="13"/>
      <c r="G11" s="11"/>
      <c r="H11" s="14">
        <f>SUMIFS('收入1-9月'!D:D,'收入1-9月'!C:C,A11,'收入1-9月'!B:B,C11)</f>
        <v>34523.27</v>
      </c>
      <c r="I11" s="15"/>
      <c r="J11" s="15">
        <f t="shared" si="0"/>
        <v>10959.68</v>
      </c>
      <c r="K11" s="24">
        <f>SUMIFS('[2]1-9月明细 (合并）huiz '!$C:$C,'[2]1-9月明细 (合并）huiz '!$B:$B,A11,'[2]1-9月明细 (合并）huiz '!$A:$A,C11)</f>
        <v>484.51</v>
      </c>
      <c r="L11" s="14">
        <f>SUMIFS('成本1-9月'!E:E,'成本1-9月'!D:D,A11,'成本1-9月'!C:C,$L$4,'成本1-9月'!A:A,C11)</f>
        <v>2858.61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1103.86</v>
      </c>
      <c r="P11" s="14">
        <f>SUMIFS('成本1-9月'!$E:$E,'成本1-9月'!$D:$D,A11,'成本1-9月'!$C:$C,$P$4,'成本1-9月'!$A:$A,C11)</f>
        <v>747.97</v>
      </c>
      <c r="Q11" s="14">
        <f>SUMIFS('成本1-9月'!$E:$E,'成本1-9月'!$D:$D,A11,'成本1-9月'!$C:$C,$Q$4,'成本1-9月'!$A:$A,C11)</f>
        <v>894.36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1003.02</v>
      </c>
      <c r="V11" s="7"/>
      <c r="W11" s="26">
        <f>SUMIFS(人工!Q:Q,人工!A:A,A11,人工!B:B,C11)</f>
        <v>4351.86</v>
      </c>
      <c r="X11" s="7">
        <f t="shared" si="1"/>
        <v>23563.59</v>
      </c>
      <c r="Y11" s="29">
        <f t="shared" si="2"/>
        <v>0.682542238901471</v>
      </c>
      <c r="Z11" s="9"/>
    </row>
    <row r="12" s="1" customFormat="1" ht="25" customHeight="1" spans="1:26">
      <c r="A12" s="35" t="s">
        <v>62</v>
      </c>
      <c r="B12" s="9"/>
      <c r="C12" s="10">
        <v>44409</v>
      </c>
      <c r="D12" s="11"/>
      <c r="E12" s="12"/>
      <c r="F12" s="13"/>
      <c r="G12" s="11"/>
      <c r="H12" s="14">
        <f>SUMIFS('收入1-9月'!D:D,'收入1-9月'!C:C,A12,'收入1-9月'!B:B,C12)</f>
        <v>33353.76</v>
      </c>
      <c r="I12" s="15"/>
      <c r="J12" s="15">
        <f t="shared" si="0"/>
        <v>15006.75</v>
      </c>
      <c r="K12" s="24">
        <f>SUMIFS('[2]1-9月明细 (合并）huiz '!$C:$C,'[2]1-9月明细 (合并）huiz '!$B:$B,A12,'[2]1-9月明细 (合并）huiz '!$A:$A,C12)</f>
        <v>417.39</v>
      </c>
      <c r="L12" s="14">
        <f>SUMIFS('成本1-9月'!E:E,'成本1-9月'!D:D,A12,'成本1-9月'!C:C,$L$4,'成本1-9月'!A:A,C12)</f>
        <v>2529.38</v>
      </c>
      <c r="M12" s="14">
        <f>SUMIFS('成本1-9月'!$E:$E,'成本1-9月'!$D:$D,A12,'成本1-9月'!$C:$C,$M$4,'成本1-9月'!$A:$A,C12)</f>
        <v>3.98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2823.21</v>
      </c>
      <c r="P12" s="14">
        <f>SUMIFS('成本1-9月'!$E:$E,'成本1-9月'!$D:$D,A12,'成本1-9月'!$C:$C,$P$4,'成本1-9月'!$A:$A,C12)</f>
        <v>832.49</v>
      </c>
      <c r="Q12" s="14">
        <f>SUMIFS('成本1-9月'!$E:$E,'成本1-9月'!$D:$D,A12,'成本1-9月'!$C:$C,$Q$4,'成本1-9月'!$A:$A,C12)</f>
        <v>700.12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5.84</v>
      </c>
      <c r="V12" s="7"/>
      <c r="W12" s="26">
        <f>SUMIFS(人工!Q:Q,人工!A:A,A12,人工!B:B,C12)</f>
        <v>8111.73</v>
      </c>
      <c r="X12" s="7">
        <f t="shared" si="1"/>
        <v>18347.01</v>
      </c>
      <c r="Y12" s="29">
        <f t="shared" si="2"/>
        <v>0.550073215133766</v>
      </c>
      <c r="Z12" s="9"/>
    </row>
    <row r="13" s="1" customFormat="1" ht="25" customHeight="1" spans="1:26">
      <c r="A13" s="35" t="s">
        <v>62</v>
      </c>
      <c r="B13" s="9"/>
      <c r="C13" s="10">
        <v>44440</v>
      </c>
      <c r="D13" s="11"/>
      <c r="E13" s="12"/>
      <c r="F13" s="13"/>
      <c r="G13" s="11"/>
      <c r="H13" s="14">
        <f>SUMIFS('收入1-9月'!D:D,'收入1-9月'!C:C,A13,'收入1-9月'!B:B,C13)</f>
        <v>35726.57</v>
      </c>
      <c r="I13" s="15"/>
      <c r="J13" s="15">
        <f t="shared" si="0"/>
        <v>13474.2</v>
      </c>
      <c r="K13" s="24">
        <f>SUMIFS('[2]1-9月明细 (合并）huiz '!$C:$C,'[2]1-9月明细 (合并）huiz '!$B:$B,A13,'[2]1-9月明细 (合并）huiz '!$A:$A,C13)</f>
        <v>821.42</v>
      </c>
      <c r="L13" s="14">
        <f>SUMIFS('成本1-9月'!E:E,'成本1-9月'!D:D,A13,'成本1-9月'!C:C,$L$4,'成本1-9月'!A:A,C13)</f>
        <v>4977.81</v>
      </c>
      <c r="M13" s="14">
        <f>SUMIFS('成本1-9月'!$E:$E,'成本1-9月'!$D:$D,A13,'成本1-9月'!$C:$C,$M$4,'成本1-9月'!$A:$A,C13)</f>
        <v>0.52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1393.35</v>
      </c>
      <c r="P13" s="14">
        <f>SUMIFS('成本1-9月'!$E:$E,'成本1-9月'!$D:$D,A13,'成本1-9月'!$C:$C,$P$4,'成本1-9月'!$A:$A,C13)</f>
        <v>833.89</v>
      </c>
      <c r="Q13" s="14">
        <f>SUMIFS('成本1-9月'!$E:$E,'成本1-9月'!$D:$D,A13,'成本1-9月'!$C:$C,$Q$4,'成本1-9月'!$A:$A,C13)</f>
        <v>284.56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21.66</v>
      </c>
      <c r="V13" s="7"/>
      <c r="W13" s="26">
        <f>SUMIFS(人工!Q:Q,人工!A:A,A13,人工!B:B,C13)</f>
        <v>5962.41</v>
      </c>
      <c r="X13" s="7">
        <f t="shared" si="1"/>
        <v>22252.37</v>
      </c>
      <c r="Y13" s="29">
        <f t="shared" si="2"/>
        <v>0.622852123783503</v>
      </c>
      <c r="Z13" s="9"/>
    </row>
    <row r="14" s="1" customFormat="1" ht="25" customHeight="1" spans="1:26">
      <c r="A14" s="35" t="s">
        <v>62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62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62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 t="s">
        <v>62</v>
      </c>
      <c r="B17" s="16"/>
      <c r="C17" s="17" t="s">
        <v>39</v>
      </c>
      <c r="D17" s="16">
        <f>SUM(D5:D16)</f>
        <v>0</v>
      </c>
      <c r="E17" s="16">
        <v>4</v>
      </c>
      <c r="F17" s="16">
        <f>SUM(F5:F16)</f>
        <v>0</v>
      </c>
      <c r="G17" s="16">
        <f>SUM(G5:G16)</f>
        <v>0</v>
      </c>
      <c r="H17" s="16">
        <f>SUM(H5:H16)</f>
        <v>429217.17</v>
      </c>
      <c r="I17" s="16"/>
      <c r="J17" s="16">
        <f t="shared" si="5"/>
        <v>248597.98</v>
      </c>
      <c r="K17" s="16">
        <f t="shared" ref="K17:U17" si="6">SUM(K5:K16)</f>
        <v>13421.43</v>
      </c>
      <c r="L17" s="16">
        <f t="shared" si="6"/>
        <v>74768.56</v>
      </c>
      <c r="M17" s="16">
        <f t="shared" si="6"/>
        <v>5657.67</v>
      </c>
      <c r="N17" s="16">
        <f t="shared" si="6"/>
        <v>3860.02</v>
      </c>
      <c r="O17" s="16">
        <f t="shared" si="6"/>
        <v>10866.08</v>
      </c>
      <c r="P17" s="16">
        <f t="shared" si="6"/>
        <v>17095.64</v>
      </c>
      <c r="Q17" s="16">
        <f t="shared" si="6"/>
        <v>12325.53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3876.5</v>
      </c>
      <c r="V17" s="16"/>
      <c r="W17" s="28">
        <f>SUM(W5:W16)</f>
        <v>120147.98</v>
      </c>
      <c r="X17" s="16">
        <f t="shared" si="3"/>
        <v>180619.19</v>
      </c>
      <c r="Y17" s="30">
        <f t="shared" si="4"/>
        <v>0.420810728517687</v>
      </c>
      <c r="Z17" s="9"/>
    </row>
    <row r="18" s="1" customFormat="1" ht="25" customHeight="1" spans="1:26">
      <c r="A18" s="35" t="s">
        <v>62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62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62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62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62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62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62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62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62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62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62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62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0</v>
      </c>
      <c r="E31" s="21">
        <f t="shared" si="9"/>
        <v>0</v>
      </c>
      <c r="F31" s="21">
        <f t="shared" si="9"/>
        <v>0</v>
      </c>
      <c r="G31" s="21">
        <f t="shared" si="9"/>
        <v>0</v>
      </c>
      <c r="H31" s="21">
        <f t="shared" si="9"/>
        <v>-429217.17</v>
      </c>
      <c r="I31" s="21">
        <f t="shared" si="9"/>
        <v>0</v>
      </c>
      <c r="J31" s="21">
        <f t="shared" si="9"/>
        <v>-248597.98</v>
      </c>
      <c r="K31" s="21">
        <f t="shared" si="9"/>
        <v>-13421.43</v>
      </c>
      <c r="L31" s="21">
        <f t="shared" si="9"/>
        <v>-74768.56</v>
      </c>
      <c r="M31" s="21">
        <f t="shared" si="9"/>
        <v>-5657.67</v>
      </c>
      <c r="N31" s="21">
        <f t="shared" si="9"/>
        <v>-3860.02</v>
      </c>
      <c r="O31" s="21">
        <f t="shared" si="9"/>
        <v>-10866.08</v>
      </c>
      <c r="P31" s="21">
        <f t="shared" si="9"/>
        <v>-17095.64</v>
      </c>
      <c r="Q31" s="21">
        <f t="shared" si="9"/>
        <v>-12325.53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-3876.5</v>
      </c>
      <c r="V31" s="21">
        <f t="shared" si="9"/>
        <v>0</v>
      </c>
      <c r="W31" s="21">
        <f t="shared" si="9"/>
        <v>-120147.98</v>
      </c>
      <c r="X31" s="21">
        <f t="shared" si="9"/>
        <v>-180619.19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 t="e">
        <f t="shared" ref="D32:Y32" si="10">D31/D17*100</f>
        <v>#DIV/0!</v>
      </c>
      <c r="E32" s="23">
        <f t="shared" si="10"/>
        <v>0</v>
      </c>
      <c r="F32" s="23" t="e">
        <f t="shared" si="10"/>
        <v>#DIV/0!</v>
      </c>
      <c r="G32" s="23" t="e">
        <f t="shared" si="10"/>
        <v>#DIV/0!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63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758</v>
      </c>
      <c r="E5" s="12">
        <f>SUMIFS('[3]运行车辆数（辆）'!$C$1:$C$65536,'[3]运行车辆数（辆）'!$B$1:$B$65536,A5,'[3]运行车辆数（辆）'!$A$1:$A$65536,C5)</f>
        <v>6</v>
      </c>
      <c r="F5" s="13">
        <f>SUMIFS('[3]客运量（人次）'!$C$1:$C$65536,'[3]客运量（人次）'!$B$1:$B$65536,A5,'[3]客运量（人次）'!$A$1:$A$65536,C5)</f>
        <v>7861</v>
      </c>
      <c r="G5" s="11">
        <f>SUMIFS('[3]运行总行程（车公里）'!$C$1:$C$65536,'[3]运行总行程（车公里）'!$B$1:$B$65536,A5,'[3]运行总行程（车公里）'!$A$1:$A$65536,C5)</f>
        <v>43282</v>
      </c>
      <c r="H5" s="14">
        <f>SUMIFS('收入1-9月'!D:D,'收入1-9月'!C:C,A5,'收入1-9月'!B:B,C5)</f>
        <v>81763.03</v>
      </c>
      <c r="I5" s="15"/>
      <c r="J5" s="15">
        <f t="shared" ref="J5:J13" si="0">SUM(L5:U5,W5)</f>
        <v>81894.36</v>
      </c>
      <c r="K5" s="24">
        <f>+SUMIFS('[2]1-9月明细 (合并）huiz '!$C:$C,'[2]1-9月明细 (合并）huiz '!$B:$B,A5,'[2]1-9月明细 (合并）huiz '!$A:$A,C5)</f>
        <v>4473.63</v>
      </c>
      <c r="L5" s="14">
        <f>SUMIFS('成本1-9月'!E:E,'成本1-9月'!D:D,A5,'成本1-9月'!C:C,$L$4,'成本1-9月'!A:A,C5)</f>
        <v>22815.52</v>
      </c>
      <c r="M5" s="14">
        <f>SUMIFS('成本1-9月'!$E:$E,'成本1-9月'!$D:$D,A5,'成本1-9月'!$C:$C,$M$4,'成本1-9月'!$A:$A,C5)</f>
        <v>5424.97</v>
      </c>
      <c r="N5" s="14">
        <f>SUMIFS('成本1-9月'!$E:$E,'成本1-9月'!$D:$D,A5,'成本1-9月'!$C:$C,$N$4,'成本1-9月'!$A:$A,C5)</f>
        <v>108.01</v>
      </c>
      <c r="O5" s="14">
        <f>SUMIFS('成本1-9月'!$E:$E,'成本1-9月'!$D:$D,A5,'成本1-9月'!$C:$C,$O$4,'成本1-9月'!$A:$A,C5)</f>
        <v>3429.92</v>
      </c>
      <c r="P5" s="14">
        <f>SUMIFS('成本1-9月'!$E:$E,'成本1-9月'!$D:$D,A5,'成本1-9月'!$C:$C,$P$4,'成本1-9月'!$A:$A,C5)</f>
        <v>3993.3</v>
      </c>
      <c r="Q5" s="14">
        <f>SUMIFS('成本1-9月'!$E:$E,'成本1-9月'!$D:$D,A5,'成本1-9月'!$C:$C,$Q$4,'成本1-9月'!$A:$A,C5)</f>
        <v>10343.56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1122.43</v>
      </c>
      <c r="V5" s="7">
        <f>SUMIFS('[3]司助人数(人)'!$C$1:$C$65536,'[3]司助人数(人)'!$B$1:$B$65536,A5,'[3]司助人数(人)'!$A$1:$A$65536,C5)</f>
        <v>5</v>
      </c>
      <c r="W5" s="26">
        <f>SUMIFS(人工!Q:Q,人工!A:A,A5,人工!B:B,C5)</f>
        <v>34656.65</v>
      </c>
      <c r="X5" s="7">
        <f t="shared" ref="X5:X13" si="1">H5-J5</f>
        <v>-131.330000000002</v>
      </c>
      <c r="Y5" s="29">
        <f>X5/H5</f>
        <v>-0.00160622716648346</v>
      </c>
      <c r="Z5" s="9"/>
    </row>
    <row r="6" s="1" customFormat="1" ht="25" customHeight="1" spans="1:26">
      <c r="A6" s="35" t="s">
        <v>63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1229</v>
      </c>
      <c r="E6" s="12">
        <f>SUMIFS('[3]运行车辆数（辆）'!$C$1:$C$65536,'[3]运行车辆数（辆）'!$B$1:$B$65536,A6,'[3]运行车辆数（辆）'!$A$1:$A$65536,C6)</f>
        <v>6</v>
      </c>
      <c r="F6" s="13">
        <f>SUMIFS('[3]客运量（人次）'!$C$1:$C$65536,'[3]客运量（人次）'!$B$1:$B$65536,A6,'[3]客运量（人次）'!$A$1:$A$65536,C6)</f>
        <v>6098</v>
      </c>
      <c r="G6" s="11">
        <f>SUMIFS('[3]运行总行程（车公里）'!$C$1:$C$65536,'[3]运行总行程（车公里）'!$B$1:$B$65536,A6,'[3]运行总行程（车公里）'!$A$1:$A$65536,C6)</f>
        <v>31856</v>
      </c>
      <c r="H6" s="14">
        <f>SUMIFS('收入1-9月'!D:D,'收入1-9月'!C:C,A6,'收入1-9月'!B:B,C6)</f>
        <v>104292.98</v>
      </c>
      <c r="I6" s="15"/>
      <c r="J6" s="15">
        <f t="shared" si="0"/>
        <v>84606.31</v>
      </c>
      <c r="K6" s="24">
        <f>+SUMIFS('[2]1-9月明细 (合并）huiz '!$C:$C,'[2]1-9月明细 (合并）huiz '!$B:$B,A6,'[2]1-9月明细 (合并）huiz '!$A:$A,C6)</f>
        <v>3568.59</v>
      </c>
      <c r="L6" s="14">
        <f>SUMIFS('成本1-9月'!E:E,'成本1-9月'!D:D,A6,'成本1-9月'!C:C,$L$4,'成本1-9月'!A:A,C6)</f>
        <v>18199.82</v>
      </c>
      <c r="M6" s="14">
        <f>SUMIFS('成本1-9月'!$E:$E,'成本1-9月'!$D:$D,A6,'成本1-9月'!$C:$C,$M$4,'成本1-9月'!$A:$A,C6)</f>
        <v>5922.96</v>
      </c>
      <c r="N6" s="14">
        <f>SUMIFS('成本1-9月'!$E:$E,'成本1-9月'!$D:$D,A6,'成本1-9月'!$C:$C,$N$4,'成本1-9月'!$A:$A,C6)</f>
        <v>1440</v>
      </c>
      <c r="O6" s="14">
        <f>SUMIFS('成本1-9月'!$E:$E,'成本1-9月'!$D:$D,A6,'成本1-9月'!$C:$C,$O$4,'成本1-9月'!$A:$A,C6)</f>
        <v>2666.1</v>
      </c>
      <c r="P6" s="14">
        <f>SUMIFS('成本1-9月'!$E:$E,'成本1-9月'!$D:$D,A6,'成本1-9月'!$C:$C,$P$4,'成本1-9月'!$A:$A,C6)</f>
        <v>3993.3</v>
      </c>
      <c r="Q6" s="14">
        <f>SUMIFS('成本1-9月'!$E:$E,'成本1-9月'!$D:$D,A6,'成本1-9月'!$C:$C,$Q$4,'成本1-9月'!$A:$A,C6)</f>
        <v>11454.4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4495.33</v>
      </c>
      <c r="V6" s="7">
        <f>SUMIFS('[3]司助人数(人)'!$C$1:$C$65536,'[3]司助人数(人)'!$B$1:$B$65536,A6,'[3]司助人数(人)'!$A$1:$A$65536,C6)</f>
        <v>5</v>
      </c>
      <c r="W6" s="26">
        <f>SUMIFS(人工!Q:Q,人工!A:A,A6,人工!B:B,C6)</f>
        <v>36434.4</v>
      </c>
      <c r="X6" s="7">
        <f t="shared" si="1"/>
        <v>19686.67</v>
      </c>
      <c r="Y6" s="29">
        <f t="shared" ref="Y6:Y13" si="2">X6/H6</f>
        <v>0.188763136310805</v>
      </c>
      <c r="Z6" s="9"/>
    </row>
    <row r="7" s="1" customFormat="1" ht="25" customHeight="1" spans="1:26">
      <c r="A7" s="35" t="s">
        <v>63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1446</v>
      </c>
      <c r="E7" s="12">
        <f>SUMIFS('[3]运行车辆数（辆）'!$C$1:$C$65536,'[3]运行车辆数（辆）'!$B$1:$B$65536,A7,'[3]运行车辆数（辆）'!$A$1:$A$65536,C7)</f>
        <v>6</v>
      </c>
      <c r="F7" s="13">
        <f>SUMIFS('[3]客运量（人次）'!$C$1:$C$65536,'[3]客运量（人次）'!$B$1:$B$65536,A7,'[3]客运量（人次）'!$A$1:$A$65536,C7)</f>
        <v>7441</v>
      </c>
      <c r="G7" s="11">
        <f>SUMIFS('[3]运行总行程（车公里）'!$C$1:$C$65536,'[3]运行总行程（车公里）'!$B$1:$B$65536,A7,'[3]运行总行程（车公里）'!$A$1:$A$65536,C7)</f>
        <v>41664</v>
      </c>
      <c r="H7" s="14">
        <f>SUMIFS('收入1-9月'!D:D,'收入1-9月'!C:C,A7,'收入1-9月'!B:B,C7)</f>
        <v>109409.05</v>
      </c>
      <c r="I7" s="15"/>
      <c r="J7" s="15">
        <f t="shared" si="0"/>
        <v>90648.28</v>
      </c>
      <c r="K7" s="24">
        <f>+SUMIFS('[2]1-9月明细 (合并）huiz '!$C:$C,'[2]1-9月明细 (合并）huiz '!$B:$B,A7,'[2]1-9月明细 (合并）huiz '!$A:$A,C7)</f>
        <v>3892.66</v>
      </c>
      <c r="L7" s="14">
        <f>SUMIFS('成本1-9月'!E:E,'成本1-9月'!D:D,A7,'成本1-9月'!C:C,$L$4,'成本1-9月'!A:A,C7)</f>
        <v>22577.42</v>
      </c>
      <c r="M7" s="14">
        <f>SUMIFS('成本1-9月'!$E:$E,'成本1-9月'!$D:$D,A7,'成本1-9月'!$C:$C,$M$4,'成本1-9月'!$A:$A,C7)</f>
        <v>7994.54</v>
      </c>
      <c r="N7" s="14">
        <f>SUMIFS('成本1-9月'!$E:$E,'成本1-9月'!$D:$D,A7,'成本1-9月'!$C:$C,$N$4,'成本1-9月'!$A:$A,C7)</f>
        <v>2880.01</v>
      </c>
      <c r="O7" s="14">
        <f>SUMIFS('成本1-9月'!$E:$E,'成本1-9月'!$D:$D,A7,'成本1-9月'!$C:$C,$O$4,'成本1-9月'!$A:$A,C7)</f>
        <v>2643.3</v>
      </c>
      <c r="P7" s="14">
        <f>SUMIFS('成本1-9月'!$E:$E,'成本1-9月'!$D:$D,A7,'成本1-9月'!$C:$C,$P$4,'成本1-9月'!$A:$A,C7)</f>
        <v>3327.75</v>
      </c>
      <c r="Q7" s="14">
        <f>SUMIFS('成本1-9月'!$E:$E,'成本1-9月'!$D:$D,A7,'成本1-9月'!$C:$C,$Q$4,'成本1-9月'!$A:$A,C7)</f>
        <v>13922.66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768.98</v>
      </c>
      <c r="V7" s="7">
        <f>SUMIFS('[3]司助人数(人)'!$C$1:$C$65536,'[3]司助人数(人)'!$B$1:$B$65536,A7,'[3]司助人数(人)'!$A$1:$A$65536,C7)</f>
        <v>5</v>
      </c>
      <c r="W7" s="26">
        <f>SUMIFS(人工!Q:Q,人工!A:A,A7,人工!B:B,C7)</f>
        <v>36533.62</v>
      </c>
      <c r="X7" s="7">
        <f t="shared" si="1"/>
        <v>18760.77</v>
      </c>
      <c r="Y7" s="29">
        <f t="shared" si="2"/>
        <v>0.171473657800703</v>
      </c>
      <c r="Z7" s="9"/>
    </row>
    <row r="8" s="1" customFormat="1" ht="25" customHeight="1" spans="1:26">
      <c r="A8" s="35" t="s">
        <v>63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605</v>
      </c>
      <c r="E8" s="12">
        <f>SUMIFS('[3]运行车辆数（辆）'!$C$1:$C$65536,'[3]运行车辆数（辆）'!$B$1:$B$65536,A8,'[3]运行车辆数（辆）'!$A$1:$A$65536,C8)</f>
        <v>5</v>
      </c>
      <c r="F8" s="13">
        <f>SUMIFS('[3]客运量（人次）'!$C$1:$C$65536,'[3]客运量（人次）'!$B$1:$B$65536,A8,'[3]客运量（人次）'!$A$1:$A$65536,C8)</f>
        <v>5023</v>
      </c>
      <c r="G8" s="11">
        <f>SUMIFS('[3]运行总行程（车公里）'!$C$1:$C$65536,'[3]运行总行程（车公里）'!$B$1:$B$65536,A8,'[3]运行总行程（车公里）'!$A$1:$A$65536,C8)</f>
        <v>31425</v>
      </c>
      <c r="H8" s="14">
        <f>SUMIFS('收入1-9月'!D:D,'收入1-9月'!C:C,A8,'收入1-9月'!B:B,C8)</f>
        <v>73076.94</v>
      </c>
      <c r="I8" s="15"/>
      <c r="J8" s="15">
        <f t="shared" si="0"/>
        <v>65002.93</v>
      </c>
      <c r="K8" s="24">
        <f>+SUMIFS('[2]1-9月明细 (合并）huiz '!$C:$C,'[2]1-9月明细 (合并）huiz '!$B:$B,A8,'[2]1-9月明细 (合并）huiz '!$A:$A,C8)</f>
        <v>3548.14</v>
      </c>
      <c r="L8" s="14">
        <f>SUMIFS('成本1-9月'!E:E,'成本1-9月'!D:D,A8,'成本1-9月'!C:C,$L$4,'成本1-9月'!A:A,C8)</f>
        <v>20934.03</v>
      </c>
      <c r="M8" s="14">
        <f>SUMIFS('成本1-9月'!$E:$E,'成本1-9月'!$D:$D,A8,'成本1-9月'!$C:$C,$M$4,'成本1-9月'!$A:$A,C8)</f>
        <v>-10405.35</v>
      </c>
      <c r="N8" s="14">
        <f>SUMIFS('成本1-9月'!$E:$E,'成本1-9月'!$D:$D,A8,'成本1-9月'!$C:$C,$N$4,'成本1-9月'!$A:$A,C8)</f>
        <v>432.02</v>
      </c>
      <c r="O8" s="14">
        <f>SUMIFS('成本1-9月'!$E:$E,'成本1-9月'!$D:$D,A8,'成本1-9月'!$C:$C,$O$4,'成本1-9月'!$A:$A,C8)</f>
        <v>4307.76</v>
      </c>
      <c r="P8" s="14">
        <f>SUMIFS('成本1-9月'!$E:$E,'成本1-9月'!$D:$D,A8,'成本1-9月'!$C:$C,$P$4,'成本1-9月'!$A:$A,C8)</f>
        <v>3327.75</v>
      </c>
      <c r="Q8" s="14">
        <f>SUMIFS('成本1-9月'!$E:$E,'成本1-9月'!$D:$D,A8,'成本1-9月'!$C:$C,$Q$4,'成本1-9月'!$A:$A,C8)</f>
        <v>11367.36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144.45</v>
      </c>
      <c r="V8" s="7">
        <f>SUMIFS('[3]司助人数(人)'!$C$1:$C$65536,'[3]司助人数(人)'!$B$1:$B$65536,A8,'[3]司助人数(人)'!$A$1:$A$65536,C8)</f>
        <v>5</v>
      </c>
      <c r="W8" s="26">
        <f>SUMIFS(人工!Q:Q,人工!A:A,A8,人工!B:B,C8)</f>
        <v>34894.91</v>
      </c>
      <c r="X8" s="7">
        <f t="shared" si="1"/>
        <v>8074.00999999999</v>
      </c>
      <c r="Y8" s="29">
        <f t="shared" si="2"/>
        <v>0.110486427045248</v>
      </c>
      <c r="Z8" s="9"/>
    </row>
    <row r="9" s="1" customFormat="1" ht="25" customHeight="1" spans="1:26">
      <c r="A9" s="35" t="s">
        <v>63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552</v>
      </c>
      <c r="E9" s="12">
        <f>SUMIFS('[3]运行车辆数（辆）'!$C$1:$C$65536,'[3]运行车辆数（辆）'!$B$1:$B$65536,A9,'[3]运行车辆数（辆）'!$A$1:$A$65536,C9)</f>
        <v>5</v>
      </c>
      <c r="F9" s="13">
        <f>SUMIFS('[3]客运量（人次）'!$C$1:$C$65536,'[3]客运量（人次）'!$B$1:$B$65536,A9,'[3]客运量（人次）'!$A$1:$A$65536,C9)</f>
        <v>5890</v>
      </c>
      <c r="G9" s="11">
        <f>SUMIFS('[3]运行总行程（车公里）'!$C$1:$C$65536,'[3]运行总行程（车公里）'!$B$1:$B$65536,A9,'[3]运行总行程（车公里）'!$A$1:$A$65536,C9)</f>
        <v>30138</v>
      </c>
      <c r="H9" s="14">
        <f>SUMIFS('收入1-9月'!D:D,'收入1-9月'!C:C,A9,'收入1-9月'!B:B,C9)</f>
        <v>86751.53</v>
      </c>
      <c r="I9" s="15"/>
      <c r="J9" s="15">
        <f t="shared" si="0"/>
        <v>77720.51</v>
      </c>
      <c r="K9" s="24">
        <f>+SUMIFS('[2]1-9月明细 (合并）huiz '!$C:$C,'[2]1-9月明细 (合并）huiz '!$B:$B,A9,'[2]1-9月明细 (合并）huiz '!$A:$A,C9)</f>
        <v>3678.09</v>
      </c>
      <c r="L9" s="14">
        <f>SUMIFS('成本1-9月'!E:E,'成本1-9月'!D:D,A9,'成本1-9月'!C:C,$L$4,'成本1-9月'!A:A,C9)</f>
        <v>21700.73</v>
      </c>
      <c r="M9" s="14">
        <f>SUMIFS('成本1-9月'!$E:$E,'成本1-9月'!$D:$D,A9,'成本1-9月'!$C:$C,$M$4,'成本1-9月'!$A:$A,C9)</f>
        <v>904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2355.15</v>
      </c>
      <c r="P9" s="14">
        <f>SUMIFS('成本1-9月'!$E:$E,'成本1-9月'!$D:$D,A9,'成本1-9月'!$C:$C,$P$4,'成本1-9月'!$A:$A,C9)</f>
        <v>4065.95</v>
      </c>
      <c r="Q9" s="14">
        <f>SUMIFS('成本1-9月'!$E:$E,'成本1-9月'!$D:$D,A9,'成本1-9月'!$C:$C,$Q$4,'成本1-9月'!$A:$A,C9)</f>
        <v>13430.11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165.78</v>
      </c>
      <c r="V9" s="7">
        <f>SUMIFS('[3]司助人数(人)'!$C$1:$C$65536,'[3]司助人数(人)'!$B$1:$B$65536,A9,'[3]司助人数(人)'!$A$1:$A$65536,C9)</f>
        <v>5</v>
      </c>
      <c r="W9" s="26">
        <f>SUMIFS(人工!Q:Q,人工!A:A,A9,人工!B:B,C9)</f>
        <v>35098.79</v>
      </c>
      <c r="X9" s="7">
        <f t="shared" si="1"/>
        <v>9031.01999999999</v>
      </c>
      <c r="Y9" s="29">
        <f t="shared" si="2"/>
        <v>0.104102140907486</v>
      </c>
      <c r="Z9" s="9"/>
    </row>
    <row r="10" s="1" customFormat="1" ht="25" customHeight="1" spans="1:26">
      <c r="A10" s="35" t="s">
        <v>63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125</v>
      </c>
      <c r="E10" s="12">
        <f>SUMIFS('[3]运行车辆数（辆）'!$C$1:$C$65536,'[3]运行车辆数（辆）'!$B$1:$B$65536,A10,'[3]运行车辆数（辆）'!$A$1:$A$65536,C10)</f>
        <v>5</v>
      </c>
      <c r="F10" s="13">
        <f>SUMIFS('[3]客运量（人次）'!$C$1:$C$65536,'[3]客运量（人次）'!$B$1:$B$65536,A10,'[3]客运量（人次）'!$A$1:$A$65536,C10)</f>
        <v>1210</v>
      </c>
      <c r="G10" s="11">
        <f>SUMIFS('[3]运行总行程（车公里）'!$C$1:$C$65536,'[3]运行总行程（车公里）'!$B$1:$B$65536,A10,'[3]运行总行程（车公里）'!$A$1:$A$65536,C10)</f>
        <v>7798</v>
      </c>
      <c r="H10" s="14">
        <f>SUMIFS('收入1-9月'!D:D,'收入1-9月'!C:C,A10,'收入1-9月'!B:B,C10)</f>
        <v>13155.33</v>
      </c>
      <c r="I10" s="15"/>
      <c r="J10" s="15">
        <f t="shared" si="0"/>
        <v>60295.45</v>
      </c>
      <c r="K10" s="24">
        <f>+SUMIFS('[2]1-9月明细 (合并）huiz '!$C:$C,'[2]1-9月明细 (合并）huiz '!$B:$B,A10,'[2]1-9月明细 (合并）huiz '!$A:$A,C10)</f>
        <v>817.06</v>
      </c>
      <c r="L10" s="14">
        <f>SUMIFS('成本1-9月'!E:E,'成本1-9月'!D:D,A10,'成本1-9月'!C:C,$L$4,'成本1-9月'!A:A,C10)</f>
        <v>4820.67</v>
      </c>
      <c r="M10" s="14">
        <f>SUMIFS('成本1-9月'!$E:$E,'成本1-9月'!$D:$D,A10,'成本1-9月'!$C:$C,$M$4,'成本1-9月'!$A:$A,C10)</f>
        <v>308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1384.85</v>
      </c>
      <c r="P10" s="14">
        <f>SUMIFS('成本1-9月'!$E:$E,'成本1-9月'!$D:$D,A10,'成本1-9月'!$C:$C,$P$4,'成本1-9月'!$A:$A,C10)</f>
        <v>3091.01</v>
      </c>
      <c r="Q10" s="14">
        <f>SUMIFS('成本1-9月'!$E:$E,'成本1-9月'!$D:$D,A10,'成本1-9月'!$C:$C,$Q$4,'成本1-9月'!$A:$A,C10)</f>
        <v>4930.58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56.42</v>
      </c>
      <c r="V10" s="7">
        <f>SUMIFS('[3]司助人数(人)'!$C$1:$C$65536,'[3]司助人数(人)'!$B$1:$B$65536,A10,'[3]司助人数(人)'!$A$1:$A$65536,C10)</f>
        <v>6</v>
      </c>
      <c r="W10" s="26">
        <f>SUMIFS(人工!Q:Q,人工!A:A,A10,人工!B:B,C10)</f>
        <v>45703.92</v>
      </c>
      <c r="X10" s="7">
        <f t="shared" si="1"/>
        <v>-47140.12</v>
      </c>
      <c r="Y10" s="29">
        <f t="shared" si="2"/>
        <v>-3.58334758611148</v>
      </c>
      <c r="Z10" s="9"/>
    </row>
    <row r="11" s="1" customFormat="1" ht="25" customHeight="1" spans="1:26">
      <c r="A11" s="35" t="s">
        <v>63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756</v>
      </c>
      <c r="E11" s="12">
        <f>SUMIFS('[3]运行车辆数（辆）'!$C$1:$C$65536,'[3]运行车辆数（辆）'!$B$1:$B$65536,A11,'[3]运行车辆数（辆）'!$A$1:$A$65536,C11)</f>
        <v>6</v>
      </c>
      <c r="F11" s="13">
        <f>SUMIFS('[3]客运量（人次）'!$C$1:$C$65536,'[3]客运量（人次）'!$B$1:$B$65536,A11,'[3]客运量（人次）'!$A$1:$A$65536,C11)</f>
        <v>1371</v>
      </c>
      <c r="G11" s="11">
        <f>SUMIFS('[3]运行总行程（车公里）'!$C$1:$C$65536,'[3]运行总行程（车公里）'!$B$1:$B$65536,A11,'[3]运行总行程（车公里）'!$A$1:$A$65536,C11)</f>
        <v>7225</v>
      </c>
      <c r="H11" s="14">
        <f>SUMIFS('收入1-9月'!D:D,'收入1-9月'!C:C,A11,'收入1-9月'!B:B,C11)</f>
        <v>101366.74</v>
      </c>
      <c r="I11" s="15"/>
      <c r="J11" s="15">
        <f t="shared" si="0"/>
        <v>115146.8</v>
      </c>
      <c r="K11" s="24">
        <f>+SUMIFS('[2]1-9月明细 (合并）huiz '!$C:$C,'[2]1-9月明细 (合并）huiz '!$B:$B,A11,'[2]1-9月明细 (合并）huiz '!$A:$A,C11)</f>
        <v>8741.22</v>
      </c>
      <c r="L11" s="14">
        <f>SUMIFS('成本1-9月'!E:E,'成本1-9月'!D:D,A11,'成本1-9月'!C:C,$L$4,'成本1-9月'!A:A,C11)</f>
        <v>51573.21</v>
      </c>
      <c r="M11" s="14">
        <f>SUMIFS('成本1-9月'!$E:$E,'成本1-9月'!$D:$D,A11,'成本1-9月'!$C:$C,$M$4,'成本1-9月'!$A:$A,C11)</f>
        <v>375.82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8062.27</v>
      </c>
      <c r="P11" s="14">
        <f>SUMIFS('成本1-9月'!$E:$E,'成本1-9月'!$D:$D,A11,'成本1-9月'!$C:$C,$P$4,'成本1-9月'!$A:$A,C11)</f>
        <v>6269.27</v>
      </c>
      <c r="Q11" s="14">
        <f>SUMIFS('成本1-9月'!$E:$E,'成本1-9月'!$D:$D,A11,'成本1-9月'!$C:$C,$Q$4,'成本1-9月'!$A:$A,C11)</f>
        <v>7507.73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1052.84</v>
      </c>
      <c r="V11" s="7">
        <f>SUMIFS('[3]司助人数(人)'!$C$1:$C$65536,'[3]司助人数(人)'!$B$1:$B$65536,A11,'[3]司助人数(人)'!$A$1:$A$65536,C11)</f>
        <v>8</v>
      </c>
      <c r="W11" s="26">
        <f>SUMIFS(人工!Q:Q,人工!A:A,A11,人工!B:B,C11)</f>
        <v>40305.66</v>
      </c>
      <c r="X11" s="7">
        <f t="shared" si="1"/>
        <v>-13780.06</v>
      </c>
      <c r="Y11" s="29">
        <f t="shared" si="2"/>
        <v>-0.135942617864598</v>
      </c>
      <c r="Z11" s="9"/>
    </row>
    <row r="12" s="1" customFormat="1" ht="25" customHeight="1" spans="1:26">
      <c r="A12" s="35" t="s">
        <v>63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1097</v>
      </c>
      <c r="E12" s="12">
        <f>SUMIFS('[3]运行车辆数（辆）'!$C$1:$C$65536,'[3]运行车辆数（辆）'!$B$1:$B$65536,A12,'[3]运行车辆数（辆）'!$A$1:$A$65536,C12)</f>
        <v>8</v>
      </c>
      <c r="F12" s="13">
        <f>SUMIFS('[3]客运量（人次）'!$C$1:$C$65536,'[3]客运量（人次）'!$B$1:$B$65536,A12,'[3]客运量（人次）'!$A$1:$A$65536,C12)</f>
        <v>14011</v>
      </c>
      <c r="G12" s="11">
        <f>SUMIFS('[3]运行总行程（车公里）'!$C$1:$C$65536,'[3]运行总行程（车公里）'!$B$1:$B$65536,A12,'[3]运行总行程（车公里）'!$A$1:$A$65536,C12)</f>
        <v>59214</v>
      </c>
      <c r="H12" s="14">
        <f>SUMIFS('收入1-9月'!D:D,'收入1-9月'!C:C,A12,'收入1-9月'!B:B,C12)</f>
        <v>143627.21</v>
      </c>
      <c r="I12" s="15"/>
      <c r="J12" s="15">
        <f t="shared" si="0"/>
        <v>162610.17</v>
      </c>
      <c r="K12" s="24">
        <f>+SUMIFS('[2]1-9月明细 (合并）huiz '!$C:$C,'[2]1-9月明细 (合并）huiz '!$B:$B,A12,'[2]1-9月明细 (合并）huiz '!$A:$A,C12)</f>
        <v>9701.91</v>
      </c>
      <c r="L12" s="14">
        <f>SUMIFS('成本1-9月'!E:E,'成本1-9月'!D:D,A12,'成本1-9月'!C:C,$L$4,'成本1-9月'!A:A,C12)</f>
        <v>58793.57</v>
      </c>
      <c r="M12" s="14">
        <f>SUMIFS('成本1-9月'!$E:$E,'成本1-9月'!$D:$D,A12,'成本1-9月'!$C:$C,$M$4,'成本1-9月'!$A:$A,C12)</f>
        <v>386.92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13950.59</v>
      </c>
      <c r="P12" s="14">
        <f>SUMIFS('成本1-9月'!$E:$E,'成本1-9月'!$D:$D,A12,'成本1-9月'!$C:$C,$P$4,'成本1-9月'!$A:$A,C12)</f>
        <v>5710.75</v>
      </c>
      <c r="Q12" s="14">
        <f>SUMIFS('成本1-9月'!$E:$E,'成本1-9月'!$D:$D,A12,'成本1-9月'!$C:$C,$Q$4,'成本1-9月'!$A:$A,C12)</f>
        <v>16073.27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9934.39</v>
      </c>
      <c r="V12" s="7">
        <f>SUMIFS('[3]司助人数(人)'!$C$1:$C$65536,'[3]司助人数(人)'!$B$1:$B$65536,A12,'[3]司助人数(人)'!$A$1:$A$65536,C12)</f>
        <v>9</v>
      </c>
      <c r="W12" s="26">
        <f>SUMIFS(人工!Q:Q,人工!A:A,A12,人工!B:B,C12)</f>
        <v>57760.68</v>
      </c>
      <c r="X12" s="7">
        <f t="shared" si="1"/>
        <v>-18982.96</v>
      </c>
      <c r="Y12" s="29">
        <f t="shared" si="2"/>
        <v>-0.132168270900758</v>
      </c>
      <c r="Z12" s="9"/>
    </row>
    <row r="13" s="1" customFormat="1" ht="25" customHeight="1" spans="1:26">
      <c r="A13" s="35" t="s">
        <v>63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876</v>
      </c>
      <c r="E13" s="12">
        <f>SUMIFS('[3]运行车辆数（辆）'!$C$1:$C$65536,'[3]运行车辆数（辆）'!$B$1:$B$65536,A13,'[3]运行车辆数（辆）'!$A$1:$A$65536,C13)</f>
        <v>8</v>
      </c>
      <c r="F13" s="13">
        <f>SUMIFS('[3]客运量（人次）'!$C$1:$C$65536,'[3]客运量（人次）'!$B$1:$B$65536,A13,'[3]客运量（人次）'!$A$1:$A$65536,C13)</f>
        <v>12161</v>
      </c>
      <c r="G13" s="11">
        <f>SUMIFS('[3]运行总行程（车公里）'!$C$1:$C$65536,'[3]运行总行程（车公里）'!$B$1:$B$65536,A13,'[3]运行总行程（车公里）'!$A$1:$A$65536,C13)</f>
        <v>44383.9</v>
      </c>
      <c r="H13" s="14">
        <f>SUMIFS('收入1-9月'!D:D,'收入1-9月'!C:C,A13,'收入1-9月'!B:B,C13)</f>
        <v>137841.83</v>
      </c>
      <c r="I13" s="15"/>
      <c r="J13" s="15">
        <f t="shared" si="0"/>
        <v>136521.66</v>
      </c>
      <c r="K13" s="24">
        <f>+SUMIFS('[2]1-9月明细 (合并）huiz '!$C:$C,'[2]1-9月明细 (合并）huiz '!$B:$B,A13,'[2]1-9月明细 (合并）huiz '!$A:$A,C13)</f>
        <v>9125.7</v>
      </c>
      <c r="L13" s="14">
        <f>SUMIFS('成本1-9月'!E:E,'成本1-9月'!D:D,A13,'成本1-9月'!C:C,$L$4,'成本1-9月'!A:A,C13)</f>
        <v>55301.76</v>
      </c>
      <c r="M13" s="14">
        <f>SUMIFS('成本1-9月'!$E:$E,'成本1-9月'!$D:$D,A13,'成本1-9月'!$C:$C,$M$4,'成本1-9月'!$A:$A,C13)</f>
        <v>50.3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10732.17</v>
      </c>
      <c r="P13" s="14">
        <f>SUMIFS('成本1-9月'!$E:$E,'成本1-9月'!$D:$D,A13,'成本1-9月'!$C:$C,$P$4,'成本1-9月'!$A:$A,C13)</f>
        <v>5739.25</v>
      </c>
      <c r="Q13" s="14">
        <f>SUMIFS('成本1-9月'!$E:$E,'成本1-9月'!$D:$D,A13,'成本1-9月'!$C:$C,$Q$4,'成本1-9月'!$A:$A,C13)</f>
        <v>16282.24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480.62</v>
      </c>
      <c r="V13" s="7">
        <f>SUMIFS('[3]司助人数(人)'!$C$1:$C$65536,'[3]司助人数(人)'!$B$1:$B$65536,A13,'[3]司助人数(人)'!$A$1:$A$65536,C13)</f>
        <v>8</v>
      </c>
      <c r="W13" s="26">
        <f>SUMIFS(人工!Q:Q,人工!A:A,A13,人工!B:B,C13)</f>
        <v>47935.32</v>
      </c>
      <c r="X13" s="7">
        <f t="shared" si="1"/>
        <v>1320.17000000001</v>
      </c>
      <c r="Y13" s="29">
        <f t="shared" si="2"/>
        <v>0.00957742653300535</v>
      </c>
      <c r="Z13" s="9"/>
    </row>
    <row r="14" s="1" customFormat="1" ht="25" customHeight="1" spans="1:26">
      <c r="A14" s="35" t="s">
        <v>63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63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63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7444</v>
      </c>
      <c r="E17" s="16">
        <v>4</v>
      </c>
      <c r="F17" s="16">
        <f>SUM(F5:F16)</f>
        <v>61066</v>
      </c>
      <c r="G17" s="16">
        <f>SUM(G5:G16)</f>
        <v>296985.9</v>
      </c>
      <c r="H17" s="16">
        <f>SUM(H5:H16)</f>
        <v>851284.64</v>
      </c>
      <c r="I17" s="16"/>
      <c r="J17" s="16">
        <f t="shared" si="5"/>
        <v>874446.47</v>
      </c>
      <c r="K17" s="16">
        <f t="shared" ref="K17:U17" si="6">SUM(K5:K16)</f>
        <v>47547</v>
      </c>
      <c r="L17" s="16">
        <f t="shared" si="6"/>
        <v>276716.73</v>
      </c>
      <c r="M17" s="16">
        <f t="shared" si="6"/>
        <v>10962.16</v>
      </c>
      <c r="N17" s="16">
        <f t="shared" si="6"/>
        <v>4860.04</v>
      </c>
      <c r="O17" s="16">
        <f t="shared" si="6"/>
        <v>49532.11</v>
      </c>
      <c r="P17" s="16">
        <f t="shared" si="6"/>
        <v>39518.33</v>
      </c>
      <c r="Q17" s="16">
        <f t="shared" si="6"/>
        <v>105311.91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18221.24</v>
      </c>
      <c r="V17" s="16"/>
      <c r="W17" s="28">
        <f>SUM(W5:W16)</f>
        <v>369323.95</v>
      </c>
      <c r="X17" s="16">
        <f t="shared" si="3"/>
        <v>-23161.8299999998</v>
      </c>
      <c r="Y17" s="30">
        <f t="shared" si="4"/>
        <v>-0.0272080910563591</v>
      </c>
      <c r="Z17" s="9"/>
    </row>
    <row r="18" s="1" customFormat="1" ht="25" customHeight="1" spans="1:26">
      <c r="A18" s="35" t="s">
        <v>63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63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63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63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63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63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63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63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63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63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63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63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-7444</v>
      </c>
      <c r="E31" s="21">
        <f t="shared" si="9"/>
        <v>0</v>
      </c>
      <c r="F31" s="21">
        <f t="shared" si="9"/>
        <v>-61066</v>
      </c>
      <c r="G31" s="21">
        <f t="shared" si="9"/>
        <v>-296985.9</v>
      </c>
      <c r="H31" s="21">
        <f t="shared" si="9"/>
        <v>-851284.64</v>
      </c>
      <c r="I31" s="21">
        <f t="shared" si="9"/>
        <v>0</v>
      </c>
      <c r="J31" s="21">
        <f t="shared" si="9"/>
        <v>-874446.47</v>
      </c>
      <c r="K31" s="21">
        <f t="shared" si="9"/>
        <v>-47547</v>
      </c>
      <c r="L31" s="21">
        <f t="shared" si="9"/>
        <v>-276716.73</v>
      </c>
      <c r="M31" s="21">
        <f t="shared" si="9"/>
        <v>-10962.16</v>
      </c>
      <c r="N31" s="21">
        <f t="shared" si="9"/>
        <v>-4860.04</v>
      </c>
      <c r="O31" s="21">
        <f t="shared" si="9"/>
        <v>-49532.11</v>
      </c>
      <c r="P31" s="21">
        <f t="shared" si="9"/>
        <v>-39518.33</v>
      </c>
      <c r="Q31" s="21">
        <f t="shared" si="9"/>
        <v>-105311.91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-18221.24</v>
      </c>
      <c r="V31" s="21">
        <f t="shared" si="9"/>
        <v>0</v>
      </c>
      <c r="W31" s="21">
        <f t="shared" si="9"/>
        <v>-369323.95</v>
      </c>
      <c r="X31" s="21">
        <f t="shared" si="9"/>
        <v>23161.8299999998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Z32"/>
  <sheetViews>
    <sheetView tabSelected="1" workbookViewId="0">
      <pane xSplit="1" ySplit="1" topLeftCell="C2" activePane="bottomRight" state="frozen"/>
      <selection/>
      <selection pane="topRight"/>
      <selection pane="bottomLeft"/>
      <selection pane="bottomRight" activeCell="L16" sqref="L16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224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3816</v>
      </c>
      <c r="G5" s="11">
        <f>SUMIFS('[3]运行总行程（车公里）'!$C$1:$C$65536,'[3]运行总行程（车公里）'!$B$1:$B$65536,A5,'[3]运行总行程（车公里）'!$A$1:$A$65536,C5)</f>
        <v>19193</v>
      </c>
      <c r="H5" s="14">
        <f>SUMIFS('收入1-9月'!D:D,'收入1-9月'!C:C,A5,'收入1-9月'!B:B,C5)</f>
        <v>64342.28</v>
      </c>
      <c r="I5" s="15"/>
      <c r="J5" s="15">
        <f t="shared" ref="J5:J13" si="0">SUM(L5:U5,W5)</f>
        <v>51489.99</v>
      </c>
      <c r="K5" s="24">
        <f>+SUMIFS('[2]1-9月明细 (合并）huiz '!$C:$C,'[2]1-9月明细 (合并）huiz '!$B:$B,A5,'[2]1-9月明细 (合并）huiz '!$A:$A,C5)</f>
        <v>4453.73</v>
      </c>
      <c r="L5" s="14">
        <f>SUMIFS('成本1-9月'!E:E,'成本1-9月'!D:D,A5,'成本1-9月'!C:C,$L$4,'成本1-9月'!A:A,C5)</f>
        <v>22714.03</v>
      </c>
      <c r="M5" s="14">
        <f>SUMIFS('成本1-9月'!$E:$E,'成本1-9月'!$D:$D,A5,'成本1-9月'!$C:$C,$M$4,'成本1-9月'!$A:$A,C5)</f>
        <v>1847.66</v>
      </c>
      <c r="N5" s="14">
        <f>SUMIFS('成本1-9月'!$E:$E,'成本1-9月'!$D:$D,A5,'成本1-9月'!$C:$C,$N$4,'成本1-9月'!$A:$A,C5)</f>
        <v>4720.01</v>
      </c>
      <c r="O5" s="14">
        <f>SUMIFS('成本1-9月'!$E:$E,'成本1-9月'!$D:$D,A5,'成本1-9月'!$C:$C,$O$4,'成本1-9月'!$A:$A,C5)</f>
        <v>1274.86</v>
      </c>
      <c r="P5" s="14">
        <f>SUMIFS('成本1-9月'!$E:$E,'成本1-9月'!$D:$D,A5,'成本1-9月'!$C:$C,$P$4,'成本1-9月'!$A:$A,C5)</f>
        <v>2033.98</v>
      </c>
      <c r="Q5" s="14">
        <f>SUMIFS('成本1-9月'!$E:$E,'成本1-9月'!$D:$D,A5,'成本1-9月'!$C:$C,$Q$4,'成本1-9月'!$A:$A,C5)</f>
        <v>4629.27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36.85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14233.33</v>
      </c>
      <c r="X5" s="7">
        <f t="shared" ref="X5:X13" si="1">H5-J5</f>
        <v>12852.29</v>
      </c>
      <c r="Y5" s="29">
        <f>X5/H5</f>
        <v>0.199748749966585</v>
      </c>
      <c r="Z5" s="9"/>
    </row>
    <row r="6" s="1" customFormat="1" ht="25" customHeight="1" spans="1:26">
      <c r="A6" s="35" t="s">
        <v>64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208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3447</v>
      </c>
      <c r="G6" s="11">
        <f>SUMIFS('[3]运行总行程（车公里）'!$C$1:$C$65536,'[3]运行总行程（车公里）'!$B$1:$B$65536,A6,'[3]运行总行程（车公里）'!$A$1:$A$65536,C6)</f>
        <v>16871</v>
      </c>
      <c r="H6" s="14">
        <f>SUMIFS('收入1-9月'!D:D,'收入1-9月'!C:C,A6,'收入1-9月'!B:B,C6)</f>
        <v>69041.24</v>
      </c>
      <c r="I6" s="15"/>
      <c r="J6" s="15">
        <f t="shared" si="0"/>
        <v>55913.33</v>
      </c>
      <c r="K6" s="24">
        <f>+SUMIFS('[2]1-9月明细 (合并）huiz '!$C:$C,'[2]1-9月明细 (合并）huiz '!$B:$B,A6,'[2]1-9月明细 (合并）huiz '!$A:$A,C6)</f>
        <v>3984.74</v>
      </c>
      <c r="L6" s="14">
        <f>SUMIFS('成本1-9月'!E:E,'成本1-9月'!D:D,A6,'成本1-9月'!C:C,$L$4,'成本1-9月'!A:A,C6)</f>
        <v>20322.18</v>
      </c>
      <c r="M6" s="14">
        <f>SUMIFS('成本1-9月'!$E:$E,'成本1-9月'!$D:$D,A6,'成本1-9月'!$C:$C,$M$4,'成本1-9月'!$A:$A,C6)</f>
        <v>7256.72</v>
      </c>
      <c r="N6" s="14">
        <f>SUMIFS('成本1-9月'!$E:$E,'成本1-9月'!$D:$D,A6,'成本1-9月'!$C:$C,$N$4,'成本1-9月'!$A:$A,C6)</f>
        <v>4720.01</v>
      </c>
      <c r="O6" s="14">
        <f>SUMIFS('成本1-9月'!$E:$E,'成本1-9月'!$D:$D,A6,'成本1-9月'!$C:$C,$O$4,'成本1-9月'!$A:$A,C6)</f>
        <v>1436.78</v>
      </c>
      <c r="P6" s="14">
        <f>SUMIFS('成本1-9月'!$E:$E,'成本1-9月'!$D:$D,A6,'成本1-9月'!$C:$C,$P$4,'成本1-9月'!$A:$A,C6)</f>
        <v>2033.98</v>
      </c>
      <c r="Q6" s="14">
        <f>SUMIFS('成本1-9月'!$E:$E,'成本1-9月'!$D:$D,A6,'成本1-9月'!$C:$C,$Q$4,'成本1-9月'!$A:$A,C6)</f>
        <v>5220.5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164.75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14758.41</v>
      </c>
      <c r="X6" s="7">
        <f t="shared" si="1"/>
        <v>13127.91</v>
      </c>
      <c r="Y6" s="29">
        <f t="shared" ref="Y6:Y13" si="2">X6/H6</f>
        <v>0.190145918584313</v>
      </c>
      <c r="Z6" s="9"/>
    </row>
    <row r="7" s="1" customFormat="1" ht="25" customHeight="1" spans="1:26">
      <c r="A7" s="35" t="s">
        <v>64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236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4170</v>
      </c>
      <c r="G7" s="11">
        <f>SUMIFS('[3]运行总行程（车公里）'!$C$1:$C$65536,'[3]运行总行程（车公里）'!$B$1:$B$65536,A7,'[3]运行总行程（车公里）'!$A$1:$A$65536,C7)</f>
        <v>20136</v>
      </c>
      <c r="H7" s="14">
        <f>SUMIFS('收入1-9月'!D:D,'收入1-9月'!C:C,A7,'收入1-9月'!B:B,C7)</f>
        <v>65178.86</v>
      </c>
      <c r="I7" s="15"/>
      <c r="J7" s="15">
        <f t="shared" si="0"/>
        <v>65992.91</v>
      </c>
      <c r="K7" s="24">
        <f>+SUMIFS('[2]1-9月明细 (合并）huiz '!$C:$C,'[2]1-9月明细 (合并）huiz '!$B:$B,A7,'[2]1-9月明细 (合并）huiz '!$A:$A,C7)</f>
        <v>4496.5</v>
      </c>
      <c r="L7" s="14">
        <f>SUMIFS('成本1-9月'!E:E,'成本1-9月'!D:D,A7,'成本1-9月'!C:C,$L$4,'成本1-9月'!A:A,C7)</f>
        <v>26079.7</v>
      </c>
      <c r="M7" s="14">
        <f>SUMIFS('成本1-9月'!$E:$E,'成本1-9月'!$D:$D,A7,'成本1-9月'!$C:$C,$M$4,'成本1-9月'!$A:$A,C7)</f>
        <v>12382.72</v>
      </c>
      <c r="N7" s="14">
        <f>SUMIFS('成本1-9月'!$E:$E,'成本1-9月'!$D:$D,A7,'成本1-9月'!$C:$C,$N$4,'成本1-9月'!$A:$A,C7)</f>
        <v>4720.01</v>
      </c>
      <c r="O7" s="14">
        <f>SUMIFS('成本1-9月'!$E:$E,'成本1-9月'!$D:$D,A7,'成本1-9月'!$C:$C,$O$4,'成本1-9月'!$A:$A,C7)</f>
        <v>1562.4</v>
      </c>
      <c r="P7" s="14">
        <f>SUMIFS('成本1-9月'!$E:$E,'成本1-9月'!$D:$D,A7,'成本1-9月'!$C:$C,$P$4,'成本1-9月'!$A:$A,C7)</f>
        <v>2033.98</v>
      </c>
      <c r="Q7" s="14">
        <f>SUMIFS('成本1-9月'!$E:$E,'成本1-9月'!$D:$D,A7,'成本1-9月'!$C:$C,$Q$4,'成本1-9月'!$A:$A,C7)</f>
        <v>5342.21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1493.32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12378.57</v>
      </c>
      <c r="X7" s="7">
        <f t="shared" si="1"/>
        <v>-814.050000000003</v>
      </c>
      <c r="Y7" s="29">
        <f t="shared" si="2"/>
        <v>-0.0124894789506905</v>
      </c>
      <c r="Z7" s="9"/>
    </row>
    <row r="8" s="1" customFormat="1" ht="25" customHeight="1" spans="1:26">
      <c r="A8" s="35" t="s">
        <v>64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216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3620</v>
      </c>
      <c r="G8" s="11">
        <f>SUMIFS('[3]运行总行程（车公里）'!$C$1:$C$65536,'[3]运行总行程（车公里）'!$B$1:$B$65536,A8,'[3]运行总行程（车公里）'!$A$1:$A$65536,C8)</f>
        <v>19804</v>
      </c>
      <c r="H8" s="14">
        <f>SUMIFS('收入1-9月'!D:D,'收入1-9月'!C:C,A8,'收入1-9月'!B:B,C8)</f>
        <v>60937.01</v>
      </c>
      <c r="I8" s="15"/>
      <c r="J8" s="15">
        <f t="shared" si="0"/>
        <v>35364.29</v>
      </c>
      <c r="K8" s="24">
        <f>+SUMIFS('[2]1-9月明细 (合并）huiz '!$C:$C,'[2]1-9月明细 (合并）huiz '!$B:$B,A8,'[2]1-9月明细 (合并）huiz '!$A:$A,C8)</f>
        <v>4311.08</v>
      </c>
      <c r="L8" s="14">
        <f>SUMIFS('成本1-9月'!E:E,'成本1-9月'!D:D,A8,'成本1-9月'!C:C,$L$4,'成本1-9月'!A:A,C8)</f>
        <v>25435.37</v>
      </c>
      <c r="M8" s="14">
        <f>SUMIFS('成本1-9月'!$E:$E,'成本1-9月'!$D:$D,A8,'成本1-9月'!$C:$C,$M$4,'成本1-9月'!$A:$A,C8)</f>
        <v>-13471.01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1500.98</v>
      </c>
      <c r="P8" s="14">
        <f>SUMIFS('成本1-9月'!$E:$E,'成本1-9月'!$D:$D,A8,'成本1-9月'!$C:$C,$P$4,'成本1-9月'!$A:$A,C8)</f>
        <v>2033.98</v>
      </c>
      <c r="Q8" s="14">
        <f>SUMIFS('成本1-9月'!$E:$E,'成本1-9月'!$D:$D,A8,'成本1-9月'!$C:$C,$Q$4,'成本1-9月'!$A:$A,C8)</f>
        <v>6648.29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97.58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13119.1</v>
      </c>
      <c r="X8" s="7">
        <f t="shared" si="1"/>
        <v>25572.72</v>
      </c>
      <c r="Y8" s="29">
        <f t="shared" si="2"/>
        <v>0.419658266790576</v>
      </c>
      <c r="Z8" s="9"/>
    </row>
    <row r="9" s="1" customFormat="1" ht="25" customHeight="1" spans="1:26">
      <c r="A9" s="35" t="s">
        <v>64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226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4013</v>
      </c>
      <c r="G9" s="11">
        <f>SUMIFS('[3]运行总行程（车公里）'!$C$1:$C$65536,'[3]运行总行程（车公里）'!$B$1:$B$65536,A9,'[3]运行总行程（车公里）'!$A$1:$A$65536,C9)</f>
        <v>17414</v>
      </c>
      <c r="H9" s="14">
        <f>SUMIFS('收入1-9月'!D:D,'收入1-9月'!C:C,A9,'收入1-9月'!B:B,C9)</f>
        <v>63709.61</v>
      </c>
      <c r="I9" s="15"/>
      <c r="J9" s="15">
        <f t="shared" si="0"/>
        <v>57502.71</v>
      </c>
      <c r="K9" s="24">
        <f>+SUMIFS('[2]1-9月明细 (合并）huiz '!$C:$C,'[2]1-9月明细 (合并）huiz '!$B:$B,A9,'[2]1-9月明细 (合并）huiz '!$A:$A,C9)</f>
        <v>4693.13</v>
      </c>
      <c r="L9" s="14">
        <f>SUMIFS('成本1-9月'!E:E,'成本1-9月'!D:D,A9,'成本1-9月'!C:C,$L$4,'成本1-9月'!A:A,C9)</f>
        <v>27689.47</v>
      </c>
      <c r="M9" s="14">
        <f>SUMIFS('成本1-9月'!$E:$E,'成本1-9月'!$D:$D,A9,'成本1-9月'!$C:$C,$M$4,'成本1-9月'!$A:$A,C9)</f>
        <v>1428.85</v>
      </c>
      <c r="N9" s="14">
        <f>SUMIFS('成本1-9月'!$E:$E,'成本1-9月'!$D:$D,A9,'成本1-9月'!$C:$C,$N$4,'成本1-9月'!$A:$A,C9)</f>
        <v>4720.01</v>
      </c>
      <c r="O9" s="14">
        <f>SUMIFS('成本1-9月'!$E:$E,'成本1-9月'!$D:$D,A9,'成本1-9月'!$C:$C,$O$4,'成本1-9月'!$A:$A,C9)</f>
        <v>1227.98</v>
      </c>
      <c r="P9" s="14">
        <f>SUMIFS('成本1-9月'!$E:$E,'成本1-9月'!$D:$D,A9,'成本1-9月'!$C:$C,$P$4,'成本1-9月'!$A:$A,C9)</f>
        <v>2033.98</v>
      </c>
      <c r="Q9" s="14">
        <f>SUMIFS('成本1-9月'!$E:$E,'成本1-9月'!$D:$D,A9,'成本1-9月'!$C:$C,$Q$4,'成本1-9月'!$A:$A,C9)</f>
        <v>6040.37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102.28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14259.77</v>
      </c>
      <c r="X9" s="7">
        <f t="shared" si="1"/>
        <v>6206.89999999999</v>
      </c>
      <c r="Y9" s="29">
        <f t="shared" si="2"/>
        <v>0.0974248625913735</v>
      </c>
      <c r="Z9" s="9"/>
    </row>
    <row r="10" s="1" customFormat="1" ht="25" customHeight="1" spans="1:26">
      <c r="A10" s="35" t="s">
        <v>64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354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3046</v>
      </c>
      <c r="G10" s="11">
        <f>SUMIFS('[3]运行总行程（车公里）'!$C$1:$C$65536,'[3]运行总行程（车公里）'!$B$1:$B$65536,A10,'[3]运行总行程（车公里）'!$A$1:$A$65536,C10)</f>
        <v>16166</v>
      </c>
      <c r="H10" s="14">
        <f>SUMIFS('收入1-9月'!D:D,'收入1-9月'!C:C,A10,'收入1-9月'!B:B,C10)</f>
        <v>42820.84</v>
      </c>
      <c r="I10" s="15"/>
      <c r="J10" s="15">
        <f t="shared" si="0"/>
        <v>46857.51</v>
      </c>
      <c r="K10" s="24">
        <f>+SUMIFS('[2]1-9月明细 (合并）huiz '!$C:$C,'[2]1-9月明细 (合并）huiz '!$B:$B,A10,'[2]1-9月明细 (合并）huiz '!$A:$A,C10)</f>
        <v>3428.98</v>
      </c>
      <c r="L10" s="14">
        <f>SUMIFS('成本1-9月'!E:E,'成本1-9月'!D:D,A10,'成本1-9月'!C:C,$L$4,'成本1-9月'!A:A,C10)</f>
        <v>20230.98</v>
      </c>
      <c r="M10" s="14">
        <f>SUMIFS('成本1-9月'!$E:$E,'成本1-9月'!$D:$D,A10,'成本1-9月'!$C:$C,$M$4,'成本1-9月'!$A:$A,C10)</f>
        <v>998.69</v>
      </c>
      <c r="N10" s="14">
        <f>SUMIFS('成本1-9月'!$E:$E,'成本1-9月'!$D:$D,A10,'成本1-9月'!$C:$C,$N$4,'成本1-9月'!$A:$A,C10)</f>
        <v>4720.01</v>
      </c>
      <c r="O10" s="14">
        <f>SUMIFS('成本1-9月'!$E:$E,'成本1-9月'!$D:$D,A10,'成本1-9月'!$C:$C,$O$4,'成本1-9月'!$A:$A,C10)</f>
        <v>1245.75</v>
      </c>
      <c r="P10" s="14">
        <f>SUMIFS('成本1-9月'!$E:$E,'成本1-9月'!$D:$D,A10,'成本1-9月'!$C:$C,$P$4,'成本1-9月'!$A:$A,C10)</f>
        <v>2033.98</v>
      </c>
      <c r="Q10" s="14">
        <f>SUMIFS('成本1-9月'!$E:$E,'成本1-9月'!$D:$D,A10,'成本1-9月'!$C:$C,$Q$4,'成本1-9月'!$A:$A,C10)</f>
        <v>2825.07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99.96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14703.07</v>
      </c>
      <c r="X10" s="7">
        <f t="shared" si="1"/>
        <v>-4036.66999999999</v>
      </c>
      <c r="Y10" s="29">
        <f t="shared" si="2"/>
        <v>-0.094268818640643</v>
      </c>
      <c r="Z10" s="9"/>
    </row>
    <row r="11" s="1" customFormat="1" ht="25" customHeight="1" spans="1:26">
      <c r="A11" s="35" t="s">
        <v>64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460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3507</v>
      </c>
      <c r="G11" s="11">
        <f>SUMIFS('[3]运行总行程（车公里）'!$C$1:$C$65536,'[3]运行总行程（车公里）'!$B$1:$B$65536,A11,'[3]运行总行程（车公里）'!$A$1:$A$65536,C11)</f>
        <v>17717</v>
      </c>
      <c r="H11" s="14">
        <f>SUMIFS('收入1-9月'!D:D,'收入1-9月'!C:C,A11,'收入1-9月'!B:B,C11)</f>
        <v>51940.2</v>
      </c>
      <c r="I11" s="15"/>
      <c r="J11" s="15">
        <f t="shared" si="0"/>
        <v>37952.63</v>
      </c>
      <c r="K11" s="24">
        <f>+SUMIFS('[2]1-9月明细 (合并）huiz '!$C:$C,'[2]1-9月明细 (合并）huiz '!$B:$B,A11,'[2]1-9月明细 (合并）huiz '!$A:$A,C11)</f>
        <v>2527.63</v>
      </c>
      <c r="L11" s="14">
        <f>SUMIFS('成本1-9月'!E:E,'成本1-9月'!D:D,A11,'成本1-9月'!C:C,$L$4,'成本1-9月'!A:A,C11)</f>
        <v>14913.01</v>
      </c>
      <c r="M11" s="14">
        <f>SUMIFS('成本1-9月'!$E:$E,'成本1-9月'!$D:$D,A11,'成本1-9月'!$C:$C,$M$4,'成本1-9月'!$A:$A,C11)</f>
        <v>29.99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3970.79</v>
      </c>
      <c r="P11" s="14">
        <f>SUMIFS('成本1-9月'!$E:$E,'成本1-9月'!$D:$D,A11,'成本1-9月'!$C:$C,$P$4,'成本1-9月'!$A:$A,C11)</f>
        <v>2033.94</v>
      </c>
      <c r="Q11" s="14">
        <f>SUMIFS('成本1-9月'!$E:$E,'成本1-9月'!$D:$D,A11,'成本1-9月'!$C:$C,$Q$4,'成本1-9月'!$A:$A,C11)</f>
        <v>4650.17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132.61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12222.12</v>
      </c>
      <c r="X11" s="7">
        <f t="shared" si="1"/>
        <v>13987.57</v>
      </c>
      <c r="Y11" s="29">
        <f t="shared" si="2"/>
        <v>0.269301427410753</v>
      </c>
      <c r="Z11" s="9"/>
    </row>
    <row r="12" s="1" customFormat="1" ht="25" customHeight="1" spans="1:26">
      <c r="A12" s="35" t="s">
        <v>64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309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1619</v>
      </c>
      <c r="G12" s="11">
        <f>SUMIFS('[3]运行总行程（车公里）'!$C$1:$C$65536,'[3]运行总行程（车公里）'!$B$1:$B$65536,A12,'[3]运行总行程（车公里）'!$A$1:$A$65536,C12)</f>
        <v>8447</v>
      </c>
      <c r="H12" s="14">
        <f>SUMIFS('收入1-9月'!D:D,'收入1-9月'!C:C,A12,'收入1-9月'!B:B,C12)</f>
        <v>47023.14</v>
      </c>
      <c r="I12" s="15"/>
      <c r="J12" s="15">
        <f t="shared" si="0"/>
        <v>66352.78</v>
      </c>
      <c r="K12" s="24">
        <f>+SUMIFS('[2]1-9月明细 (合并）huiz '!$C:$C,'[2]1-9月明细 (合并）huiz '!$B:$B,A12,'[2]1-9月明细 (合并）huiz '!$A:$A,C12)</f>
        <v>4223.4</v>
      </c>
      <c r="L12" s="14">
        <f>SUMIFS('成本1-9月'!E:E,'成本1-9月'!D:D,A12,'成本1-9月'!C:C,$L$4,'成本1-9月'!A:A,C12)</f>
        <v>46241.73</v>
      </c>
      <c r="M12" s="14">
        <f>SUMIFS('成本1-9月'!$E:$E,'成本1-9月'!$D:$D,A12,'成本1-9月'!$C:$C,$M$4,'成本1-9月'!$A:$A,C12)</f>
        <v>106.2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4347.57</v>
      </c>
      <c r="P12" s="14">
        <f>SUMIFS('成本1-9月'!$E:$E,'成本1-9月'!$D:$D,A12,'成本1-9月'!$C:$C,$P$4,'成本1-9月'!$A:$A,C12)</f>
        <v>712.54</v>
      </c>
      <c r="Q12" s="14">
        <f>SUMIFS('成本1-9月'!$E:$E,'成本1-9月'!$D:$D,A12,'成本1-9月'!$C:$C,$Q$4,'成本1-9月'!$A:$A,C12)</f>
        <v>3903.22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1156.47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9885.05</v>
      </c>
      <c r="X12" s="7">
        <f t="shared" si="1"/>
        <v>-19329.64</v>
      </c>
      <c r="Y12" s="29">
        <f t="shared" si="2"/>
        <v>-0.411066551489331</v>
      </c>
      <c r="Z12" s="9"/>
    </row>
    <row r="13" s="1" customFormat="1" ht="25" customHeight="1" spans="1:26">
      <c r="A13" s="35" t="s">
        <v>64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300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3793</v>
      </c>
      <c r="G13" s="11">
        <f>SUMIFS('[3]运行总行程（车公里）'!$C$1:$C$65536,'[3]运行总行程（车公里）'!$B$1:$B$65536,A13,'[3]运行总行程（车公里）'!$A$1:$A$65536,C13)</f>
        <v>13126.3</v>
      </c>
      <c r="H13" s="14">
        <f>SUMIFS('收入1-9月'!D:D,'收入1-9月'!C:C,A13,'收入1-9月'!B:B,C13)</f>
        <v>48347.23</v>
      </c>
      <c r="I13" s="15"/>
      <c r="J13" s="15">
        <f t="shared" si="0"/>
        <v>45701.97</v>
      </c>
      <c r="K13" s="24">
        <f>+SUMIFS('[2]1-9月明细 (合并）huiz '!$C:$C,'[2]1-9月明细 (合并）huiz '!$B:$B,A13,'[2]1-9月明细 (合并）huiz '!$A:$A,C13)</f>
        <v>3901.37</v>
      </c>
      <c r="L13" s="14">
        <f>SUMIFS('成本1-9月'!E:E,'成本1-9月'!D:D,A13,'成本1-9月'!C:C,$L$4,'成本1-9月'!A:A,C13)</f>
        <v>23925.76</v>
      </c>
      <c r="M13" s="14">
        <f>SUMIFS('成本1-9月'!$E:$E,'成本1-9月'!$D:$D,A13,'成本1-9月'!$C:$C,$M$4,'成本1-9月'!$A:$A,C13)</f>
        <v>18.23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3146.97</v>
      </c>
      <c r="P13" s="14">
        <f>SUMIFS('成本1-9月'!$E:$E,'成本1-9月'!$D:$D,A13,'成本1-9月'!$C:$C,$P$4,'成本1-9月'!$A:$A,C13)</f>
        <v>1518.68</v>
      </c>
      <c r="Q13" s="14">
        <f>SUMIFS('成本1-9月'!$E:$E,'成本1-9月'!$D:$D,A13,'成本1-9月'!$C:$C,$Q$4,'成本1-9月'!$A:$A,C13)</f>
        <v>3956.66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155.84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12979.83</v>
      </c>
      <c r="X13" s="7">
        <f t="shared" si="1"/>
        <v>2645.25999999999</v>
      </c>
      <c r="Y13" s="29">
        <f t="shared" si="2"/>
        <v>0.0547137860845388</v>
      </c>
      <c r="Z13" s="9"/>
    </row>
    <row r="14" s="1" customFormat="1" ht="25" customHeight="1" spans="1:26">
      <c r="A14" s="35" t="s">
        <v>64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2533</v>
      </c>
      <c r="E17" s="16">
        <v>4</v>
      </c>
      <c r="F17" s="16">
        <f>SUM(F5:F16)</f>
        <v>31031</v>
      </c>
      <c r="G17" s="16">
        <f>SUM(G5:G16)</f>
        <v>148874.3</v>
      </c>
      <c r="H17" s="16">
        <f>SUM(H5:H16)</f>
        <v>513340.41</v>
      </c>
      <c r="I17" s="16"/>
      <c r="J17" s="16">
        <f t="shared" si="5"/>
        <v>463128.12</v>
      </c>
      <c r="K17" s="16">
        <f t="shared" ref="K17:U17" si="6">SUM(K5:K16)</f>
        <v>36020.56</v>
      </c>
      <c r="L17" s="16">
        <f t="shared" si="6"/>
        <v>227552.23</v>
      </c>
      <c r="M17" s="16">
        <f t="shared" si="6"/>
        <v>10598.05</v>
      </c>
      <c r="N17" s="16">
        <f t="shared" si="6"/>
        <v>23600.05</v>
      </c>
      <c r="O17" s="16">
        <f t="shared" si="6"/>
        <v>19714.08</v>
      </c>
      <c r="P17" s="16">
        <f t="shared" si="6"/>
        <v>16469.04</v>
      </c>
      <c r="Q17" s="16">
        <f t="shared" si="6"/>
        <v>43215.76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3439.66</v>
      </c>
      <c r="V17" s="16"/>
      <c r="W17" s="28">
        <f>SUM(W5:W16)</f>
        <v>118539.25</v>
      </c>
      <c r="X17" s="16">
        <f t="shared" si="3"/>
        <v>50212.29</v>
      </c>
      <c r="Y17" s="30">
        <f t="shared" si="4"/>
        <v>0.0978148009037512</v>
      </c>
      <c r="Z17" s="9"/>
    </row>
    <row r="18" s="1" customFormat="1" ht="25" customHeight="1" spans="1:26">
      <c r="A18" s="35" t="s">
        <v>64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-2533</v>
      </c>
      <c r="E31" s="21">
        <f t="shared" si="9"/>
        <v>0</v>
      </c>
      <c r="F31" s="21">
        <f t="shared" si="9"/>
        <v>-31031</v>
      </c>
      <c r="G31" s="21">
        <f t="shared" si="9"/>
        <v>-148874.3</v>
      </c>
      <c r="H31" s="21">
        <f t="shared" si="9"/>
        <v>-513340.41</v>
      </c>
      <c r="I31" s="21">
        <f t="shared" si="9"/>
        <v>0</v>
      </c>
      <c r="J31" s="21">
        <f t="shared" si="9"/>
        <v>-463128.12</v>
      </c>
      <c r="K31" s="21">
        <f t="shared" si="9"/>
        <v>-36020.56</v>
      </c>
      <c r="L31" s="21">
        <f t="shared" si="9"/>
        <v>-227552.23</v>
      </c>
      <c r="M31" s="21">
        <f t="shared" si="9"/>
        <v>-10598.05</v>
      </c>
      <c r="N31" s="21">
        <f t="shared" si="9"/>
        <v>-23600.05</v>
      </c>
      <c r="O31" s="21">
        <f t="shared" si="9"/>
        <v>-19714.08</v>
      </c>
      <c r="P31" s="21">
        <f t="shared" si="9"/>
        <v>-16469.04</v>
      </c>
      <c r="Q31" s="21">
        <f t="shared" si="9"/>
        <v>-43215.76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-3439.66</v>
      </c>
      <c r="V31" s="21">
        <f t="shared" si="9"/>
        <v>0</v>
      </c>
      <c r="W31" s="21">
        <f t="shared" si="9"/>
        <v>-118539.25</v>
      </c>
      <c r="X31" s="21">
        <f t="shared" si="9"/>
        <v>-50212.29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78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312</v>
      </c>
      <c r="G5" s="11">
        <f>SUMIFS('[3]运行总行程（车公里）'!$C$1:$C$65536,'[3]运行总行程（车公里）'!$B$1:$B$65536,A5,'[3]运行总行程（车公里）'!$A$1:$A$65536,C5)</f>
        <v>13978</v>
      </c>
      <c r="H5" s="14">
        <f>SUMIFS('收入1-9月'!D:D,'收入1-9月'!C:C,A5,'收入1-9月'!B:B,C5)</f>
        <v>20887.63</v>
      </c>
      <c r="I5" s="15"/>
      <c r="J5" s="15">
        <f t="shared" ref="J5:J13" si="0">SUM(L5:U5,W5)</f>
        <v>40431.63</v>
      </c>
      <c r="K5" s="24">
        <f>+SUMIFS('[2]1-9月明细 (合并）huiz '!$C:$C,'[2]1-9月明细 (合并）huiz '!$B:$B,A5,'[2]1-9月明细 (合并）huiz '!$A:$A,C5)</f>
        <v>2546.88</v>
      </c>
      <c r="L5" s="14">
        <f>SUMIFS('成本1-9月'!E:E,'成本1-9月'!D:D,A5,'成本1-9月'!C:C,$L$4,'成本1-9月'!A:A,C5)</f>
        <v>12989.09</v>
      </c>
      <c r="M5" s="14">
        <f>SUMIFS('成本1-9月'!$E:$E,'成本1-9月'!$D:$D,A5,'成本1-9月'!$C:$C,$M$4,'成本1-9月'!$A:$A,C5)</f>
        <v>796.02</v>
      </c>
      <c r="N5" s="14">
        <f>SUMIFS('成本1-9月'!$E:$E,'成本1-9月'!$D:$D,A5,'成本1-9月'!$C:$C,$N$4,'成本1-9月'!$A:$A,C5)</f>
        <v>3959.99</v>
      </c>
      <c r="O5" s="14">
        <f>SUMIFS('成本1-9月'!$E:$E,'成本1-9月'!$D:$D,A5,'成本1-9月'!$C:$C,$O$4,'成本1-9月'!$A:$A,C5)</f>
        <v>903.75</v>
      </c>
      <c r="P5" s="14">
        <f>SUMIFS('成本1-9月'!$E:$E,'成本1-9月'!$D:$D,A5,'成本1-9月'!$C:$C,$P$4,'成本1-9月'!$A:$A,C5)</f>
        <v>1038.06</v>
      </c>
      <c r="Q5" s="14">
        <f>SUMIFS('成本1-9月'!$E:$E,'成本1-9月'!$D:$D,A5,'成本1-9月'!$C:$C,$Q$4,'成本1-9月'!$A:$A,C5)</f>
        <v>13435.75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7308.97</v>
      </c>
      <c r="X5" s="7">
        <f t="shared" ref="X5:X13" si="1">H5-J5</f>
        <v>-19544</v>
      </c>
      <c r="Y5" s="29">
        <f>X5/H5</f>
        <v>-0.935673410530539</v>
      </c>
      <c r="Z5" s="9"/>
    </row>
    <row r="6" s="1" customFormat="1" ht="25" customHeight="1" spans="1:26">
      <c r="A6" s="35" t="s">
        <v>66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18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145</v>
      </c>
      <c r="G6" s="11">
        <f>SUMIFS('[3]运行总行程（车公里）'!$C$1:$C$65536,'[3]运行总行程（车公里）'!$B$1:$B$65536,A6,'[3]运行总行程（车公里）'!$A$1:$A$65536,C6)</f>
        <v>4338</v>
      </c>
      <c r="H6" s="14">
        <f>SUMIFS('收入1-9月'!D:D,'收入1-9月'!C:C,A6,'收入1-9月'!B:B,C6)</f>
        <v>13505.81</v>
      </c>
      <c r="I6" s="15"/>
      <c r="J6" s="15">
        <f t="shared" si="0"/>
        <v>30505.23</v>
      </c>
      <c r="K6" s="24">
        <f>+SUMIFS('[2]1-9月明细 (合并）huiz '!$C:$C,'[2]1-9月明细 (合并）huiz '!$B:$B,A6,'[2]1-9月明细 (合并）huiz '!$A:$A,C6)</f>
        <v>1078.06</v>
      </c>
      <c r="L6" s="14">
        <f>SUMIFS('成本1-9月'!E:E,'成本1-9月'!D:D,A6,'成本1-9月'!C:C,$L$4,'成本1-9月'!A:A,C6)</f>
        <v>5498.11</v>
      </c>
      <c r="M6" s="14">
        <f>SUMIFS('成本1-9月'!$E:$E,'成本1-9月'!$D:$D,A6,'成本1-9月'!$C:$C,$M$4,'成本1-9月'!$A:$A,C6)</f>
        <v>5350.01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2034.95</v>
      </c>
      <c r="P6" s="14">
        <f>SUMIFS('成本1-9月'!$E:$E,'成本1-9月'!$D:$D,A6,'成本1-9月'!$C:$C,$P$4,'成本1-9月'!$A:$A,C6)</f>
        <v>1038.1</v>
      </c>
      <c r="Q6" s="14">
        <f>SUMIFS('成本1-9月'!$E:$E,'成本1-9月'!$D:$D,A6,'成本1-9月'!$C:$C,$Q$4,'成本1-9月'!$A:$A,C6)</f>
        <v>8499.46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8084.6</v>
      </c>
      <c r="X6" s="7">
        <f t="shared" si="1"/>
        <v>-16999.42</v>
      </c>
      <c r="Y6" s="29">
        <f t="shared" ref="Y6:Y13" si="2">X6/H6</f>
        <v>-1.2586746000425</v>
      </c>
      <c r="Z6" s="9"/>
    </row>
    <row r="7" s="1" customFormat="1" ht="25" customHeight="1" spans="1:26">
      <c r="A7" s="35" t="s">
        <v>66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34</v>
      </c>
      <c r="G7" s="11">
        <f>SUMIFS('[3]运行总行程（车公里）'!$C$1:$C$65536,'[3]运行总行程（车公里）'!$B$1:$B$65536,A7,'[3]运行总行程（车公里）'!$A$1:$A$65536,C7)</f>
        <v>1928</v>
      </c>
      <c r="H7" s="14">
        <f>SUMIFS('收入1-9月'!D:D,'收入1-9月'!C:C,A7,'收入1-9月'!B:B,C7)</f>
        <v>3946.87</v>
      </c>
      <c r="I7" s="15"/>
      <c r="J7" s="15">
        <f t="shared" si="0"/>
        <v>18464.24</v>
      </c>
      <c r="K7" s="24">
        <f>+SUMIFS('[2]1-9月明细 (合并）huiz '!$C:$C,'[2]1-9月明细 (合并）huiz '!$B:$B,A7,'[2]1-9月明细 (合并）huiz '!$A:$A,C7)</f>
        <v>420.15</v>
      </c>
      <c r="L7" s="14">
        <f>SUMIFS('成本1-9月'!E:E,'成本1-9月'!D:D,A7,'成本1-9月'!C:C,$L$4,'成本1-9月'!A:A,C7)</f>
        <v>2436.87</v>
      </c>
      <c r="M7" s="14">
        <f>SUMIFS('成本1-9月'!$E:$E,'成本1-9月'!$D:$D,A7,'成本1-9月'!$C:$C,$M$4,'成本1-9月'!$A:$A,C7)</f>
        <v>5350.01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144.6</v>
      </c>
      <c r="P7" s="14">
        <f>SUMIFS('成本1-9月'!$E:$E,'成本1-9月'!$D:$D,A7,'成本1-9月'!$C:$C,$P$4,'成本1-9月'!$A:$A,C7)</f>
        <v>1037.96</v>
      </c>
      <c r="Q7" s="14">
        <f>SUMIFS('成本1-9月'!$E:$E,'成本1-9月'!$D:$D,A7,'成本1-9月'!$C:$C,$Q$4,'成本1-9月'!$A:$A,C7)</f>
        <v>1751.45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700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7043.35</v>
      </c>
      <c r="X7" s="7">
        <f t="shared" si="1"/>
        <v>-14517.37</v>
      </c>
      <c r="Y7" s="29">
        <f t="shared" si="2"/>
        <v>-3.67819816715524</v>
      </c>
      <c r="Z7" s="9"/>
    </row>
    <row r="8" s="1" customFormat="1" ht="25" customHeight="1" spans="1:26">
      <c r="A8" s="35" t="s">
        <v>66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36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225</v>
      </c>
      <c r="G8" s="11">
        <f>SUMIFS('[3]运行总行程（车公里）'!$C$1:$C$65536,'[3]运行总行程（车公里）'!$B$1:$B$65536,A8,'[3]运行总行程（车公里）'!$A$1:$A$65536,C8)</f>
        <v>9158</v>
      </c>
      <c r="H8" s="14">
        <f>SUMIFS('收入1-9月'!D:D,'收入1-9月'!C:C,A8,'收入1-9月'!B:B,C8)</f>
        <v>27822.42</v>
      </c>
      <c r="I8" s="15"/>
      <c r="J8" s="15">
        <f t="shared" si="0"/>
        <v>16794.95</v>
      </c>
      <c r="K8" s="24">
        <f>+SUMIFS('[2]1-9月明细 (合并）huiz '!$C:$C,'[2]1-9月明细 (合并）huiz '!$B:$B,A8,'[2]1-9月明细 (合并）huiz '!$A:$A,C8)</f>
        <v>1915.26</v>
      </c>
      <c r="L8" s="14">
        <f>SUMIFS('成本1-9月'!E:E,'成本1-9月'!D:D,A8,'成本1-9月'!C:C,$L$4,'成本1-9月'!A:A,C8)</f>
        <v>11300.03</v>
      </c>
      <c r="M8" s="14">
        <f>SUMIFS('成本1-9月'!$E:$E,'成本1-9月'!$D:$D,A8,'成本1-9月'!$C:$C,$M$4,'成本1-9月'!$A:$A,C8)</f>
        <v>-8635.4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686.85</v>
      </c>
      <c r="P8" s="14">
        <f>SUMIFS('成本1-9月'!$E:$E,'成本1-9月'!$D:$D,A8,'成本1-9月'!$C:$C,$P$4,'成本1-9月'!$A:$A,C8)</f>
        <v>723.74</v>
      </c>
      <c r="Q8" s="14">
        <f>SUMIFS('成本1-9月'!$E:$E,'成本1-9月'!$D:$D,A8,'成本1-9月'!$C:$C,$Q$4,'成本1-9月'!$A:$A,C8)</f>
        <v>7476.25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5243.48</v>
      </c>
      <c r="X8" s="7">
        <f t="shared" si="1"/>
        <v>11027.47</v>
      </c>
      <c r="Y8" s="29">
        <f t="shared" si="2"/>
        <v>0.396351934878418</v>
      </c>
      <c r="Z8" s="9"/>
    </row>
    <row r="9" s="1" customFormat="1" ht="25" customHeight="1" spans="1:26">
      <c r="A9" s="35" t="s">
        <v>66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56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638</v>
      </c>
      <c r="G9" s="11">
        <f>SUMIFS('[3]运行总行程（车公里）'!$C$1:$C$65536,'[3]运行总行程（车公里）'!$B$1:$B$65536,A9,'[3]运行总行程（车公里）'!$A$1:$A$65536,C9)</f>
        <v>12600</v>
      </c>
      <c r="H9" s="14">
        <f>SUMIFS('收入1-9月'!D:D,'收入1-9月'!C:C,A9,'收入1-9月'!B:B,C9)</f>
        <v>54821.14</v>
      </c>
      <c r="I9" s="15"/>
      <c r="J9" s="15">
        <f t="shared" si="0"/>
        <v>40376.64</v>
      </c>
      <c r="K9" s="24">
        <f>+SUMIFS('[2]1-9月明细 (合并）huiz '!$C:$C,'[2]1-9月明细 (合并）huiz '!$B:$B,A9,'[2]1-9月明细 (合并）huiz '!$A:$A,C9)</f>
        <v>3007.38</v>
      </c>
      <c r="L9" s="14">
        <f>SUMIFS('成本1-9月'!E:E,'成本1-9月'!D:D,A9,'成本1-9月'!C:C,$L$4,'成本1-9月'!A:A,C9)</f>
        <v>17743.54</v>
      </c>
      <c r="M9" s="14">
        <f>SUMIFS('成本1-9月'!$E:$E,'成本1-9月'!$D:$D,A9,'成本1-9月'!$C:$C,$M$4,'成本1-9月'!$A:$A,C9)</f>
        <v>700.01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910.13</v>
      </c>
      <c r="P9" s="14">
        <f>SUMIFS('成本1-9月'!$E:$E,'成本1-9月'!$D:$D,A9,'成本1-9月'!$C:$C,$P$4,'成本1-9月'!$A:$A,C9)</f>
        <v>723.74</v>
      </c>
      <c r="Q9" s="14">
        <f>SUMIFS('成本1-9月'!$E:$E,'成本1-9月'!$D:$D,A9,'成本1-9月'!$C:$C,$Q$4,'成本1-9月'!$A:$A,C9)</f>
        <v>12244.21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8055.01</v>
      </c>
      <c r="X9" s="7">
        <f t="shared" si="1"/>
        <v>14444.5</v>
      </c>
      <c r="Y9" s="29">
        <f t="shared" si="2"/>
        <v>0.26348412309558</v>
      </c>
      <c r="Z9" s="9"/>
    </row>
    <row r="10" s="1" customFormat="1" ht="25" customHeight="1" spans="1:26">
      <c r="A10" s="35" t="s">
        <v>66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6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135</v>
      </c>
      <c r="G10" s="11">
        <f>SUMIFS('[3]运行总行程（车公里）'!$C$1:$C$65536,'[3]运行总行程（车公里）'!$B$1:$B$65536,A10,'[3]运行总行程（车公里）'!$A$1:$A$65536,C10)</f>
        <v>260</v>
      </c>
      <c r="H10" s="14">
        <f>SUMIFS('收入1-9月'!D:D,'收入1-9月'!C:C,A10,'收入1-9月'!B:B,C10)</f>
        <v>1610.49</v>
      </c>
      <c r="I10" s="15"/>
      <c r="J10" s="15">
        <f t="shared" si="0"/>
        <v>-6214.93</v>
      </c>
      <c r="K10" s="24">
        <f>+SUMIFS('[2]1-9月明细 (合并）huiz '!$C:$C,'[2]1-9月明细 (合并）huiz '!$B:$B,A10,'[2]1-9月明细 (合并）huiz '!$A:$A,C10)</f>
        <v>73.02</v>
      </c>
      <c r="L10" s="14">
        <f>SUMIFS('成本1-9月'!E:E,'成本1-9月'!D:D,A10,'成本1-9月'!C:C,$L$4,'成本1-9月'!A:A,C10)</f>
        <v>430.82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209.75</v>
      </c>
      <c r="P10" s="14">
        <f>SUMIFS('成本1-9月'!$E:$E,'成本1-9月'!$D:$D,A10,'成本1-9月'!$C:$C,$P$4,'成本1-9月'!$A:$A,C10)</f>
        <v>723.74</v>
      </c>
      <c r="Q10" s="14">
        <f>SUMIFS('成本1-9月'!$E:$E,'成本1-9月'!$D:$D,A10,'成本1-9月'!$C:$C,$Q$4,'成本1-9月'!$A:$A,C10)</f>
        <v>-14727.13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7147.89</v>
      </c>
      <c r="X10" s="7">
        <f t="shared" si="1"/>
        <v>7825.42</v>
      </c>
      <c r="Y10" s="29">
        <f t="shared" si="2"/>
        <v>4.85903048140628</v>
      </c>
      <c r="Z10" s="9"/>
    </row>
    <row r="11" s="1" customFormat="1" ht="25" customHeight="1" spans="1:26">
      <c r="A11" s="35" t="s">
        <v>66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6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190</v>
      </c>
      <c r="G11" s="11">
        <f>SUMIFS('[3]运行总行程（车公里）'!$C$1:$C$65536,'[3]运行总行程（车公里）'!$B$1:$B$65536,A11,'[3]运行总行程（车公里）'!$A$1:$A$65536,C11)</f>
        <v>485.3</v>
      </c>
      <c r="H11" s="14">
        <f>SUMIFS('收入1-9月'!D:D,'收入1-9月'!C:C,A11,'收入1-9月'!B:B,C11)</f>
        <v>11867.95</v>
      </c>
      <c r="I11" s="15"/>
      <c r="J11" s="15">
        <f t="shared" si="0"/>
        <v>1810.71</v>
      </c>
      <c r="K11" s="24">
        <f>+SUMIFS('[2]1-9月明细 (合并）huiz '!$C:$C,'[2]1-9月明细 (合并）huiz '!$B:$B,A11,'[2]1-9月明细 (合并）huiz '!$A:$A,C11)</f>
        <v>164.02</v>
      </c>
      <c r="L11" s="14">
        <f>SUMIFS('成本1-9月'!E:E,'成本1-9月'!D:D,A11,'成本1-9月'!C:C,$L$4,'成本1-9月'!A:A,C11)</f>
        <v>967.72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101.56</v>
      </c>
      <c r="P11" s="14">
        <f>SUMIFS('成本1-9月'!$E:$E,'成本1-9月'!$D:$D,A11,'成本1-9月'!$C:$C,$P$4,'成本1-9月'!$A:$A,C11)</f>
        <v>723.74</v>
      </c>
      <c r="Q11" s="14">
        <f>SUMIFS('成本1-9月'!$E:$E,'成本1-9月'!$D:$D,A11,'成本1-9月'!$C:$C,$Q$4,'成本1-9月'!$A:$A,C11)</f>
        <v>303.08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-285.39</v>
      </c>
      <c r="X11" s="7">
        <f t="shared" si="1"/>
        <v>10057.24</v>
      </c>
      <c r="Y11" s="29">
        <f t="shared" si="2"/>
        <v>0.847428578650904</v>
      </c>
      <c r="Z11" s="9"/>
    </row>
    <row r="12" s="1" customFormat="1" ht="25" customHeight="1" spans="1:26">
      <c r="A12" s="35" t="s">
        <v>66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60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223</v>
      </c>
      <c r="G12" s="11">
        <f>SUMIFS('[3]运行总行程（车公里）'!$C$1:$C$65536,'[3]运行总行程（车公里）'!$B$1:$B$65536,A12,'[3]运行总行程（车公里）'!$A$1:$A$65536,C12)</f>
        <v>13500</v>
      </c>
      <c r="H12" s="14">
        <f>SUMIFS('收入1-9月'!D:D,'收入1-9月'!C:C,A12,'收入1-9月'!B:B,C12)</f>
        <v>15388.58</v>
      </c>
      <c r="I12" s="15"/>
      <c r="J12" s="15">
        <f t="shared" si="0"/>
        <v>18320.62</v>
      </c>
      <c r="K12" s="24">
        <f>+SUMIFS('[2]1-9月明细 (合并）huiz '!$C:$C,'[2]1-9月明细 (合并）huiz '!$B:$B,A12,'[2]1-9月明细 (合并）huiz '!$A:$A,C12)</f>
        <v>1130.98</v>
      </c>
      <c r="L12" s="14">
        <f>SUMIFS('成本1-9月'!E:E,'成本1-9月'!D:D,A12,'成本1-9月'!C:C,$L$4,'成本1-9月'!A:A,C12)</f>
        <v>6853.74</v>
      </c>
      <c r="M12" s="14">
        <f>SUMIFS('成本1-9月'!$E:$E,'成本1-9月'!$D:$D,A12,'成本1-9月'!$C:$C,$M$4,'成本1-9月'!$A:$A,C12)</f>
        <v>36.64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1962.32</v>
      </c>
      <c r="P12" s="14">
        <f>SUMIFS('成本1-9月'!$E:$E,'成本1-9月'!$D:$D,A12,'成本1-9月'!$C:$C,$P$4,'成本1-9月'!$A:$A,C12)</f>
        <v>714.21</v>
      </c>
      <c r="Q12" s="14">
        <f>SUMIFS('成本1-9月'!$E:$E,'成本1-9月'!$D:$D,A12,'成本1-9月'!$C:$C,$Q$4,'成本1-9月'!$A:$A,C12)</f>
        <v>-884.46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530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9108.17</v>
      </c>
      <c r="X12" s="7">
        <f t="shared" si="1"/>
        <v>-2932.04</v>
      </c>
      <c r="Y12" s="29">
        <f t="shared" si="2"/>
        <v>-0.190533499517175</v>
      </c>
      <c r="Z12" s="9"/>
    </row>
    <row r="13" s="1" customFormat="1" ht="25" customHeight="1" spans="1:26">
      <c r="A13" s="35" t="s">
        <v>66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52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212</v>
      </c>
      <c r="G13" s="11">
        <f>SUMIFS('[3]运行总行程（车公里）'!$C$1:$C$65536,'[3]运行总行程（车公里）'!$B$1:$B$65536,A13,'[3]运行总行程（车公里）'!$A$1:$A$65536,C13)</f>
        <v>10370</v>
      </c>
      <c r="H13" s="14">
        <f>SUMIFS('收入1-9月'!D:D,'收入1-9月'!C:C,A13,'收入1-9月'!B:B,C13)</f>
        <v>20293.15</v>
      </c>
      <c r="I13" s="15"/>
      <c r="J13" s="15">
        <f t="shared" si="0"/>
        <v>23791.19</v>
      </c>
      <c r="K13" s="24">
        <f>+SUMIFS('[2]1-9月明细 (合并）huiz '!$C:$C,'[2]1-9月明细 (合并）huiz '!$B:$B,A13,'[2]1-9月明细 (合并）huiz '!$A:$A,C13)</f>
        <v>1134.34</v>
      </c>
      <c r="L13" s="14">
        <f>SUMIFS('成本1-9月'!E:E,'成本1-9月'!D:D,A13,'成本1-9月'!C:C,$L$4,'成本1-9月'!A:A,C13)</f>
        <v>6874.1</v>
      </c>
      <c r="M13" s="14">
        <f>SUMIFS('成本1-9月'!$E:$E,'成本1-9月'!$D:$D,A13,'成本1-9月'!$C:$C,$M$4,'成本1-9月'!$A:$A,C13)</f>
        <v>4.76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2185</v>
      </c>
      <c r="P13" s="14">
        <f>SUMIFS('成本1-9月'!$E:$E,'成本1-9月'!$D:$D,A13,'成本1-9月'!$C:$C,$P$4,'成本1-9月'!$A:$A,C13)</f>
        <v>710.01</v>
      </c>
      <c r="Q13" s="14">
        <f>SUMIFS('成本1-9月'!$E:$E,'成本1-9月'!$D:$D,A13,'成本1-9月'!$C:$C,$Q$4,'成本1-9月'!$A:$A,C13)</f>
        <v>6424.73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7592.59</v>
      </c>
      <c r="X13" s="7">
        <f t="shared" si="1"/>
        <v>-3498.04</v>
      </c>
      <c r="Y13" s="29">
        <f t="shared" si="2"/>
        <v>-0.172375407465081</v>
      </c>
      <c r="Z13" s="9"/>
    </row>
    <row r="14" s="1" customFormat="1" ht="25" customHeight="1" spans="1:26">
      <c r="A14" s="35" t="s">
        <v>66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322</v>
      </c>
      <c r="E17" s="16">
        <v>4</v>
      </c>
      <c r="F17" s="16">
        <f>SUM(F5:F16)</f>
        <v>2114</v>
      </c>
      <c r="G17" s="16">
        <f>SUM(G5:G16)</f>
        <v>66617.3</v>
      </c>
      <c r="H17" s="16">
        <f>SUM(H5:H16)</f>
        <v>170144.04</v>
      </c>
      <c r="I17" s="16"/>
      <c r="J17" s="16">
        <f t="shared" si="5"/>
        <v>184280.28</v>
      </c>
      <c r="K17" s="16">
        <f t="shared" ref="K17:U17" si="6">SUM(K5:K16)</f>
        <v>11470.09</v>
      </c>
      <c r="L17" s="16">
        <f t="shared" si="6"/>
        <v>65094.02</v>
      </c>
      <c r="M17" s="16">
        <f t="shared" si="6"/>
        <v>3602.05</v>
      </c>
      <c r="N17" s="16">
        <f t="shared" si="6"/>
        <v>3959.99</v>
      </c>
      <c r="O17" s="16">
        <f t="shared" si="6"/>
        <v>9138.91</v>
      </c>
      <c r="P17" s="16">
        <f t="shared" si="6"/>
        <v>7433.3</v>
      </c>
      <c r="Q17" s="16">
        <f t="shared" si="6"/>
        <v>34523.34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1230</v>
      </c>
      <c r="V17" s="16"/>
      <c r="W17" s="28">
        <f>SUM(W5:W16)</f>
        <v>59298.67</v>
      </c>
      <c r="X17" s="16">
        <f t="shared" si="3"/>
        <v>-14136.24</v>
      </c>
      <c r="Y17" s="30">
        <f t="shared" si="4"/>
        <v>-0.0830839563936532</v>
      </c>
      <c r="Z17" s="9"/>
    </row>
    <row r="18" s="1" customFormat="1" ht="25" customHeight="1" spans="1:26">
      <c r="A18" s="35" t="s">
        <v>66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-322</v>
      </c>
      <c r="E31" s="21">
        <f t="shared" si="9"/>
        <v>0</v>
      </c>
      <c r="F31" s="21">
        <f t="shared" si="9"/>
        <v>-2114</v>
      </c>
      <c r="G31" s="21">
        <f t="shared" si="9"/>
        <v>-66617.3</v>
      </c>
      <c r="H31" s="21">
        <f t="shared" si="9"/>
        <v>-170144.04</v>
      </c>
      <c r="I31" s="21">
        <f t="shared" si="9"/>
        <v>0</v>
      </c>
      <c r="J31" s="21">
        <f t="shared" si="9"/>
        <v>-184280.28</v>
      </c>
      <c r="K31" s="21">
        <f t="shared" si="9"/>
        <v>-11470.09</v>
      </c>
      <c r="L31" s="21">
        <f t="shared" si="9"/>
        <v>-65094.02</v>
      </c>
      <c r="M31" s="21">
        <f t="shared" si="9"/>
        <v>-3602.05</v>
      </c>
      <c r="N31" s="21">
        <f t="shared" si="9"/>
        <v>-3959.99</v>
      </c>
      <c r="O31" s="21">
        <f t="shared" si="9"/>
        <v>-9138.91</v>
      </c>
      <c r="P31" s="21">
        <f t="shared" si="9"/>
        <v>-7433.3</v>
      </c>
      <c r="Q31" s="21">
        <f t="shared" si="9"/>
        <v>-34523.34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-1230</v>
      </c>
      <c r="V31" s="21">
        <f t="shared" si="9"/>
        <v>0</v>
      </c>
      <c r="W31" s="21">
        <f t="shared" si="9"/>
        <v>-59298.67</v>
      </c>
      <c r="X31" s="21">
        <f t="shared" si="9"/>
        <v>14136.24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1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67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144</v>
      </c>
      <c r="E5" s="12">
        <f>SUMIFS('[3]运行车辆数（辆）'!$C$1:$C$65536,'[3]运行车辆数（辆）'!$B$1:$B$65536,A5,'[3]运行车辆数（辆）'!$A$1:$A$65536,C5)</f>
        <v>3</v>
      </c>
      <c r="F5" s="13">
        <f>SUMIFS('[3]客运量（人次）'!$C$1:$C$65536,'[3]客运量（人次）'!$B$1:$B$65536,A5,'[3]客运量（人次）'!$A$1:$A$65536,C5)</f>
        <v>1298</v>
      </c>
      <c r="G5" s="11">
        <f>SUMIFS('[3]运行总行程（车公里）'!$C$1:$C$65536,'[3]运行总行程（车公里）'!$B$1:$B$65536,A5,'[3]运行总行程（车公里）'!$A$1:$A$65536,C5)</f>
        <v>5266</v>
      </c>
      <c r="H5" s="14">
        <f>SUMIFS('收入1-9月'!D:D,'收入1-9月'!C:C,A5,'收入1-9月'!B:B,C5)</f>
        <v>51370.94</v>
      </c>
      <c r="I5" s="15"/>
      <c r="J5" s="15">
        <f t="shared" ref="J5:J13" si="0">SUM(L5:U5,W5)</f>
        <v>26479.53</v>
      </c>
      <c r="K5" s="24">
        <f>+SUMIFS('[2]1-9月明细 (合并）huiz '!$C:$C,'[2]1-9月明细 (合并）huiz '!$B:$B,A5,'[2]1-9月明细 (合并）huiz '!$A:$A,C5)</f>
        <v>1601.85</v>
      </c>
      <c r="L5" s="14">
        <f>SUMIFS('成本1-9月'!E:E,'成本1-9月'!D:D,A5,'成本1-9月'!C:C,$L$4,'成本1-9月'!A:A,C5)</f>
        <v>8169.43</v>
      </c>
      <c r="M5" s="14">
        <f>SUMIFS('成本1-9月'!$E:$E,'成本1-9月'!$D:$D,A5,'成本1-9月'!$C:$C,$M$4,'成本1-9月'!$A:$A,C5)</f>
        <v>776.03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413.77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1400.96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1500.5</v>
      </c>
      <c r="V5" s="7">
        <f>SUMIFS('[3]司助人数(人)'!$C$1:$C$65536,'[3]司助人数(人)'!$B$1:$B$65536,A5,'[3]司助人数(人)'!$A$1:$A$65536,C5)</f>
        <v>3</v>
      </c>
      <c r="W5" s="26">
        <f>SUMIFS(人工!Q:Q,人工!A:A,A5,人工!B:B,C5)</f>
        <v>14218.84</v>
      </c>
      <c r="X5" s="7">
        <f t="shared" ref="X5:X13" si="1">H5-J5</f>
        <v>24891.41</v>
      </c>
      <c r="Y5" s="29">
        <f>X5/H5</f>
        <v>0.484542622735733</v>
      </c>
      <c r="Z5" s="9"/>
    </row>
    <row r="6" s="1" customFormat="1" ht="25" customHeight="1" spans="1:26">
      <c r="A6" s="35" t="s">
        <v>67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230</v>
      </c>
      <c r="E6" s="12">
        <f>SUMIFS('[3]运行车辆数（辆）'!$C$1:$C$65536,'[3]运行车辆数（辆）'!$B$1:$B$65536,A6,'[3]运行车辆数（辆）'!$A$1:$A$65536,C6)</f>
        <v>3</v>
      </c>
      <c r="F6" s="13">
        <f>SUMIFS('[3]客运量（人次）'!$C$1:$C$65536,'[3]客运量（人次）'!$B$1:$B$65536,A6,'[3]客运量（人次）'!$A$1:$A$65536,C6)</f>
        <v>2249</v>
      </c>
      <c r="G6" s="11">
        <f>SUMIFS('[3]运行总行程（车公里）'!$C$1:$C$65536,'[3]运行总行程（车公里）'!$B$1:$B$65536,A6,'[3]运行总行程（车公里）'!$A$1:$A$65536,C6)</f>
        <v>10232</v>
      </c>
      <c r="H6" s="14">
        <f>SUMIFS('收入1-9月'!D:D,'收入1-9月'!C:C,A6,'收入1-9月'!B:B,C6)</f>
        <v>45410.75</v>
      </c>
      <c r="I6" s="15"/>
      <c r="J6" s="15">
        <f t="shared" si="0"/>
        <v>38243.49</v>
      </c>
      <c r="K6" s="24">
        <f>+SUMIFS('[2]1-9月明细 (合并）huiz '!$C:$C,'[2]1-9月明细 (合并）huiz '!$B:$B,A6,'[2]1-9月明细 (合并）huiz '!$A:$A,C6)</f>
        <v>2132.6</v>
      </c>
      <c r="L6" s="14">
        <f>SUMIFS('成本1-9月'!E:E,'成本1-9月'!D:D,A6,'成本1-9月'!C:C,$L$4,'成本1-9月'!A:A,C6)</f>
        <v>10876.26</v>
      </c>
      <c r="M6" s="14">
        <f>SUMIFS('成本1-9月'!$E:$E,'成本1-9月'!$D:$D,A6,'成本1-9月'!$C:$C,$M$4,'成本1-9月'!$A:$A,C6)</f>
        <v>924.02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827.4</v>
      </c>
      <c r="P6" s="14">
        <f>SUMIFS('成本1-9月'!$E:$E,'成本1-9月'!$D:$D,A6,'成本1-9月'!$C:$C,$P$4,'成本1-9月'!$A:$A,C6)</f>
        <v>2440.47</v>
      </c>
      <c r="Q6" s="14">
        <f>SUMIFS('成本1-9月'!$E:$E,'成本1-9月'!$D:$D,A6,'成本1-9月'!$C:$C,$Q$4,'成本1-9月'!$A:$A,C6)</f>
        <v>9455.61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2133.01</v>
      </c>
      <c r="V6" s="7">
        <f>SUMIFS('[3]司助人数(人)'!$C$1:$C$65536,'[3]司助人数(人)'!$B$1:$B$65536,A6,'[3]司助人数(人)'!$A$1:$A$65536,C6)</f>
        <v>3</v>
      </c>
      <c r="W6" s="26">
        <f>SUMIFS(人工!Q:Q,人工!A:A,A6,人工!B:B,C6)</f>
        <v>11586.72</v>
      </c>
      <c r="X6" s="7">
        <f t="shared" si="1"/>
        <v>7167.25999999999</v>
      </c>
      <c r="Y6" s="29">
        <f t="shared" ref="Y6:Y13" si="2">X6/H6</f>
        <v>0.157831790930561</v>
      </c>
      <c r="Z6" s="9"/>
    </row>
    <row r="7" s="1" customFormat="1" ht="25" customHeight="1" spans="1:26">
      <c r="A7" s="35" t="s">
        <v>67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140</v>
      </c>
      <c r="E7" s="12">
        <f>SUMIFS('[3]运行车辆数（辆）'!$C$1:$C$65536,'[3]运行车辆数（辆）'!$B$1:$B$65536,A7,'[3]运行车辆数（辆）'!$A$1:$A$65536,C7)</f>
        <v>3</v>
      </c>
      <c r="F7" s="13">
        <f>SUMIFS('[3]客运量（人次）'!$C$1:$C$65536,'[3]客运量（人次）'!$B$1:$B$65536,A7,'[3]客运量（人次）'!$A$1:$A$65536,C7)</f>
        <v>2200</v>
      </c>
      <c r="G7" s="11">
        <f>SUMIFS('[3]运行总行程（车公里）'!$C$1:$C$65536,'[3]运行总行程（车公里）'!$B$1:$B$65536,A7,'[3]运行总行程（车公里）'!$A$1:$A$65536,C7)</f>
        <v>9611</v>
      </c>
      <c r="H7" s="14">
        <f>SUMIFS('收入1-9月'!D:D,'收入1-9月'!C:C,A7,'收入1-9月'!B:B,C7)</f>
        <v>44582.76</v>
      </c>
      <c r="I7" s="15"/>
      <c r="J7" s="15">
        <f t="shared" si="0"/>
        <v>25602.8</v>
      </c>
      <c r="K7" s="24">
        <f>+SUMIFS('[2]1-9月明细 (合并）huiz '!$C:$C,'[2]1-9月明细 (合并）huiz '!$B:$B,A7,'[2]1-9月明细 (合并）huiz '!$A:$A,C7)</f>
        <v>1578.2</v>
      </c>
      <c r="L7" s="14">
        <f>SUMIFS('成本1-9月'!E:E,'成本1-9月'!D:D,A7,'成本1-9月'!C:C,$L$4,'成本1-9月'!A:A,C7)</f>
        <v>9153.56</v>
      </c>
      <c r="M7" s="14">
        <f>SUMIFS('成本1-9月'!$E:$E,'成本1-9月'!$D:$D,A7,'成本1-9月'!$C:$C,$M$4,'成本1-9月'!$A:$A,C7)</f>
        <v>1311.01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483.38</v>
      </c>
      <c r="P7" s="14">
        <f>SUMIFS('成本1-9月'!$E:$E,'成本1-9月'!$D:$D,A7,'成本1-9月'!$C:$C,$P$4,'成本1-9月'!$A:$A,C7)</f>
        <v>2440.47</v>
      </c>
      <c r="Q7" s="14">
        <f>SUMIFS('成本1-9月'!$E:$E,'成本1-9月'!$D:$D,A7,'成本1-9月'!$C:$C,$Q$4,'成本1-9月'!$A:$A,C7)</f>
        <v>2947.61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4.74</v>
      </c>
      <c r="V7" s="7">
        <f>SUMIFS('[3]司助人数(人)'!$C$1:$C$65536,'[3]司助人数(人)'!$B$1:$B$65536,A7,'[3]司助人数(人)'!$A$1:$A$65536,C7)</f>
        <v>3</v>
      </c>
      <c r="W7" s="26">
        <f>SUMIFS(人工!Q:Q,人工!A:A,A7,人工!B:B,C7)</f>
        <v>9262.03</v>
      </c>
      <c r="X7" s="7">
        <f t="shared" si="1"/>
        <v>18979.96</v>
      </c>
      <c r="Y7" s="29">
        <f t="shared" si="2"/>
        <v>0.425724203705648</v>
      </c>
      <c r="Z7" s="9"/>
    </row>
    <row r="8" s="1" customFormat="1" ht="25" customHeight="1" spans="1:26">
      <c r="A8" s="35" t="s">
        <v>67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144</v>
      </c>
      <c r="E8" s="12">
        <f>SUMIFS('[3]运行车辆数（辆）'!$C$1:$C$65536,'[3]运行车辆数（辆）'!$B$1:$B$65536,A8,'[3]运行车辆数（辆）'!$A$1:$A$65536,C8)</f>
        <v>3</v>
      </c>
      <c r="F8" s="13">
        <f>SUMIFS('[3]客运量（人次）'!$C$1:$C$65536,'[3]客运量（人次）'!$B$1:$B$65536,A8,'[3]客运量（人次）'!$A$1:$A$65536,C8)</f>
        <v>2200</v>
      </c>
      <c r="G8" s="11">
        <f>SUMIFS('[3]运行总行程（车公里）'!$C$1:$C$65536,'[3]运行总行程（车公里）'!$B$1:$B$65536,A8,'[3]运行总行程（车公里）'!$A$1:$A$65536,C8)</f>
        <v>8821</v>
      </c>
      <c r="H8" s="14">
        <f>SUMIFS('收入1-9月'!D:D,'收入1-9月'!C:C,A8,'收入1-9月'!B:B,C8)</f>
        <v>48270.56</v>
      </c>
      <c r="I8" s="15"/>
      <c r="J8" s="15">
        <f t="shared" si="0"/>
        <v>31196.86</v>
      </c>
      <c r="K8" s="24">
        <f>+SUMIFS('[2]1-9月明细 (合并）huiz '!$C:$C,'[2]1-9月明细 (合并）huiz '!$B:$B,A8,'[2]1-9月明细 (合并）huiz '!$A:$A,C8)</f>
        <v>1719.42</v>
      </c>
      <c r="L8" s="14">
        <f>SUMIFS('成本1-9月'!E:E,'成本1-9月'!D:D,A8,'成本1-9月'!C:C,$L$4,'成本1-9月'!A:A,C8)</f>
        <v>10144.59</v>
      </c>
      <c r="M8" s="14">
        <f>SUMIFS('成本1-9月'!$E:$E,'成本1-9月'!$D:$D,A8,'成本1-9月'!$C:$C,$M$4,'成本1-9月'!$A:$A,C8)</f>
        <v>-1235.46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661.13</v>
      </c>
      <c r="P8" s="14">
        <f>SUMIFS('成本1-9月'!$E:$E,'成本1-9月'!$D:$D,A8,'成本1-9月'!$C:$C,$P$4,'成本1-9月'!$A:$A,C8)</f>
        <v>2974.46</v>
      </c>
      <c r="Q8" s="14">
        <f>SUMIFS('成本1-9月'!$E:$E,'成本1-9月'!$D:$D,A8,'成本1-9月'!$C:$C,$Q$4,'成本1-9月'!$A:$A,C8)</f>
        <v>6424.91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38.05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12189.18</v>
      </c>
      <c r="X8" s="7">
        <f t="shared" si="1"/>
        <v>17073.7</v>
      </c>
      <c r="Y8" s="29">
        <f t="shared" si="2"/>
        <v>0.353708347282484</v>
      </c>
      <c r="Z8" s="9"/>
    </row>
    <row r="9" s="1" customFormat="1" ht="25" customHeight="1" spans="1:26">
      <c r="A9" s="35" t="s">
        <v>67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129</v>
      </c>
      <c r="E9" s="12">
        <f>SUMIFS('[3]运行车辆数（辆）'!$C$1:$C$65536,'[3]运行车辆数（辆）'!$B$1:$B$65536,A9,'[3]运行车辆数（辆）'!$A$1:$A$65536,C9)</f>
        <v>3</v>
      </c>
      <c r="F9" s="13">
        <f>SUMIFS('[3]客运量（人次）'!$C$1:$C$65536,'[3]客运量（人次）'!$B$1:$B$65536,A9,'[3]客运量（人次）'!$A$1:$A$65536,C9)</f>
        <v>1554</v>
      </c>
      <c r="G9" s="11">
        <f>SUMIFS('[3]运行总行程（车公里）'!$C$1:$C$65536,'[3]运行总行程（车公里）'!$B$1:$B$65536,A9,'[3]运行总行程（车公里）'!$A$1:$A$65536,C9)</f>
        <v>6779</v>
      </c>
      <c r="H9" s="14">
        <f>SUMIFS('收入1-9月'!D:D,'收入1-9月'!C:C,A9,'收入1-9月'!B:B,C9)</f>
        <v>45611.42</v>
      </c>
      <c r="I9" s="15"/>
      <c r="J9" s="15">
        <f t="shared" si="0"/>
        <v>31155.07</v>
      </c>
      <c r="K9" s="24">
        <f>+SUMIFS('[2]1-9月明细 (合并）huiz '!$C:$C,'[2]1-9月明细 (合并）huiz '!$B:$B,A9,'[2]1-9月明细 (合并）huiz '!$A:$A,C9)</f>
        <v>1435.59</v>
      </c>
      <c r="L9" s="14">
        <f>SUMIFS('成本1-9月'!E:E,'成本1-9月'!D:D,A9,'成本1-9月'!C:C,$L$4,'成本1-9月'!A:A,C9)</f>
        <v>8469.98</v>
      </c>
      <c r="M9" s="14">
        <f>SUMIFS('成本1-9月'!$E:$E,'成本1-9月'!$D:$D,A9,'成本1-9月'!$C:$C,$M$4,'成本1-9月'!$A:$A,C9)</f>
        <v>1101.49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467.03</v>
      </c>
      <c r="P9" s="14">
        <f>SUMIFS('成本1-9月'!$E:$E,'成本1-9月'!$D:$D,A9,'成本1-9月'!$C:$C,$P$4,'成本1-9月'!$A:$A,C9)</f>
        <v>3507.86</v>
      </c>
      <c r="Q9" s="14">
        <f>SUMIFS('成本1-9月'!$E:$E,'成本1-9月'!$D:$D,A9,'成本1-9月'!$C:$C,$Q$4,'成本1-9月'!$A:$A,C9)</f>
        <v>5090.83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23.9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12493.98</v>
      </c>
      <c r="X9" s="7">
        <f t="shared" si="1"/>
        <v>14456.35</v>
      </c>
      <c r="Y9" s="29">
        <f t="shared" si="2"/>
        <v>0.316945843825954</v>
      </c>
      <c r="Z9" s="9"/>
    </row>
    <row r="10" s="1" customFormat="1" ht="25" customHeight="1" spans="1:26">
      <c r="A10" s="35" t="s">
        <v>67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71</v>
      </c>
      <c r="E10" s="12">
        <f>SUMIFS('[3]运行车辆数（辆）'!$C$1:$C$65536,'[3]运行车辆数（辆）'!$B$1:$B$65536,A10,'[3]运行车辆数（辆）'!$A$1:$A$65536,C10)</f>
        <v>3</v>
      </c>
      <c r="F10" s="13">
        <f>SUMIFS('[3]客运量（人次）'!$C$1:$C$65536,'[3]客运量（人次）'!$B$1:$B$65536,A10,'[3]客运量（人次）'!$A$1:$A$65536,C10)</f>
        <v>790</v>
      </c>
      <c r="G10" s="11">
        <f>SUMIFS('[3]运行总行程（车公里）'!$C$1:$C$65536,'[3]运行总行程（车公里）'!$B$1:$B$65536,A10,'[3]运行总行程（车公里）'!$A$1:$A$65536,C10)</f>
        <v>4564</v>
      </c>
      <c r="H10" s="14">
        <f>SUMIFS('收入1-9月'!D:D,'收入1-9月'!C:C,A10,'收入1-9月'!B:B,C10)</f>
        <v>28384.54</v>
      </c>
      <c r="I10" s="15"/>
      <c r="J10" s="15">
        <f t="shared" si="0"/>
        <v>10005.6</v>
      </c>
      <c r="K10" s="24">
        <f>+SUMIFS('[2]1-9月明细 (合并）huiz '!$C:$C,'[2]1-9月明细 (合并）huiz '!$B:$B,A10,'[2]1-9月明细 (合并）huiz '!$A:$A,C10)</f>
        <v>895.41</v>
      </c>
      <c r="L10" s="14">
        <f>SUMIFS('成本1-9月'!E:E,'成本1-9月'!D:D,A10,'成本1-9月'!C:C,$L$4,'成本1-9月'!A:A,C10)</f>
        <v>5282.92</v>
      </c>
      <c r="M10" s="14">
        <f>SUMIFS('成本1-9月'!$E:$E,'成本1-9月'!$D:$D,A10,'成本1-9月'!$C:$C,$M$4,'成本1-9月'!$A:$A,C10)</f>
        <v>1885.01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2568.33</v>
      </c>
      <c r="P10" s="14">
        <f>SUMIFS('成本1-9月'!$E:$E,'成本1-9月'!$D:$D,A10,'成本1-9月'!$C:$C,$P$4,'成本1-9月'!$A:$A,C10)</f>
        <v>2198.97</v>
      </c>
      <c r="Q10" s="14">
        <f>SUMIFS('成本1-9月'!$E:$E,'成本1-9月'!$D:$D,A10,'成本1-9月'!$C:$C,$Q$4,'成本1-9月'!$A:$A,C10)</f>
        <v>-8705.64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18.89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6757.12</v>
      </c>
      <c r="X10" s="7">
        <f t="shared" si="1"/>
        <v>18378.94</v>
      </c>
      <c r="Y10" s="29">
        <f t="shared" si="2"/>
        <v>0.647498250808363</v>
      </c>
      <c r="Z10" s="9"/>
    </row>
    <row r="11" s="1" customFormat="1" ht="25" customHeight="1" spans="1:26">
      <c r="A11" s="35" t="s">
        <v>67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41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522</v>
      </c>
      <c r="G11" s="11">
        <f>SUMIFS('[3]运行总行程（车公里）'!$C$1:$C$65536,'[3]运行总行程（车公里）'!$B$1:$B$65536,A11,'[3]运行总行程（车公里）'!$A$1:$A$65536,C11)</f>
        <v>3045.6</v>
      </c>
      <c r="H11" s="14">
        <f>SUMIFS('收入1-9月'!D:D,'收入1-9月'!C:C,A11,'收入1-9月'!B:B,C11)</f>
        <v>36987.89</v>
      </c>
      <c r="I11" s="15"/>
      <c r="J11" s="15">
        <f t="shared" si="0"/>
        <v>13152.01</v>
      </c>
      <c r="K11" s="24">
        <f>+SUMIFS('[2]1-9月明细 (合并）huiz '!$C:$C,'[2]1-9月明细 (合并）huiz '!$B:$B,A11,'[2]1-9月明细 (合并）huiz '!$A:$A,C11)</f>
        <v>393.4</v>
      </c>
      <c r="L11" s="14">
        <f>SUMIFS('成本1-9月'!E:E,'成本1-9月'!D:D,A11,'成本1-9月'!C:C,$L$4,'成本1-9月'!A:A,C11)</f>
        <v>2321.06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-531.65</v>
      </c>
      <c r="Q11" s="14">
        <f>SUMIFS('成本1-9月'!$E:$E,'成本1-9月'!$D:$D,A11,'成本1-9月'!$C:$C,$Q$4,'成本1-9月'!$A:$A,C11)</f>
        <v>587.66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5.98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10768.96</v>
      </c>
      <c r="X11" s="7">
        <f t="shared" si="1"/>
        <v>23835.88</v>
      </c>
      <c r="Y11" s="29">
        <f t="shared" si="2"/>
        <v>0.644423891170867</v>
      </c>
      <c r="Z11" s="9"/>
    </row>
    <row r="12" s="1" customFormat="1" ht="25" customHeight="1" spans="1:26">
      <c r="A12" s="35" t="s">
        <v>67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41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941</v>
      </c>
      <c r="G12" s="11">
        <f>SUMIFS('[3]运行总行程（车公里）'!$C$1:$C$65536,'[3]运行总行程（车公里）'!$B$1:$B$65536,A12,'[3]运行总行程（车公里）'!$A$1:$A$65536,C12)</f>
        <v>5678.1</v>
      </c>
      <c r="H12" s="14">
        <f>SUMIFS('收入1-9月'!D:D,'收入1-9月'!C:C,A12,'收入1-9月'!B:B,C12)</f>
        <v>37362.26</v>
      </c>
      <c r="I12" s="15"/>
      <c r="J12" s="15">
        <f t="shared" si="0"/>
        <v>15842.76</v>
      </c>
      <c r="K12" s="24">
        <f>+SUMIFS('[2]1-9月明细 (合并）huiz '!$C:$C,'[2]1-9月明细 (合并）huiz '!$B:$B,A12,'[2]1-9月明细 (合并）huiz '!$A:$A,C12)</f>
        <v>1064.8</v>
      </c>
      <c r="L12" s="14">
        <f>SUMIFS('成本1-9月'!E:E,'成本1-9月'!D:D,A12,'成本1-9月'!C:C,$L$4,'成本1-9月'!A:A,C12)</f>
        <v>6452.69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1344.44</v>
      </c>
      <c r="P12" s="14">
        <f>SUMIFS('成本1-9月'!$E:$E,'成本1-9月'!$D:$D,A12,'成本1-9月'!$C:$C,$P$4,'成本1-9月'!$A:$A,C12)</f>
        <v>1828.38</v>
      </c>
      <c r="Q12" s="14">
        <f>SUMIFS('成本1-9月'!$E:$E,'成本1-9月'!$D:$D,A12,'成本1-9月'!$C:$C,$Q$4,'成本1-9月'!$A:$A,C12)</f>
        <v>1406.56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15.91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4794.78</v>
      </c>
      <c r="X12" s="7">
        <f t="shared" si="1"/>
        <v>21519.5</v>
      </c>
      <c r="Y12" s="29">
        <f t="shared" si="2"/>
        <v>0.57596890552124</v>
      </c>
      <c r="Z12" s="9"/>
    </row>
    <row r="13" s="1" customFormat="1" ht="25" customHeight="1" spans="1:26">
      <c r="A13" s="35" t="s">
        <v>67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39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575</v>
      </c>
      <c r="G13" s="11">
        <f>SUMIFS('[3]运行总行程（车公里）'!$C$1:$C$65536,'[3]运行总行程（车公里）'!$B$1:$B$65536,A13,'[3]运行总行程（车公里）'!$A$1:$A$65536,C13)</f>
        <v>2972.7</v>
      </c>
      <c r="H13" s="14">
        <f>SUMIFS('收入1-9月'!D:D,'收入1-9月'!C:C,A13,'收入1-9月'!B:B,C13)</f>
        <v>33863.91</v>
      </c>
      <c r="I13" s="15"/>
      <c r="J13" s="15">
        <f t="shared" si="0"/>
        <v>21127.31</v>
      </c>
      <c r="K13" s="24">
        <f>+SUMIFS('[2]1-9月明细 (合并）huiz '!$C:$C,'[2]1-9月明细 (合并）huiz '!$B:$B,A13,'[2]1-9月明细 (合并）huiz '!$A:$A,C13)</f>
        <v>623.46</v>
      </c>
      <c r="L13" s="14">
        <f>SUMIFS('成本1-9月'!E:E,'成本1-9月'!D:D,A13,'成本1-9月'!C:C,$L$4,'成本1-9月'!A:A,C13)</f>
        <v>3778.17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877.52</v>
      </c>
      <c r="P13" s="14">
        <f>SUMIFS('成本1-9月'!$E:$E,'成本1-9月'!$D:$D,A13,'成本1-9月'!$C:$C,$P$4,'成本1-9月'!$A:$A,C13)</f>
        <v>994.49</v>
      </c>
      <c r="Q13" s="14">
        <f>SUMIFS('成本1-9月'!$E:$E,'成本1-9月'!$D:$D,A13,'成本1-9月'!$C:$C,$Q$4,'成本1-9月'!$A:$A,C13)</f>
        <v>2875.84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25.42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12575.87</v>
      </c>
      <c r="X13" s="7">
        <f t="shared" si="1"/>
        <v>12736.6</v>
      </c>
      <c r="Y13" s="29">
        <f t="shared" si="2"/>
        <v>0.376111323234677</v>
      </c>
      <c r="Z13" s="9"/>
    </row>
    <row r="14" s="1" customFormat="1" ht="25" customHeight="1" spans="1:26">
      <c r="A14" s="35" t="s">
        <v>67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67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67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979</v>
      </c>
      <c r="E17" s="16">
        <v>4</v>
      </c>
      <c r="F17" s="16">
        <f>SUM(F5:F16)</f>
        <v>12329</v>
      </c>
      <c r="G17" s="16">
        <f>SUM(G5:G16)</f>
        <v>56969.4</v>
      </c>
      <c r="H17" s="16">
        <f>SUM(H5:H16)</f>
        <v>371845.03</v>
      </c>
      <c r="I17" s="16"/>
      <c r="J17" s="16">
        <f t="shared" si="5"/>
        <v>212805.43</v>
      </c>
      <c r="K17" s="16">
        <f t="shared" ref="K17:U17" si="6">SUM(K5:K16)</f>
        <v>11444.73</v>
      </c>
      <c r="L17" s="16">
        <f t="shared" si="6"/>
        <v>64648.66</v>
      </c>
      <c r="M17" s="16">
        <f t="shared" si="6"/>
        <v>4762.1</v>
      </c>
      <c r="N17" s="16">
        <f t="shared" si="6"/>
        <v>0</v>
      </c>
      <c r="O17" s="16">
        <f t="shared" si="6"/>
        <v>7643</v>
      </c>
      <c r="P17" s="16">
        <f t="shared" si="6"/>
        <v>15853.45</v>
      </c>
      <c r="Q17" s="16">
        <f t="shared" si="6"/>
        <v>21484.34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3766.4</v>
      </c>
      <c r="V17" s="16"/>
      <c r="W17" s="28">
        <f>SUM(W5:W16)</f>
        <v>94647.48</v>
      </c>
      <c r="X17" s="16">
        <f t="shared" si="3"/>
        <v>159039.6</v>
      </c>
      <c r="Y17" s="30">
        <f t="shared" si="4"/>
        <v>0.427703981951836</v>
      </c>
      <c r="Z17" s="9"/>
    </row>
    <row r="18" s="1" customFormat="1" ht="25" customHeight="1" spans="1:26">
      <c r="A18" s="35" t="s">
        <v>67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67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67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67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67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67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67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67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67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67</v>
      </c>
      <c r="B27" s="9"/>
      <c r="C27" s="10">
        <v>44835</v>
      </c>
      <c r="D27" s="12"/>
      <c r="E27" s="12"/>
      <c r="F27" s="7"/>
      <c r="G27" s="36" t="s">
        <v>67</v>
      </c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67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67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-979</v>
      </c>
      <c r="E31" s="21">
        <f t="shared" si="9"/>
        <v>0</v>
      </c>
      <c r="F31" s="21">
        <f t="shared" si="9"/>
        <v>-12329</v>
      </c>
      <c r="G31" s="21">
        <f t="shared" si="9"/>
        <v>-56969.4</v>
      </c>
      <c r="H31" s="21">
        <f t="shared" si="9"/>
        <v>-371845.03</v>
      </c>
      <c r="I31" s="21">
        <f t="shared" si="9"/>
        <v>0</v>
      </c>
      <c r="J31" s="21">
        <f t="shared" si="9"/>
        <v>-212805.43</v>
      </c>
      <c r="K31" s="21">
        <f t="shared" si="9"/>
        <v>-11444.73</v>
      </c>
      <c r="L31" s="21">
        <f t="shared" si="9"/>
        <v>-64648.66</v>
      </c>
      <c r="M31" s="21">
        <f t="shared" si="9"/>
        <v>-4762.1</v>
      </c>
      <c r="N31" s="21">
        <f t="shared" si="9"/>
        <v>0</v>
      </c>
      <c r="O31" s="21">
        <f t="shared" si="9"/>
        <v>-7643</v>
      </c>
      <c r="P31" s="21">
        <f t="shared" si="9"/>
        <v>-15853.45</v>
      </c>
      <c r="Q31" s="21">
        <f t="shared" si="9"/>
        <v>-21484.34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-3766.4</v>
      </c>
      <c r="V31" s="21">
        <f t="shared" si="9"/>
        <v>0</v>
      </c>
      <c r="W31" s="21">
        <f t="shared" si="9"/>
        <v>-94647.48</v>
      </c>
      <c r="X31" s="21">
        <f t="shared" si="9"/>
        <v>-159039.6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2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69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63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895</v>
      </c>
      <c r="G5" s="11">
        <f>SUMIFS('[3]运行总行程（车公里）'!$C$1:$C$65536,'[3]运行总行程（车公里）'!$B$1:$B$65536,A5,'[3]运行总行程（车公里）'!$A$1:$A$65536,C5)</f>
        <v>4536</v>
      </c>
      <c r="H5" s="14">
        <f>SUMIFS('收入1-9月'!D:D,'收入1-9月'!C:C,A5,'收入1-9月'!B:B,C5)</f>
        <v>10248.73</v>
      </c>
      <c r="I5" s="15"/>
      <c r="J5" s="15">
        <f t="shared" ref="J5:J13" si="0">SUM(L5:U5,W5)</f>
        <v>21926.19</v>
      </c>
      <c r="K5" s="24">
        <f>+SUMIFS('[2]1-9月明细 (合并）huiz '!$C:$C,'[2]1-9月明细 (合并）huiz '!$B:$B,A5,'[2]1-9月明细 (合并）huiz '!$A:$A,C5)</f>
        <v>752.88</v>
      </c>
      <c r="L5" s="14">
        <f>SUMIFS('成本1-9月'!E:E,'成本1-9月'!D:D,A5,'成本1-9月'!C:C,$L$4,'成本1-9月'!A:A,C5)</f>
        <v>3839.69</v>
      </c>
      <c r="M5" s="14">
        <f>SUMIFS('成本1-9月'!$E:$E,'成本1-9月'!$D:$D,A5,'成本1-9月'!$C:$C,$M$4,'成本1-9月'!$A:$A,C5)</f>
        <v>95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872.7</v>
      </c>
      <c r="P5" s="14">
        <f>SUMIFS('成本1-9月'!$E:$E,'成本1-9月'!$D:$D,A5,'成本1-9月'!$C:$C,$P$4,'成本1-9月'!$A:$A,C5)</f>
        <v>2030.02</v>
      </c>
      <c r="Q5" s="14">
        <f>SUMIFS('成本1-9月'!$E:$E,'成本1-9月'!$D:$D,A5,'成本1-9月'!$C:$C,$Q$4,'成本1-9月'!$A:$A,C5)</f>
        <v>875.06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509.88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13703.84</v>
      </c>
      <c r="X5" s="7">
        <f t="shared" ref="X5:X13" si="1">H5-J5</f>
        <v>-11677.46</v>
      </c>
      <c r="Y5" s="29">
        <f>X5/H5</f>
        <v>-1.13940556537249</v>
      </c>
      <c r="Z5" s="9"/>
    </row>
    <row r="6" s="1" customFormat="1" ht="25" customHeight="1" spans="1:26">
      <c r="A6" s="35" t="s">
        <v>69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100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1303</v>
      </c>
      <c r="G6" s="11">
        <f>SUMIFS('[3]运行总行程（车公里）'!$C$1:$C$65536,'[3]运行总行程（车公里）'!$B$1:$B$65536,A6,'[3]运行总行程（车公里）'!$A$1:$A$65536,C6)</f>
        <v>5720</v>
      </c>
      <c r="H6" s="14">
        <f>SUMIFS('收入1-9月'!D:D,'收入1-9月'!C:C,A6,'收入1-9月'!B:B,C6)</f>
        <v>14278.98</v>
      </c>
      <c r="I6" s="15"/>
      <c r="J6" s="15">
        <f t="shared" si="0"/>
        <v>25554.02</v>
      </c>
      <c r="K6" s="24">
        <f>+SUMIFS('[2]1-9月明细 (合并）huiz '!$C:$C,'[2]1-9月明细 (合并）huiz '!$B:$B,A6,'[2]1-9月明细 (合并）huiz '!$A:$A,C6)</f>
        <v>800.16</v>
      </c>
      <c r="L6" s="14">
        <f>SUMIFS('成本1-9月'!E:E,'成本1-9月'!D:D,A6,'成本1-9月'!C:C,$L$4,'成本1-9月'!A:A,C6)</f>
        <v>4080.81</v>
      </c>
      <c r="M6" s="14">
        <f>SUMIFS('成本1-9月'!$E:$E,'成本1-9月'!$D:$D,A6,'成本1-9月'!$C:$C,$M$4,'成本1-9月'!$A:$A,C6)</f>
        <v>419.98</v>
      </c>
      <c r="N6" s="14">
        <f>SUMIFS('成本1-9月'!$E:$E,'成本1-9月'!$D:$D,A6,'成本1-9月'!$C:$C,$N$4,'成本1-9月'!$A:$A,C6)</f>
        <v>1440</v>
      </c>
      <c r="O6" s="14">
        <f>SUMIFS('成本1-9月'!$E:$E,'成本1-9月'!$D:$D,A6,'成本1-9月'!$C:$C,$O$4,'成本1-9月'!$A:$A,C6)</f>
        <v>712.65</v>
      </c>
      <c r="P6" s="14">
        <f>SUMIFS('成本1-9月'!$E:$E,'成本1-9月'!$D:$D,A6,'成本1-9月'!$C:$C,$P$4,'成本1-9月'!$A:$A,C6)</f>
        <v>2030.02</v>
      </c>
      <c r="Q6" s="14">
        <f>SUMIFS('成本1-9月'!$E:$E,'成本1-9月'!$D:$D,A6,'成本1-9月'!$C:$C,$Q$4,'成本1-9月'!$A:$A,C6)</f>
        <v>1285.88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1421.64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14163.04</v>
      </c>
      <c r="X6" s="7">
        <f t="shared" si="1"/>
        <v>-11275.04</v>
      </c>
      <c r="Y6" s="29">
        <f t="shared" ref="Y6:Y13" si="2">X6/H6</f>
        <v>-0.789625029238783</v>
      </c>
      <c r="Z6" s="9"/>
    </row>
    <row r="7" s="1" customFormat="1" ht="25" customHeight="1" spans="1:26">
      <c r="A7" s="35" t="s">
        <v>69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126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1616</v>
      </c>
      <c r="G7" s="11">
        <f>SUMIFS('[3]运行总行程（车公里）'!$C$1:$C$65536,'[3]运行总行程（车公里）'!$B$1:$B$65536,A7,'[3]运行总行程（车公里）'!$A$1:$A$65536,C7)</f>
        <v>8798</v>
      </c>
      <c r="H7" s="14">
        <f>SUMIFS('收入1-9月'!D:D,'收入1-9月'!C:C,A7,'收入1-9月'!B:B,C7)</f>
        <v>13785.46</v>
      </c>
      <c r="I7" s="15"/>
      <c r="J7" s="15">
        <f t="shared" si="0"/>
        <v>21856.89</v>
      </c>
      <c r="K7" s="24">
        <f>+SUMIFS('[2]1-9月明细 (合并）huiz '!$C:$C,'[2]1-9月明细 (合并）huiz '!$B:$B,A7,'[2]1-9月明细 (合并）huiz '!$A:$A,C7)</f>
        <v>988.5</v>
      </c>
      <c r="L7" s="14">
        <f>SUMIFS('成本1-9月'!E:E,'成本1-9月'!D:D,A7,'成本1-9月'!C:C,$L$4,'成本1-9月'!A:A,C7)</f>
        <v>5733.3</v>
      </c>
      <c r="M7" s="14">
        <f>SUMIFS('成本1-9月'!$E:$E,'成本1-9月'!$D:$D,A7,'成本1-9月'!$C:$C,$M$4,'成本1-9月'!$A:$A,C7)</f>
        <v>2648.47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1197</v>
      </c>
      <c r="P7" s="14">
        <f>SUMIFS('成本1-9月'!$E:$E,'成本1-9月'!$D:$D,A7,'成本1-9月'!$C:$C,$P$4,'成本1-9月'!$A:$A,C7)</f>
        <v>2030.02</v>
      </c>
      <c r="Q7" s="14">
        <f>SUMIFS('成本1-9月'!$E:$E,'成本1-9月'!$D:$D,A7,'成本1-9月'!$C:$C,$Q$4,'成本1-9月'!$A:$A,C7)</f>
        <v>912.56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5.03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9330.51</v>
      </c>
      <c r="X7" s="7">
        <f t="shared" si="1"/>
        <v>-8071.43</v>
      </c>
      <c r="Y7" s="29">
        <f t="shared" si="2"/>
        <v>-0.585503131560354</v>
      </c>
      <c r="Z7" s="9"/>
    </row>
    <row r="8" s="1" customFormat="1" ht="25" customHeight="1" spans="1:26">
      <c r="A8" s="35" t="s">
        <v>69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75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1029</v>
      </c>
      <c r="G8" s="11">
        <f>SUMIFS('[3]运行总行程（车公里）'!$C$1:$C$65536,'[3]运行总行程（车公里）'!$B$1:$B$65536,A8,'[3]运行总行程（车公里）'!$A$1:$A$65536,C8)</f>
        <v>4708</v>
      </c>
      <c r="H8" s="14">
        <f>SUMIFS('收入1-9月'!D:D,'收入1-9月'!C:C,A8,'收入1-9月'!B:B,C8)</f>
        <v>11943.71</v>
      </c>
      <c r="I8" s="15"/>
      <c r="J8" s="15">
        <f t="shared" si="0"/>
        <v>19556.24</v>
      </c>
      <c r="K8" s="24">
        <f>+SUMIFS('[2]1-9月明细 (合并）huiz '!$C:$C,'[2]1-9月明细 (合并）huiz '!$B:$B,A8,'[2]1-9月明细 (合并）huiz '!$A:$A,C8)</f>
        <v>871.26</v>
      </c>
      <c r="L8" s="14">
        <f>SUMIFS('成本1-9月'!E:E,'成本1-9月'!D:D,A8,'成本1-9月'!C:C,$L$4,'成本1-9月'!A:A,C8)</f>
        <v>5140.43</v>
      </c>
      <c r="M8" s="14">
        <f>SUMIFS('成本1-9月'!$E:$E,'成本1-9月'!$D:$D,A8,'成本1-9月'!$C:$C,$M$4,'成本1-9月'!$A:$A,C8)</f>
        <v>-1730.07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383.33</v>
      </c>
      <c r="P8" s="14">
        <f>SUMIFS('成本1-9月'!$E:$E,'成本1-9月'!$D:$D,A8,'成本1-9月'!$C:$C,$P$4,'成本1-9月'!$A:$A,C8)</f>
        <v>2030.02</v>
      </c>
      <c r="Q8" s="14">
        <f>SUMIFS('成本1-9月'!$E:$E,'成本1-9月'!$D:$D,A8,'成本1-9月'!$C:$C,$Q$4,'成本1-9月'!$A:$A,C8)</f>
        <v>3239.59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30.08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10462.86</v>
      </c>
      <c r="X8" s="7">
        <f t="shared" si="1"/>
        <v>-7612.53</v>
      </c>
      <c r="Y8" s="29">
        <f t="shared" si="2"/>
        <v>-0.637367283699956</v>
      </c>
      <c r="Z8" s="9"/>
    </row>
    <row r="9" s="1" customFormat="1" ht="25" customHeight="1" spans="1:26">
      <c r="A9" s="35" t="s">
        <v>69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82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1450</v>
      </c>
      <c r="G9" s="11">
        <f>SUMIFS('[3]运行总行程（车公里）'!$C$1:$C$65536,'[3]运行总行程（车公里）'!$B$1:$B$65536,A9,'[3]运行总行程（车公里）'!$A$1:$A$65536,C9)</f>
        <v>7628</v>
      </c>
      <c r="H9" s="14">
        <f>SUMIFS('收入1-9月'!D:D,'收入1-9月'!C:C,A9,'收入1-9月'!B:B,C9)</f>
        <v>19283.57</v>
      </c>
      <c r="I9" s="15"/>
      <c r="J9" s="15">
        <f t="shared" si="0"/>
        <v>25385.51</v>
      </c>
      <c r="K9" s="24">
        <f>+SUMIFS('[2]1-9月明细 (合并）huiz '!$C:$C,'[2]1-9月明细 (合并）huiz '!$B:$B,A9,'[2]1-9月明细 (合并）huiz '!$A:$A,C9)</f>
        <v>969.61</v>
      </c>
      <c r="L9" s="14">
        <f>SUMIFS('成本1-9月'!E:E,'成本1-9月'!D:D,A9,'成本1-9月'!C:C,$L$4,'成本1-9月'!A:A,C9)</f>
        <v>5720.7</v>
      </c>
      <c r="M9" s="14">
        <f>SUMIFS('成本1-9月'!$E:$E,'成本1-9月'!$D:$D,A9,'成本1-9月'!$C:$C,$M$4,'成本1-9月'!$A:$A,C9)</f>
        <v>291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535.65</v>
      </c>
      <c r="P9" s="14">
        <f>SUMIFS('成本1-9月'!$E:$E,'成本1-9月'!$D:$D,A9,'成本1-9月'!$C:$C,$P$4,'成本1-9月'!$A:$A,C9)</f>
        <v>2030.02</v>
      </c>
      <c r="Q9" s="14">
        <f>SUMIFS('成本1-9月'!$E:$E,'成本1-9月'!$D:$D,A9,'成本1-9月'!$C:$C,$Q$4,'成本1-9月'!$A:$A,C9)</f>
        <v>920.97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31.29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15855.88</v>
      </c>
      <c r="X9" s="7">
        <f t="shared" si="1"/>
        <v>-6101.94</v>
      </c>
      <c r="Y9" s="29">
        <f t="shared" si="2"/>
        <v>-0.316432071447351</v>
      </c>
      <c r="Z9" s="9"/>
    </row>
    <row r="10" s="1" customFormat="1" ht="25" customHeight="1" spans="1:26">
      <c r="A10" s="35" t="s">
        <v>69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114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1133</v>
      </c>
      <c r="G10" s="11">
        <f>SUMIFS('[3]运行总行程（车公里）'!$C$1:$C$65536,'[3]运行总行程（车公里）'!$B$1:$B$65536,A10,'[3]运行总行程（车公里）'!$A$1:$A$65536,C10)</f>
        <v>6682</v>
      </c>
      <c r="H10" s="14">
        <f>SUMIFS('收入1-9月'!D:D,'收入1-9月'!C:C,A10,'收入1-9月'!B:B,C10)</f>
        <v>16037.13</v>
      </c>
      <c r="I10" s="15"/>
      <c r="J10" s="15">
        <f t="shared" si="0"/>
        <v>15546.37</v>
      </c>
      <c r="K10" s="24">
        <f>+SUMIFS('[2]1-9月明细 (合并）huiz '!$C:$C,'[2]1-9月明细 (合并）huiz '!$B:$B,A10,'[2]1-9月明细 (合并）huiz '!$A:$A,C10)</f>
        <v>962.52</v>
      </c>
      <c r="L10" s="14">
        <f>SUMIFS('成本1-9月'!E:E,'成本1-9月'!D:D,A10,'成本1-9月'!C:C,$L$4,'成本1-9月'!A:A,C10)</f>
        <v>5678.87</v>
      </c>
      <c r="M10" s="14">
        <f>SUMIFS('成本1-9月'!$E:$E,'成本1-9月'!$D:$D,A10,'成本1-9月'!$C:$C,$M$4,'成本1-9月'!$A:$A,C10)</f>
        <v>609.61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651.15</v>
      </c>
      <c r="P10" s="14">
        <f>SUMIFS('成本1-9月'!$E:$E,'成本1-9月'!$D:$D,A10,'成本1-9月'!$C:$C,$P$4,'成本1-9月'!$A:$A,C10)</f>
        <v>2030.02</v>
      </c>
      <c r="Q10" s="14">
        <f>SUMIFS('成本1-9月'!$E:$E,'成本1-9月'!$D:$D,A10,'成本1-9月'!$C:$C,$Q$4,'成本1-9月'!$A:$A,C10)</f>
        <v>829.6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54.93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5692.19</v>
      </c>
      <c r="X10" s="7">
        <f t="shared" si="1"/>
        <v>490.76</v>
      </c>
      <c r="Y10" s="29">
        <f t="shared" si="2"/>
        <v>0.0306014854278789</v>
      </c>
      <c r="Z10" s="9"/>
    </row>
    <row r="11" s="1" customFormat="1" ht="25" customHeight="1" spans="1:26">
      <c r="A11" s="35" t="s">
        <v>69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77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563</v>
      </c>
      <c r="G11" s="11">
        <f>SUMIFS('[3]运行总行程（车公里）'!$C$1:$C$65536,'[3]运行总行程（车公里）'!$B$1:$B$65536,A11,'[3]运行总行程（车公里）'!$A$1:$A$65536,C11)</f>
        <v>3632</v>
      </c>
      <c r="H11" s="14">
        <f>SUMIFS('收入1-9月'!D:D,'收入1-9月'!C:C,A11,'收入1-9月'!B:B,C11)</f>
        <v>10285.36</v>
      </c>
      <c r="I11" s="15"/>
      <c r="J11" s="15">
        <f t="shared" si="0"/>
        <v>11020.77</v>
      </c>
      <c r="K11" s="24">
        <f>+SUMIFS('[2]1-9月明细 (合并）huiz '!$C:$C,'[2]1-9月明细 (合并）huiz '!$B:$B,A11,'[2]1-9月明细 (合并）huiz '!$A:$A,C11)</f>
        <v>858.53</v>
      </c>
      <c r="L11" s="14">
        <f>SUMIFS('成本1-9月'!E:E,'成本1-9月'!D:D,A11,'成本1-9月'!C:C,$L$4,'成本1-9月'!A:A,C11)</f>
        <v>5065.33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1108.91</v>
      </c>
      <c r="P11" s="14">
        <f>SUMIFS('成本1-9月'!$E:$E,'成本1-9月'!$D:$D,A11,'成本1-9月'!$C:$C,$P$4,'成本1-9月'!$A:$A,C11)</f>
        <v>1654.11</v>
      </c>
      <c r="Q11" s="14">
        <f>SUMIFS('成本1-9月'!$E:$E,'成本1-9月'!$D:$D,A11,'成本1-9月'!$C:$C,$Q$4,'成本1-9月'!$A:$A,C11)</f>
        <v>-2942.45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524.41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5610.46</v>
      </c>
      <c r="X11" s="7">
        <f t="shared" si="1"/>
        <v>-735.410000000002</v>
      </c>
      <c r="Y11" s="29">
        <f t="shared" si="2"/>
        <v>-0.0715006572448608</v>
      </c>
      <c r="Z11" s="9"/>
    </row>
    <row r="12" s="1" customFormat="1" ht="25" customHeight="1" spans="1:26">
      <c r="A12" s="35" t="s">
        <v>69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119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740</v>
      </c>
      <c r="G12" s="11">
        <f>SUMIFS('[3]运行总行程（车公里）'!$C$1:$C$65536,'[3]运行总行程（车公里）'!$B$1:$B$65536,A12,'[3]运行总行程（车公里）'!$A$1:$A$65536,C12)</f>
        <v>5950</v>
      </c>
      <c r="H12" s="14">
        <f>SUMIFS('收入1-9月'!D:D,'收入1-9月'!C:C,A12,'收入1-9月'!B:B,C12)</f>
        <v>19971.56</v>
      </c>
      <c r="I12" s="15"/>
      <c r="J12" s="15">
        <f t="shared" si="0"/>
        <v>17996.77</v>
      </c>
      <c r="K12" s="24">
        <f>+SUMIFS('[2]1-9月明细 (合并）huiz '!$C:$C,'[2]1-9月明细 (合并）huiz '!$B:$B,A12,'[2]1-9月明细 (合并）huiz '!$A:$A,C12)</f>
        <v>739.16</v>
      </c>
      <c r="L12" s="14">
        <f>SUMIFS('成本1-9月'!E:E,'成本1-9月'!D:D,A12,'成本1-9月'!C:C,$L$4,'成本1-9月'!A:A,C12)</f>
        <v>4479.31</v>
      </c>
      <c r="M12" s="14">
        <f>SUMIFS('成本1-9月'!$E:$E,'成本1-9月'!$D:$D,A12,'成本1-9月'!$C:$C,$M$4,'成本1-9月'!$A:$A,C12)</f>
        <v>18.32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3475</v>
      </c>
      <c r="P12" s="14">
        <f>SUMIFS('成本1-9月'!$E:$E,'成本1-9月'!$D:$D,A12,'成本1-9月'!$C:$C,$P$4,'成本1-9月'!$A:$A,C12)</f>
        <v>710.01</v>
      </c>
      <c r="Q12" s="14">
        <f>SUMIFS('成本1-9月'!$E:$E,'成本1-9月'!$D:$D,A12,'成本1-9月'!$C:$C,$Q$4,'成本1-9月'!$A:$A,C12)</f>
        <v>1550.4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7763.73</v>
      </c>
      <c r="X12" s="7">
        <f t="shared" si="1"/>
        <v>1974.79</v>
      </c>
      <c r="Y12" s="29">
        <f t="shared" si="2"/>
        <v>0.0988801075128834</v>
      </c>
      <c r="Z12" s="9"/>
    </row>
    <row r="13" s="1" customFormat="1" ht="25" customHeight="1" spans="1:26">
      <c r="A13" s="35" t="s">
        <v>69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234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1347</v>
      </c>
      <c r="G13" s="11">
        <f>SUMIFS('[3]运行总行程（车公里）'!$C$1:$C$65536,'[3]运行总行程（车公里）'!$B$1:$B$65536,A13,'[3]运行总行程（车公里）'!$A$1:$A$65536,C13)</f>
        <v>6374</v>
      </c>
      <c r="H13" s="14">
        <f>SUMIFS('收入1-9月'!D:D,'收入1-9月'!C:C,A13,'收入1-9月'!B:B,C13)</f>
        <v>17806</v>
      </c>
      <c r="I13" s="15"/>
      <c r="J13" s="15">
        <f t="shared" si="0"/>
        <v>10243.18</v>
      </c>
      <c r="K13" s="24">
        <f>+SUMIFS('[2]1-9月明细 (合并）huiz '!$C:$C,'[2]1-9月明细 (合并）huiz '!$B:$B,A13,'[2]1-9月明细 (合并）huiz '!$A:$A,C13)</f>
        <v>203.24</v>
      </c>
      <c r="L13" s="14">
        <f>SUMIFS('成本1-9月'!E:E,'成本1-9月'!D:D,A13,'成本1-9月'!C:C,$L$4,'成本1-9月'!A:A,C13)</f>
        <v>1231.63</v>
      </c>
      <c r="M13" s="14">
        <f>SUMIFS('成本1-9月'!$E:$E,'成本1-9月'!$D:$D,A13,'成本1-9月'!$C:$C,$M$4,'成本1-9月'!$A:$A,C13)</f>
        <v>2.38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1475.29</v>
      </c>
      <c r="P13" s="14">
        <f>SUMIFS('成本1-9月'!$E:$E,'成本1-9月'!$D:$D,A13,'成本1-9月'!$C:$C,$P$4,'成本1-9月'!$A:$A,C13)</f>
        <v>710.01</v>
      </c>
      <c r="Q13" s="14">
        <f>SUMIFS('成本1-9月'!$E:$E,'成本1-9月'!$D:$D,A13,'成本1-9月'!$C:$C,$Q$4,'成本1-9月'!$A:$A,C13)</f>
        <v>735.3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6088.57</v>
      </c>
      <c r="X13" s="7">
        <f t="shared" si="1"/>
        <v>7562.82</v>
      </c>
      <c r="Y13" s="29">
        <f t="shared" si="2"/>
        <v>0.424734359204762</v>
      </c>
      <c r="Z13" s="9"/>
    </row>
    <row r="14" s="1" customFormat="1" ht="25" customHeight="1" spans="1:26">
      <c r="A14" s="35" t="s">
        <v>69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69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69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990</v>
      </c>
      <c r="E17" s="16">
        <v>4</v>
      </c>
      <c r="F17" s="16">
        <f>SUM(F5:F16)</f>
        <v>10076</v>
      </c>
      <c r="G17" s="16">
        <f>SUM(G5:G16)</f>
        <v>54028</v>
      </c>
      <c r="H17" s="16">
        <f>SUM(H5:H16)</f>
        <v>133640.5</v>
      </c>
      <c r="I17" s="16"/>
      <c r="J17" s="16">
        <f t="shared" si="5"/>
        <v>169085.94</v>
      </c>
      <c r="K17" s="16">
        <f t="shared" ref="K17:U17" si="6">SUM(K5:K16)</f>
        <v>7145.86</v>
      </c>
      <c r="L17" s="16">
        <f t="shared" si="6"/>
        <v>40970.07</v>
      </c>
      <c r="M17" s="16">
        <f t="shared" si="6"/>
        <v>2354.69</v>
      </c>
      <c r="N17" s="16">
        <f t="shared" si="6"/>
        <v>1440</v>
      </c>
      <c r="O17" s="16">
        <f t="shared" si="6"/>
        <v>10411.68</v>
      </c>
      <c r="P17" s="16">
        <f t="shared" si="6"/>
        <v>15254.25</v>
      </c>
      <c r="Q17" s="16">
        <f t="shared" si="6"/>
        <v>7406.91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2577.26</v>
      </c>
      <c r="V17" s="16"/>
      <c r="W17" s="28">
        <f>SUM(W5:W16)</f>
        <v>88671.08</v>
      </c>
      <c r="X17" s="16">
        <f t="shared" si="3"/>
        <v>-35445.44</v>
      </c>
      <c r="Y17" s="30">
        <f t="shared" si="4"/>
        <v>-0.265229776901463</v>
      </c>
      <c r="Z17" s="9"/>
    </row>
    <row r="18" s="1" customFormat="1" ht="25" customHeight="1" spans="1:26">
      <c r="A18" s="35" t="s">
        <v>69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69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69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69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69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69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69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69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69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69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69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69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-990</v>
      </c>
      <c r="E31" s="21">
        <f t="shared" si="9"/>
        <v>0</v>
      </c>
      <c r="F31" s="21">
        <f t="shared" si="9"/>
        <v>-10076</v>
      </c>
      <c r="G31" s="21">
        <f t="shared" si="9"/>
        <v>-54028</v>
      </c>
      <c r="H31" s="21">
        <f t="shared" si="9"/>
        <v>-133640.5</v>
      </c>
      <c r="I31" s="21">
        <f t="shared" si="9"/>
        <v>0</v>
      </c>
      <c r="J31" s="21">
        <f t="shared" si="9"/>
        <v>-169085.94</v>
      </c>
      <c r="K31" s="21">
        <f t="shared" si="9"/>
        <v>-7145.86</v>
      </c>
      <c r="L31" s="21">
        <f t="shared" si="9"/>
        <v>-40970.07</v>
      </c>
      <c r="M31" s="21">
        <f t="shared" si="9"/>
        <v>-2354.69</v>
      </c>
      <c r="N31" s="21">
        <f t="shared" si="9"/>
        <v>-1440</v>
      </c>
      <c r="O31" s="21">
        <f t="shared" si="9"/>
        <v>-10411.68</v>
      </c>
      <c r="P31" s="21">
        <f t="shared" si="9"/>
        <v>-15254.25</v>
      </c>
      <c r="Q31" s="21">
        <f t="shared" si="9"/>
        <v>-7406.91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-2577.26</v>
      </c>
      <c r="V31" s="21">
        <f t="shared" si="9"/>
        <v>0</v>
      </c>
      <c r="W31" s="21">
        <f t="shared" si="9"/>
        <v>-88671.08</v>
      </c>
      <c r="X31" s="21">
        <f t="shared" si="9"/>
        <v>35445.44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3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266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0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0</v>
      </c>
      <c r="Y5" s="29" t="e">
        <f>X5/H5</f>
        <v>#DIV/0!</v>
      </c>
      <c r="Z5" s="9"/>
    </row>
    <row r="6" s="1" customFormat="1" ht="25" customHeight="1" spans="1:26">
      <c r="A6" s="35" t="s">
        <v>266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9"/>
    </row>
    <row r="7" s="1" customFormat="1" ht="25" customHeight="1" spans="1:26">
      <c r="A7" s="35" t="s">
        <v>266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9"/>
    </row>
    <row r="8" s="1" customFormat="1" ht="25" customHeight="1" spans="1:26">
      <c r="A8" s="35" t="s">
        <v>266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9"/>
    </row>
    <row r="9" s="1" customFormat="1" ht="25" customHeight="1" spans="1:26">
      <c r="A9" s="35" t="s">
        <v>266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35" t="s">
        <v>266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35" t="s">
        <v>266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0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0</v>
      </c>
      <c r="X11" s="7">
        <f t="shared" si="1"/>
        <v>0</v>
      </c>
      <c r="Y11" s="29" t="e">
        <f t="shared" si="2"/>
        <v>#DIV/0!</v>
      </c>
      <c r="Z11" s="9"/>
    </row>
    <row r="12" s="1" customFormat="1" ht="25" customHeight="1" spans="1:26">
      <c r="A12" s="35" t="s">
        <v>266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0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0</v>
      </c>
      <c r="Y12" s="29" t="e">
        <f t="shared" si="2"/>
        <v>#DIV/0!</v>
      </c>
      <c r="Z12" s="9"/>
    </row>
    <row r="13" s="1" customFormat="1" ht="25" customHeight="1" spans="1:26">
      <c r="A13" s="35" t="s">
        <v>266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5" t="s">
        <v>266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266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266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0</v>
      </c>
      <c r="E17" s="16">
        <v>4</v>
      </c>
      <c r="F17" s="16">
        <f>SUM(F5:F16)</f>
        <v>0</v>
      </c>
      <c r="G17" s="16">
        <f>SUM(G5:G16)</f>
        <v>0</v>
      </c>
      <c r="H17" s="16">
        <f>SUM(H5:H16)</f>
        <v>0</v>
      </c>
      <c r="I17" s="16"/>
      <c r="J17" s="16">
        <f t="shared" si="5"/>
        <v>0</v>
      </c>
      <c r="K17" s="16">
        <f t="shared" ref="K17:U17" si="6">SUM(K5:K16)</f>
        <v>0</v>
      </c>
      <c r="L17" s="16">
        <f t="shared" si="6"/>
        <v>0</v>
      </c>
      <c r="M17" s="16">
        <f t="shared" si="6"/>
        <v>0</v>
      </c>
      <c r="N17" s="16">
        <f t="shared" si="6"/>
        <v>0</v>
      </c>
      <c r="O17" s="16">
        <f t="shared" si="6"/>
        <v>0</v>
      </c>
      <c r="P17" s="16">
        <f t="shared" si="6"/>
        <v>0</v>
      </c>
      <c r="Q17" s="16">
        <f t="shared" si="6"/>
        <v>0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0</v>
      </c>
      <c r="V17" s="16"/>
      <c r="W17" s="28">
        <f>SUM(W5:W16)</f>
        <v>0</v>
      </c>
      <c r="X17" s="16">
        <f t="shared" si="3"/>
        <v>0</v>
      </c>
      <c r="Y17" s="30" t="e">
        <f t="shared" si="4"/>
        <v>#DIV/0!</v>
      </c>
      <c r="Z17" s="9"/>
    </row>
    <row r="18" s="1" customFormat="1" ht="25" customHeight="1" spans="1:26">
      <c r="A18" s="35" t="s">
        <v>266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266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266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266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266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266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266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266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266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266</v>
      </c>
      <c r="B27" s="9"/>
      <c r="C27" s="10">
        <v>44835</v>
      </c>
      <c r="D27" s="12"/>
      <c r="E27" s="12"/>
      <c r="F27" s="7"/>
      <c r="G27" s="36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266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266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0</v>
      </c>
      <c r="E31" s="21">
        <f t="shared" si="9"/>
        <v>0</v>
      </c>
      <c r="F31" s="21">
        <f t="shared" si="9"/>
        <v>0</v>
      </c>
      <c r="G31" s="21">
        <f t="shared" si="9"/>
        <v>0</v>
      </c>
      <c r="H31" s="21">
        <f t="shared" si="9"/>
        <v>0</v>
      </c>
      <c r="I31" s="21">
        <f t="shared" si="9"/>
        <v>0</v>
      </c>
      <c r="J31" s="21">
        <f t="shared" si="9"/>
        <v>0</v>
      </c>
      <c r="K31" s="21">
        <f t="shared" si="9"/>
        <v>0</v>
      </c>
      <c r="L31" s="21">
        <f t="shared" si="9"/>
        <v>0</v>
      </c>
      <c r="M31" s="21">
        <f t="shared" si="9"/>
        <v>0</v>
      </c>
      <c r="N31" s="21">
        <f t="shared" si="9"/>
        <v>0</v>
      </c>
      <c r="O31" s="21">
        <f t="shared" si="9"/>
        <v>0</v>
      </c>
      <c r="P31" s="21">
        <f t="shared" si="9"/>
        <v>0</v>
      </c>
      <c r="Q31" s="21">
        <f t="shared" si="9"/>
        <v>0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0</v>
      </c>
      <c r="V31" s="21">
        <f t="shared" si="9"/>
        <v>0</v>
      </c>
      <c r="W31" s="21">
        <f t="shared" si="9"/>
        <v>0</v>
      </c>
      <c r="X31" s="21">
        <f t="shared" si="9"/>
        <v>0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 t="e">
        <f t="shared" ref="D32:Y32" si="10">D31/D17*100</f>
        <v>#DIV/0!</v>
      </c>
      <c r="E32" s="23">
        <f t="shared" si="10"/>
        <v>0</v>
      </c>
      <c r="F32" s="23" t="e">
        <f t="shared" si="10"/>
        <v>#DIV/0!</v>
      </c>
      <c r="G32" s="23" t="e">
        <f t="shared" si="10"/>
        <v>#DIV/0!</v>
      </c>
      <c r="H32" s="23" t="e">
        <f t="shared" si="10"/>
        <v>#DIV/0!</v>
      </c>
      <c r="I32" s="23" t="e">
        <f t="shared" si="10"/>
        <v>#DIV/0!</v>
      </c>
      <c r="J32" s="23" t="e">
        <f t="shared" si="10"/>
        <v>#DIV/0!</v>
      </c>
      <c r="K32" s="23" t="e">
        <f t="shared" si="10"/>
        <v>#DIV/0!</v>
      </c>
      <c r="L32" s="23" t="e">
        <f t="shared" si="10"/>
        <v>#DIV/0!</v>
      </c>
      <c r="M32" s="23" t="e">
        <f t="shared" si="10"/>
        <v>#DIV/0!</v>
      </c>
      <c r="N32" s="23" t="e">
        <f t="shared" si="10"/>
        <v>#DIV/0!</v>
      </c>
      <c r="O32" s="23" t="e">
        <f t="shared" si="10"/>
        <v>#DIV/0!</v>
      </c>
      <c r="P32" s="23" t="e">
        <f t="shared" si="10"/>
        <v>#DIV/0!</v>
      </c>
      <c r="Q32" s="23" t="e">
        <f t="shared" si="10"/>
        <v>#DIV/0!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 t="e">
        <f t="shared" si="10"/>
        <v>#DIV/0!</v>
      </c>
      <c r="V32" s="23" t="e">
        <f t="shared" si="10"/>
        <v>#DIV/0!</v>
      </c>
      <c r="W32" s="23" t="e">
        <f t="shared" si="10"/>
        <v>#DIV/0!</v>
      </c>
      <c r="X32" s="23" t="e">
        <f t="shared" si="10"/>
        <v>#DIV/0!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Z32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71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70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736</v>
      </c>
      <c r="G5" s="11">
        <f>SUMIFS('[3]运行总行程（车公里）'!$C$1:$C$65536,'[3]运行总行程（车公里）'!$B$1:$B$65536,A5,'[3]运行总行程（车公里）'!$A$1:$A$65536,C5)</f>
        <v>11873</v>
      </c>
      <c r="H5" s="14">
        <f>SUMIFS('收入1-9月'!D:D,'收入1-9月'!C:C,A5,'收入1-9月'!B:B,C5)</f>
        <v>34469.14</v>
      </c>
      <c r="I5" s="15"/>
      <c r="J5" s="15">
        <f t="shared" ref="J5:J13" si="0">SUM(L5:U5,W5)</f>
        <v>34767.34</v>
      </c>
      <c r="K5" s="24">
        <f>+SUMIFS('[2]1-9月明细 (合并）huiz '!$C:$C,'[2]1-9月明细 (合并）huiz '!$B:$B,A5,'[2]1-9月明细 (合并）huiz '!$A:$A,C5)</f>
        <v>1755.51</v>
      </c>
      <c r="L5" s="14">
        <f>SUMIFS('成本1-9月'!E:E,'成本1-9月'!D:D,A5,'成本1-9月'!C:C,$L$4,'成本1-9月'!A:A,C5)</f>
        <v>8953.1</v>
      </c>
      <c r="M5" s="14">
        <f>SUMIFS('成本1-9月'!$E:$E,'成本1-9月'!$D:$D,A5,'成本1-9月'!$C:$C,$M$4,'成本1-9月'!$A:$A,C5)</f>
        <v>280.04</v>
      </c>
      <c r="N5" s="14">
        <f>SUMIFS('成本1-9月'!$E:$E,'成本1-9月'!$D:$D,A5,'成本1-9月'!$C:$C,$N$4,'成本1-9月'!$A:$A,C5)</f>
        <v>2360.01</v>
      </c>
      <c r="O5" s="14">
        <f>SUMIFS('成本1-9月'!$E:$E,'成本1-9月'!$D:$D,A5,'成本1-9月'!$C:$C,$O$4,'成本1-9月'!$A:$A,C5)</f>
        <v>771.38</v>
      </c>
      <c r="P5" s="14">
        <f>SUMIFS('成本1-9月'!$E:$E,'成本1-9月'!$D:$D,A5,'成本1-9月'!$C:$C,$P$4,'成本1-9月'!$A:$A,C5)</f>
        <v>1022.72</v>
      </c>
      <c r="Q5" s="14">
        <f>SUMIFS('成本1-9月'!$E:$E,'成本1-9月'!$D:$D,A5,'成本1-9月'!$C:$C,$Q$4,'成本1-9月'!$A:$A,C5)</f>
        <v>5778.19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7269.38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561.25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7771.27</v>
      </c>
      <c r="X5" s="7">
        <f t="shared" ref="X5:X13" si="1">H5-J5</f>
        <v>-298.199999999997</v>
      </c>
      <c r="Y5" s="29">
        <f>X5/H5</f>
        <v>-0.00865121671152797</v>
      </c>
      <c r="Z5" s="9"/>
    </row>
    <row r="6" s="1" customFormat="1" ht="25" customHeight="1" spans="1:26">
      <c r="A6" s="35" t="s">
        <v>71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54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694</v>
      </c>
      <c r="G6" s="11">
        <f>SUMIFS('[3]运行总行程（车公里）'!$C$1:$C$65536,'[3]运行总行程（车公里）'!$B$1:$B$65536,A6,'[3]运行总行程（车公里）'!$A$1:$A$65536,C6)</f>
        <v>9954</v>
      </c>
      <c r="H6" s="14">
        <f>SUMIFS('收入1-9月'!D:D,'收入1-9月'!C:C,A6,'收入1-9月'!B:B,C6)</f>
        <v>42635.62</v>
      </c>
      <c r="I6" s="15"/>
      <c r="J6" s="15">
        <f t="shared" si="0"/>
        <v>30039.67</v>
      </c>
      <c r="K6" s="24">
        <f>+SUMIFS('[2]1-9月明细 (合并）huiz '!$C:$C,'[2]1-9月明细 (合并）huiz '!$B:$B,A6,'[2]1-9月明细 (合并）huiz '!$A:$A,C6)</f>
        <v>1473.05</v>
      </c>
      <c r="L6" s="14">
        <f>SUMIFS('成本1-9月'!E:E,'成本1-9月'!D:D,A6,'成本1-9月'!C:C,$L$4,'成本1-9月'!A:A,C6)</f>
        <v>7512.56</v>
      </c>
      <c r="M6" s="14">
        <f>SUMIFS('成本1-9月'!$E:$E,'成本1-9月'!$D:$D,A6,'成本1-9月'!$C:$C,$M$4,'成本1-9月'!$A:$A,C6)</f>
        <v>2847.06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833.85</v>
      </c>
      <c r="P6" s="14">
        <f>SUMIFS('成本1-9月'!$E:$E,'成本1-9月'!$D:$D,A6,'成本1-9月'!$C:$C,$P$4,'成本1-9月'!$A:$A,C6)</f>
        <v>1022.72</v>
      </c>
      <c r="Q6" s="14">
        <f>SUMIFS('成本1-9月'!$E:$E,'成本1-9月'!$D:$D,A6,'成本1-9月'!$C:$C,$Q$4,'成本1-9月'!$A:$A,C6)</f>
        <v>9023.42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702.97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8097.09</v>
      </c>
      <c r="X6" s="7">
        <f t="shared" si="1"/>
        <v>12595.95</v>
      </c>
      <c r="Y6" s="29">
        <f t="shared" ref="Y6:Y13" si="2">X6/H6</f>
        <v>0.295432551467529</v>
      </c>
      <c r="Z6" s="9"/>
    </row>
    <row r="7" s="1" customFormat="1" ht="25" customHeight="1" spans="1:26">
      <c r="A7" s="35" t="s">
        <v>71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68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623</v>
      </c>
      <c r="G7" s="11">
        <f>SUMIFS('[3]运行总行程（车公里）'!$C$1:$C$65536,'[3]运行总行程（车公里）'!$B$1:$B$65536,A7,'[3]运行总行程（车公里）'!$A$1:$A$65536,C7)</f>
        <v>12353</v>
      </c>
      <c r="H7" s="14">
        <f>SUMIFS('收入1-9月'!D:D,'收入1-9月'!C:C,A7,'收入1-9月'!B:B,C7)</f>
        <v>33729.51</v>
      </c>
      <c r="I7" s="15"/>
      <c r="J7" s="15">
        <f t="shared" si="0"/>
        <v>22357.67</v>
      </c>
      <c r="K7" s="24">
        <f>+SUMIFS('[2]1-9月明细 (合并）huiz '!$C:$C,'[2]1-9月明细 (合并）huiz '!$B:$B,A7,'[2]1-9月明细 (合并）huiz '!$A:$A,C7)</f>
        <v>1733.97</v>
      </c>
      <c r="L7" s="14">
        <f>SUMIFS('成本1-9月'!E:E,'成本1-9月'!D:D,A7,'成本1-9月'!C:C,$L$4,'成本1-9月'!A:A,C7)</f>
        <v>10057.03</v>
      </c>
      <c r="M7" s="14">
        <f>SUMIFS('成本1-9月'!$E:$E,'成本1-9月'!$D:$D,A7,'成本1-9月'!$C:$C,$M$4,'成本1-9月'!$A:$A,C7)</f>
        <v>3378.07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955.58</v>
      </c>
      <c r="P7" s="14">
        <f>SUMIFS('成本1-9月'!$E:$E,'成本1-9月'!$D:$D,A7,'成本1-9月'!$C:$C,$P$4,'成本1-9月'!$A:$A,C7)</f>
        <v>1022.72</v>
      </c>
      <c r="Q7" s="14">
        <f>SUMIFS('成本1-9月'!$E:$E,'成本1-9月'!$D:$D,A7,'成本1-9月'!$C:$C,$Q$4,'成本1-9月'!$A:$A,C7)</f>
        <v>681.62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1.78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6260.87</v>
      </c>
      <c r="X7" s="7">
        <f t="shared" si="1"/>
        <v>11371.84</v>
      </c>
      <c r="Y7" s="29">
        <f t="shared" si="2"/>
        <v>0.33714809376122</v>
      </c>
      <c r="Z7" s="9"/>
    </row>
    <row r="8" s="1" customFormat="1" ht="25" customHeight="1" spans="1:26">
      <c r="A8" s="35" t="s">
        <v>71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72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717</v>
      </c>
      <c r="G8" s="11">
        <f>SUMIFS('[3]运行总行程（车公里）'!$C$1:$C$65536,'[3]运行总行程（车公里）'!$B$1:$B$65536,A8,'[3]运行总行程（车公里）'!$A$1:$A$65536,C8)</f>
        <v>12297</v>
      </c>
      <c r="H8" s="14">
        <f>SUMIFS('收入1-9月'!D:D,'收入1-9月'!C:C,A8,'收入1-9月'!B:B,C8)</f>
        <v>38348.19</v>
      </c>
      <c r="I8" s="15"/>
      <c r="J8" s="15">
        <f t="shared" si="0"/>
        <v>16997.01</v>
      </c>
      <c r="K8" s="24">
        <f>+SUMIFS('[2]1-9月明细 (合并）huiz '!$C:$C,'[2]1-9月明细 (合并）huiz '!$B:$B,A8,'[2]1-9月明细 (合并）huiz '!$A:$A,C8)</f>
        <v>1783</v>
      </c>
      <c r="L8" s="14">
        <f>SUMIFS('成本1-9月'!E:E,'成本1-9月'!D:D,A8,'成本1-9月'!C:C,$L$4,'成本1-9月'!A:A,C8)</f>
        <v>10519.7</v>
      </c>
      <c r="M8" s="14">
        <f>SUMIFS('成本1-9月'!$E:$E,'成本1-9月'!$D:$D,A8,'成本1-9月'!$C:$C,$M$4,'成本1-9月'!$A:$A,C8)</f>
        <v>-4566.02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936.68</v>
      </c>
      <c r="P8" s="14">
        <f>SUMIFS('成本1-9月'!$E:$E,'成本1-9月'!$D:$D,A8,'成本1-9月'!$C:$C,$P$4,'成本1-9月'!$A:$A,C8)</f>
        <v>1022.72</v>
      </c>
      <c r="Q8" s="14">
        <f>SUMIFS('成本1-9月'!$E:$E,'成本1-9月'!$D:$D,A8,'成本1-9月'!$C:$C,$Q$4,'成本1-9月'!$A:$A,C8)</f>
        <v>2173.27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1.39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6909.27</v>
      </c>
      <c r="X8" s="7">
        <f t="shared" si="1"/>
        <v>21351.18</v>
      </c>
      <c r="Y8" s="29">
        <f t="shared" si="2"/>
        <v>0.556771519072999</v>
      </c>
      <c r="Z8" s="9"/>
    </row>
    <row r="9" s="1" customFormat="1" ht="25" customHeight="1" spans="1:26">
      <c r="A9" s="35" t="s">
        <v>71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72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690</v>
      </c>
      <c r="G9" s="11">
        <f>SUMIFS('[3]运行总行程（车公里）'!$C$1:$C$65536,'[3]运行总行程（车公里）'!$B$1:$B$65536,A9,'[3]运行总行程（车公里）'!$A$1:$A$65536,C9)</f>
        <v>9290</v>
      </c>
      <c r="H9" s="14">
        <f>SUMIFS('收入1-9月'!D:D,'收入1-9月'!C:C,A9,'收入1-9月'!B:B,C9)</f>
        <v>39008.28</v>
      </c>
      <c r="I9" s="15"/>
      <c r="J9" s="15">
        <f t="shared" si="0"/>
        <v>22284.41</v>
      </c>
      <c r="K9" s="24">
        <f>+SUMIFS('[2]1-9月明细 (合并）huiz '!$C:$C,'[2]1-9月明细 (合并）huiz '!$B:$B,A9,'[2]1-9月明细 (合并）huiz '!$A:$A,C9)</f>
        <v>1922.32</v>
      </c>
      <c r="L9" s="14">
        <f>SUMIFS('成本1-9月'!E:E,'成本1-9月'!D:D,A9,'成本1-9月'!C:C,$L$4,'成本1-9月'!A:A,C9)</f>
        <v>11341.69</v>
      </c>
      <c r="M9" s="14">
        <f>SUMIFS('成本1-9月'!$E:$E,'成本1-9月'!$D:$D,A9,'成本1-9月'!$C:$C,$M$4,'成本1-9月'!$A:$A,C9)</f>
        <v>636.88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682.87</v>
      </c>
      <c r="P9" s="14">
        <f>SUMIFS('成本1-9月'!$E:$E,'成本1-9月'!$D:$D,A9,'成本1-9月'!$C:$C,$P$4,'成本1-9月'!$A:$A,C9)</f>
        <v>1022.72</v>
      </c>
      <c r="Q9" s="14">
        <f>SUMIFS('成本1-9月'!$E:$E,'成本1-9月'!$D:$D,A9,'成本1-9月'!$C:$C,$Q$4,'成本1-9月'!$A:$A,C9)</f>
        <v>-280.81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8881.06</v>
      </c>
      <c r="X9" s="7">
        <f t="shared" si="1"/>
        <v>16723.87</v>
      </c>
      <c r="Y9" s="29">
        <f t="shared" si="2"/>
        <v>0.428726157626022</v>
      </c>
      <c r="Z9" s="9"/>
    </row>
    <row r="10" s="1" customFormat="1" ht="25" customHeight="1" spans="1:26">
      <c r="A10" s="35" t="s">
        <v>71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54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256</v>
      </c>
      <c r="G10" s="11">
        <f>SUMIFS('[3]运行总行程（车公里）'!$C$1:$C$65536,'[3]运行总行程（车公里）'!$B$1:$B$65536,A10,'[3]运行总行程（车公里）'!$A$1:$A$65536,C10)</f>
        <v>6430</v>
      </c>
      <c r="H10" s="14">
        <f>SUMIFS('收入1-9月'!D:D,'收入1-9月'!C:C,A10,'收入1-9月'!B:B,C10)</f>
        <v>12650.53</v>
      </c>
      <c r="I10" s="15"/>
      <c r="J10" s="15">
        <f t="shared" si="0"/>
        <v>16492.59</v>
      </c>
      <c r="K10" s="24">
        <f>+SUMIFS('[2]1-9月明细 (合并）huiz '!$C:$C,'[2]1-9月明细 (合并）huiz '!$B:$B,A10,'[2]1-9月明细 (合并）huiz '!$A:$A,C10)</f>
        <v>1151</v>
      </c>
      <c r="L10" s="14">
        <f>SUMIFS('成本1-9月'!E:E,'成本1-9月'!D:D,A10,'成本1-9月'!C:C,$L$4,'成本1-9月'!A:A,C10)</f>
        <v>6790.9</v>
      </c>
      <c r="M10" s="14">
        <f>SUMIFS('成本1-9月'!$E:$E,'成本1-9月'!$D:$D,A10,'成本1-9月'!$C:$C,$M$4,'成本1-9月'!$A:$A,C10)</f>
        <v>207.02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504.76</v>
      </c>
      <c r="P10" s="14">
        <f>SUMIFS('成本1-9月'!$E:$E,'成本1-9月'!$D:$D,A10,'成本1-9月'!$C:$C,$P$4,'成本1-9月'!$A:$A,C10)</f>
        <v>1022.72</v>
      </c>
      <c r="Q10" s="14">
        <f>SUMIFS('成本1-9月'!$E:$E,'成本1-9月'!$D:$D,A10,'成本1-9月'!$C:$C,$Q$4,'成本1-9月'!$A:$A,C10)</f>
        <v>3626.53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1.4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4339.26</v>
      </c>
      <c r="X10" s="7">
        <f t="shared" si="1"/>
        <v>-3842.06</v>
      </c>
      <c r="Y10" s="29">
        <f t="shared" si="2"/>
        <v>-0.303707433601596</v>
      </c>
      <c r="Z10" s="9"/>
    </row>
    <row r="11" s="1" customFormat="1" ht="25" customHeight="1" spans="1:26">
      <c r="A11" s="35" t="s">
        <v>71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44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526</v>
      </c>
      <c r="G11" s="11">
        <f>SUMIFS('[3]运行总行程（车公里）'!$C$1:$C$65536,'[3]运行总行程（车公里）'!$B$1:$B$65536,A11,'[3]运行总行程（车公里）'!$A$1:$A$65536,C11)</f>
        <v>6650</v>
      </c>
      <c r="H11" s="14">
        <f>SUMIFS('收入1-9月'!D:D,'收入1-9月'!C:C,A11,'收入1-9月'!B:B,C11)</f>
        <v>43238.82</v>
      </c>
      <c r="I11" s="15"/>
      <c r="J11" s="15">
        <f t="shared" si="0"/>
        <v>18634.79</v>
      </c>
      <c r="K11" s="24">
        <f>+SUMIFS('[2]1-9月明细 (合并）huiz '!$C:$C,'[2]1-9月明细 (合并）huiz '!$B:$B,A11,'[2]1-9月明细 (合并）huiz '!$A:$A,C11)</f>
        <v>1288.05</v>
      </c>
      <c r="L11" s="14">
        <f>SUMIFS('成本1-9月'!E:E,'成本1-9月'!D:D,A11,'成本1-9月'!C:C,$L$4,'成本1-9月'!A:A,C11)</f>
        <v>7599.5</v>
      </c>
      <c r="M11" s="14">
        <f>SUMIFS('成本1-9月'!$E:$E,'成本1-9月'!$D:$D,A11,'成本1-9月'!$C:$C,$M$4,'成本1-9月'!$A:$A,C11)</f>
        <v>82.81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1555.81</v>
      </c>
      <c r="P11" s="14">
        <f>SUMIFS('成本1-9月'!$E:$E,'成本1-9月'!$D:$D,A11,'成本1-9月'!$C:$C,$P$4,'成本1-9月'!$A:$A,C11)</f>
        <v>1022.72</v>
      </c>
      <c r="Q11" s="14">
        <f>SUMIFS('成本1-9月'!$E:$E,'成本1-9月'!$D:$D,A11,'成本1-9月'!$C:$C,$Q$4,'成本1-9月'!$A:$A,C11)</f>
        <v>5196.35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3177.6</v>
      </c>
      <c r="X11" s="7">
        <f t="shared" si="1"/>
        <v>24604.03</v>
      </c>
      <c r="Y11" s="29">
        <f t="shared" si="2"/>
        <v>0.569026398037689</v>
      </c>
      <c r="Z11" s="9"/>
    </row>
    <row r="12" s="1" customFormat="1" ht="25" customHeight="1" spans="1:26">
      <c r="A12" s="35" t="s">
        <v>71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62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523</v>
      </c>
      <c r="G12" s="11">
        <f>SUMIFS('[3]运行总行程（车公里）'!$C$1:$C$65536,'[3]运行总行程（车公里）'!$B$1:$B$65536,A12,'[3]运行总行程（车公里）'!$A$1:$A$65536,C12)</f>
        <v>9300</v>
      </c>
      <c r="H12" s="14">
        <f>SUMIFS('收入1-9月'!D:D,'收入1-9月'!C:C,A12,'收入1-9月'!B:B,C12)</f>
        <v>32690.69</v>
      </c>
      <c r="I12" s="15"/>
      <c r="J12" s="15">
        <f t="shared" si="0"/>
        <v>17321.46</v>
      </c>
      <c r="K12" s="24">
        <f>+SUMIFS('[2]1-9月明细 (合并）huiz '!$C:$C,'[2]1-9月明细 (合并）huiz '!$B:$B,A12,'[2]1-9月明细 (合并）huiz '!$A:$A,C12)</f>
        <v>1045.99</v>
      </c>
      <c r="L12" s="14">
        <f>SUMIFS('成本1-9月'!E:E,'成本1-9月'!D:D,A12,'成本1-9月'!C:C,$L$4,'成本1-9月'!A:A,C12)</f>
        <v>6338.7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1979.17</v>
      </c>
      <c r="P12" s="14">
        <f>SUMIFS('成本1-9月'!$E:$E,'成本1-9月'!$D:$D,A12,'成本1-9月'!$C:$C,$P$4,'成本1-9月'!$A:$A,C12)</f>
        <v>714.21</v>
      </c>
      <c r="Q12" s="14">
        <f>SUMIFS('成本1-9月'!$E:$E,'成本1-9月'!$D:$D,A12,'成本1-9月'!$C:$C,$Q$4,'成本1-9月'!$A:$A,C12)</f>
        <v>429.32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590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7270.06</v>
      </c>
      <c r="X12" s="7">
        <f t="shared" si="1"/>
        <v>15369.23</v>
      </c>
      <c r="Y12" s="29">
        <f t="shared" si="2"/>
        <v>0.470140887206725</v>
      </c>
      <c r="Z12" s="9"/>
    </row>
    <row r="13" s="1" customFormat="1" ht="25" customHeight="1" spans="1:26">
      <c r="A13" s="35" t="s">
        <v>71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62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534</v>
      </c>
      <c r="G13" s="11">
        <f>SUMIFS('[3]运行总行程（车公里）'!$C$1:$C$65536,'[3]运行总行程（车公里）'!$B$1:$B$65536,A13,'[3]运行总行程（车公里）'!$A$1:$A$65536,C13)</f>
        <v>8060</v>
      </c>
      <c r="H13" s="14">
        <f>SUMIFS('收入1-9月'!D:D,'收入1-9月'!C:C,A13,'收入1-9月'!B:B,C13)</f>
        <v>34387.02</v>
      </c>
      <c r="I13" s="15"/>
      <c r="J13" s="15">
        <f t="shared" si="0"/>
        <v>19978.61</v>
      </c>
      <c r="K13" s="24">
        <f>+SUMIFS('[2]1-9月明细 (合并）huiz '!$C:$C,'[2]1-9月明细 (合并）huiz '!$B:$B,A13,'[2]1-9月明细 (合并）huiz '!$A:$A,C13)</f>
        <v>979.32</v>
      </c>
      <c r="L13" s="14">
        <f>SUMIFS('成本1-9月'!E:E,'成本1-9月'!D:D,A13,'成本1-9月'!C:C,$L$4,'成本1-9月'!A:A,C13)</f>
        <v>5934.68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1846.7</v>
      </c>
      <c r="P13" s="14">
        <f>SUMIFS('成本1-9月'!$E:$E,'成本1-9月'!$D:$D,A13,'成本1-9月'!$C:$C,$P$4,'成本1-9月'!$A:$A,C13)</f>
        <v>714.21</v>
      </c>
      <c r="Q13" s="14">
        <f>SUMIFS('成本1-9月'!$E:$E,'成本1-9月'!$D:$D,A13,'成本1-9月'!$C:$C,$Q$4,'成本1-9月'!$A:$A,C13)</f>
        <v>4207.2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7275.82</v>
      </c>
      <c r="X13" s="7">
        <f t="shared" si="1"/>
        <v>14408.41</v>
      </c>
      <c r="Y13" s="29">
        <f t="shared" si="2"/>
        <v>0.419007230053666</v>
      </c>
      <c r="Z13" s="9"/>
    </row>
    <row r="14" s="1" customFormat="1" ht="25" customHeight="1" spans="1:26">
      <c r="A14" s="35" t="s">
        <v>71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71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71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558</v>
      </c>
      <c r="E17" s="16">
        <v>4</v>
      </c>
      <c r="F17" s="16">
        <f>SUM(F5:F16)</f>
        <v>5299</v>
      </c>
      <c r="G17" s="16">
        <f>SUM(G5:G16)</f>
        <v>86207</v>
      </c>
      <c r="H17" s="16">
        <f>SUM(H5:H16)</f>
        <v>311157.8</v>
      </c>
      <c r="I17" s="16"/>
      <c r="J17" s="16">
        <f t="shared" si="5"/>
        <v>198873.55</v>
      </c>
      <c r="K17" s="16">
        <f t="shared" ref="K17:U17" si="6">SUM(K5:K16)</f>
        <v>13132.21</v>
      </c>
      <c r="L17" s="16">
        <f t="shared" si="6"/>
        <v>75047.86</v>
      </c>
      <c r="M17" s="16">
        <f t="shared" si="6"/>
        <v>2865.86</v>
      </c>
      <c r="N17" s="16">
        <f t="shared" si="6"/>
        <v>2360.01</v>
      </c>
      <c r="O17" s="16">
        <f t="shared" si="6"/>
        <v>10066.8</v>
      </c>
      <c r="P17" s="16">
        <f t="shared" si="6"/>
        <v>8587.46</v>
      </c>
      <c r="Q17" s="16">
        <f t="shared" si="6"/>
        <v>30835.09</v>
      </c>
      <c r="R17" s="16">
        <f t="shared" si="6"/>
        <v>0</v>
      </c>
      <c r="S17" s="16">
        <f t="shared" si="6"/>
        <v>7269.38</v>
      </c>
      <c r="T17" s="16">
        <f t="shared" si="6"/>
        <v>0</v>
      </c>
      <c r="U17" s="16">
        <f t="shared" si="6"/>
        <v>1858.79</v>
      </c>
      <c r="V17" s="16"/>
      <c r="W17" s="28">
        <f>SUM(W5:W16)</f>
        <v>59982.3</v>
      </c>
      <c r="X17" s="16">
        <f t="shared" si="3"/>
        <v>112284.25</v>
      </c>
      <c r="Y17" s="30">
        <f t="shared" si="4"/>
        <v>0.360859506012705</v>
      </c>
      <c r="Z17" s="9"/>
    </row>
    <row r="18" s="1" customFormat="1" ht="25" customHeight="1" spans="1:26">
      <c r="A18" s="35" t="s">
        <v>71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71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71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71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71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71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71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71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71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71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71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71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-558</v>
      </c>
      <c r="E31" s="21">
        <f t="shared" si="9"/>
        <v>0</v>
      </c>
      <c r="F31" s="21">
        <f t="shared" si="9"/>
        <v>-5299</v>
      </c>
      <c r="G31" s="21">
        <f t="shared" si="9"/>
        <v>-86207</v>
      </c>
      <c r="H31" s="21">
        <f t="shared" si="9"/>
        <v>-311157.8</v>
      </c>
      <c r="I31" s="21">
        <f t="shared" si="9"/>
        <v>0</v>
      </c>
      <c r="J31" s="21">
        <f t="shared" si="9"/>
        <v>-198873.55</v>
      </c>
      <c r="K31" s="21">
        <f t="shared" si="9"/>
        <v>-13132.21</v>
      </c>
      <c r="L31" s="21">
        <f t="shared" si="9"/>
        <v>-75047.86</v>
      </c>
      <c r="M31" s="21">
        <f t="shared" si="9"/>
        <v>-2865.86</v>
      </c>
      <c r="N31" s="21">
        <f t="shared" si="9"/>
        <v>-2360.01</v>
      </c>
      <c r="O31" s="21">
        <f t="shared" si="9"/>
        <v>-10066.8</v>
      </c>
      <c r="P31" s="21">
        <f t="shared" si="9"/>
        <v>-8587.46</v>
      </c>
      <c r="Q31" s="21">
        <f t="shared" si="9"/>
        <v>-30835.09</v>
      </c>
      <c r="R31" s="21">
        <f t="shared" si="9"/>
        <v>0</v>
      </c>
      <c r="S31" s="21">
        <f t="shared" si="9"/>
        <v>-7269.38</v>
      </c>
      <c r="T31" s="21">
        <f t="shared" si="9"/>
        <v>0</v>
      </c>
      <c r="U31" s="21">
        <f t="shared" si="9"/>
        <v>-1858.79</v>
      </c>
      <c r="V31" s="21">
        <f t="shared" si="9"/>
        <v>0</v>
      </c>
      <c r="W31" s="21">
        <f t="shared" si="9"/>
        <v>-59982.3</v>
      </c>
      <c r="X31" s="21">
        <f t="shared" si="9"/>
        <v>-112284.25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5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96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23.02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23.02</v>
      </c>
      <c r="Y5" s="29">
        <f>X5/H5</f>
        <v>1</v>
      </c>
      <c r="Z5" s="9"/>
    </row>
    <row r="6" s="1" customFormat="1" ht="25" customHeight="1" spans="1:26">
      <c r="A6" s="35" t="s">
        <v>96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9"/>
    </row>
    <row r="7" s="1" customFormat="1" ht="25" customHeight="1" spans="1:26">
      <c r="A7" s="35" t="s">
        <v>96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9"/>
    </row>
    <row r="8" s="1" customFormat="1" ht="25" customHeight="1" spans="1:26">
      <c r="A8" s="35" t="s">
        <v>96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9"/>
    </row>
    <row r="9" s="1" customFormat="1" ht="25" customHeight="1" spans="1:26">
      <c r="A9" s="35" t="s">
        <v>96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35" t="s">
        <v>96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35" t="s">
        <v>96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0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0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0</v>
      </c>
      <c r="X11" s="7">
        <f t="shared" si="1"/>
        <v>0</v>
      </c>
      <c r="Y11" s="29" t="e">
        <f t="shared" si="2"/>
        <v>#DIV/0!</v>
      </c>
      <c r="Z11" s="9"/>
    </row>
    <row r="12" s="1" customFormat="1" ht="25" customHeight="1" spans="1:26">
      <c r="A12" s="35" t="s">
        <v>96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0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0</v>
      </c>
      <c r="Y12" s="29" t="e">
        <f t="shared" si="2"/>
        <v>#DIV/0!</v>
      </c>
      <c r="Z12" s="9"/>
    </row>
    <row r="13" s="1" customFormat="1" ht="25" customHeight="1" spans="1:26">
      <c r="A13" s="35" t="s">
        <v>96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5" t="s">
        <v>96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96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96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0</v>
      </c>
      <c r="E17" s="16">
        <v>4</v>
      </c>
      <c r="F17" s="16">
        <f>SUM(F5:F16)</f>
        <v>0</v>
      </c>
      <c r="G17" s="16">
        <f>SUM(G5:G16)</f>
        <v>0</v>
      </c>
      <c r="H17" s="16">
        <f>SUM(H5:H16)</f>
        <v>23.02</v>
      </c>
      <c r="I17" s="16"/>
      <c r="J17" s="16">
        <f t="shared" si="5"/>
        <v>0</v>
      </c>
      <c r="K17" s="16">
        <f t="shared" ref="K17:U17" si="6">SUM(K5:K16)</f>
        <v>0</v>
      </c>
      <c r="L17" s="16">
        <f t="shared" si="6"/>
        <v>0</v>
      </c>
      <c r="M17" s="16">
        <f t="shared" si="6"/>
        <v>0</v>
      </c>
      <c r="N17" s="16">
        <f t="shared" si="6"/>
        <v>0</v>
      </c>
      <c r="O17" s="16">
        <f t="shared" si="6"/>
        <v>0</v>
      </c>
      <c r="P17" s="16">
        <f t="shared" si="6"/>
        <v>0</v>
      </c>
      <c r="Q17" s="16">
        <f t="shared" si="6"/>
        <v>0</v>
      </c>
      <c r="R17" s="16">
        <f t="shared" si="6"/>
        <v>0</v>
      </c>
      <c r="S17" s="16">
        <f t="shared" si="6"/>
        <v>0</v>
      </c>
      <c r="T17" s="16">
        <f t="shared" si="6"/>
        <v>0</v>
      </c>
      <c r="U17" s="16">
        <f t="shared" si="6"/>
        <v>0</v>
      </c>
      <c r="V17" s="16"/>
      <c r="W17" s="28">
        <f>SUM(W5:W16)</f>
        <v>0</v>
      </c>
      <c r="X17" s="16">
        <f t="shared" si="3"/>
        <v>23.02</v>
      </c>
      <c r="Y17" s="30">
        <f t="shared" si="4"/>
        <v>1</v>
      </c>
      <c r="Z17" s="9"/>
    </row>
    <row r="18" s="1" customFormat="1" ht="25" customHeight="1" spans="1:26">
      <c r="A18" s="35" t="s">
        <v>96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96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96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96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96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96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96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96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96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96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96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96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0</v>
      </c>
      <c r="E31" s="21">
        <f t="shared" si="9"/>
        <v>0</v>
      </c>
      <c r="F31" s="21">
        <f t="shared" si="9"/>
        <v>0</v>
      </c>
      <c r="G31" s="21">
        <f t="shared" si="9"/>
        <v>0</v>
      </c>
      <c r="H31" s="21">
        <f t="shared" si="9"/>
        <v>-23.02</v>
      </c>
      <c r="I31" s="21">
        <f t="shared" si="9"/>
        <v>0</v>
      </c>
      <c r="J31" s="21">
        <f t="shared" si="9"/>
        <v>0</v>
      </c>
      <c r="K31" s="21">
        <f t="shared" si="9"/>
        <v>0</v>
      </c>
      <c r="L31" s="21">
        <f t="shared" si="9"/>
        <v>0</v>
      </c>
      <c r="M31" s="21">
        <f t="shared" si="9"/>
        <v>0</v>
      </c>
      <c r="N31" s="21">
        <f t="shared" si="9"/>
        <v>0</v>
      </c>
      <c r="O31" s="21">
        <f t="shared" si="9"/>
        <v>0</v>
      </c>
      <c r="P31" s="21">
        <f t="shared" si="9"/>
        <v>0</v>
      </c>
      <c r="Q31" s="21">
        <f t="shared" si="9"/>
        <v>0</v>
      </c>
      <c r="R31" s="21">
        <f t="shared" si="9"/>
        <v>0</v>
      </c>
      <c r="S31" s="21">
        <f t="shared" si="9"/>
        <v>0</v>
      </c>
      <c r="T31" s="21">
        <f t="shared" si="9"/>
        <v>0</v>
      </c>
      <c r="U31" s="21">
        <f t="shared" si="9"/>
        <v>0</v>
      </c>
      <c r="V31" s="21">
        <f t="shared" si="9"/>
        <v>0</v>
      </c>
      <c r="W31" s="21">
        <f t="shared" si="9"/>
        <v>0</v>
      </c>
      <c r="X31" s="21">
        <f t="shared" si="9"/>
        <v>-23.02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 t="e">
        <f t="shared" ref="D32:Y32" si="10">D31/D17*100</f>
        <v>#DIV/0!</v>
      </c>
      <c r="E32" s="23">
        <f t="shared" si="10"/>
        <v>0</v>
      </c>
      <c r="F32" s="23" t="e">
        <f t="shared" si="10"/>
        <v>#DIV/0!</v>
      </c>
      <c r="G32" s="23" t="e">
        <f t="shared" si="10"/>
        <v>#DIV/0!</v>
      </c>
      <c r="H32" s="23">
        <f t="shared" si="10"/>
        <v>-100</v>
      </c>
      <c r="I32" s="23" t="e">
        <f t="shared" si="10"/>
        <v>#DIV/0!</v>
      </c>
      <c r="J32" s="23" t="e">
        <f t="shared" si="10"/>
        <v>#DIV/0!</v>
      </c>
      <c r="K32" s="23" t="e">
        <f t="shared" si="10"/>
        <v>#DIV/0!</v>
      </c>
      <c r="L32" s="23" t="e">
        <f t="shared" si="10"/>
        <v>#DIV/0!</v>
      </c>
      <c r="M32" s="23" t="e">
        <f t="shared" si="10"/>
        <v>#DIV/0!</v>
      </c>
      <c r="N32" s="23" t="e">
        <f t="shared" si="10"/>
        <v>#DIV/0!</v>
      </c>
      <c r="O32" s="23" t="e">
        <f t="shared" si="10"/>
        <v>#DIV/0!</v>
      </c>
      <c r="P32" s="23" t="e">
        <f t="shared" si="10"/>
        <v>#DIV/0!</v>
      </c>
      <c r="Q32" s="23" t="e">
        <f t="shared" si="10"/>
        <v>#DIV/0!</v>
      </c>
      <c r="R32" s="23" t="e">
        <f t="shared" si="10"/>
        <v>#DIV/0!</v>
      </c>
      <c r="S32" s="23" t="e">
        <f t="shared" si="10"/>
        <v>#DIV/0!</v>
      </c>
      <c r="T32" s="23" t="e">
        <f t="shared" si="10"/>
        <v>#DIV/0!</v>
      </c>
      <c r="U32" s="23" t="e">
        <f t="shared" si="10"/>
        <v>#DIV/0!</v>
      </c>
      <c r="V32" s="23" t="e">
        <f t="shared" si="10"/>
        <v>#DIV/0!</v>
      </c>
      <c r="W32" s="23" t="e">
        <f t="shared" si="10"/>
        <v>#DIV/0!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6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72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132</v>
      </c>
      <c r="E5" s="12">
        <f>SUMIFS('[3]运行车辆数（辆）'!$C$1:$C$65536,'[3]运行车辆数（辆）'!$B$1:$B$65536,A5,'[3]运行车辆数（辆）'!$A$1:$A$65536,C5)</f>
        <v>2</v>
      </c>
      <c r="F5" s="13">
        <f>SUMIFS('[3]客运量（人次）'!$C$1:$C$65536,'[3]客运量（人次）'!$B$1:$B$65536,A5,'[3]客运量（人次）'!$A$1:$A$65536,C5)</f>
        <v>1448</v>
      </c>
      <c r="G5" s="11">
        <f>SUMIFS('[3]运行总行程（车公里）'!$C$1:$C$65536,'[3]运行总行程（车公里）'!$B$1:$B$65536,A5,'[3]运行总行程（车公里）'!$A$1:$A$65536,C5)</f>
        <v>16554</v>
      </c>
      <c r="H5" s="14">
        <f>SUMIFS('收入1-9月'!D:D,'收入1-9月'!C:C,A5,'收入1-9月'!B:B,C5)</f>
        <v>46047.6</v>
      </c>
      <c r="I5" s="15"/>
      <c r="J5" s="15">
        <f t="shared" ref="J5:J13" si="0">SUM(L5:U5,W5)</f>
        <v>45295.36</v>
      </c>
      <c r="K5" s="24">
        <f>+SUMIFS('[2]1-9月明细 (合并）huiz '!$C:$C,'[2]1-9月明细 (合并）huiz '!$B:$B,A5,'[2]1-9月明细 (合并）huiz '!$A:$A,C5)</f>
        <v>3233.8</v>
      </c>
      <c r="L5" s="14">
        <f>SUMIFS('成本1-9月'!E:E,'成本1-9月'!D:D,A5,'成本1-9月'!C:C,$L$4,'成本1-9月'!A:A,C5)</f>
        <v>16492.38</v>
      </c>
      <c r="M5" s="14">
        <f>SUMIFS('成本1-9月'!$E:$E,'成本1-9月'!$D:$D,A5,'成本1-9月'!$C:$C,$M$4,'成本1-9月'!$A:$A,C5)</f>
        <v>858.4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1053.07</v>
      </c>
      <c r="P5" s="14">
        <f>SUMIFS('成本1-9月'!$E:$E,'成本1-9月'!$D:$D,A5,'成本1-9月'!$C:$C,$P$4,'成本1-9月'!$A:$A,C5)</f>
        <v>2275.32</v>
      </c>
      <c r="Q5" s="14">
        <f>SUMIFS('成本1-9月'!$E:$E,'成本1-9月'!$D:$D,A5,'成本1-9月'!$C:$C,$Q$4,'成本1-9月'!$A:$A,C5)</f>
        <v>4209.3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6149.19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1001.25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13256.45</v>
      </c>
      <c r="X5" s="7">
        <f t="shared" ref="X5:X13" si="1">H5-J5</f>
        <v>752.239999999998</v>
      </c>
      <c r="Y5" s="29">
        <f>X5/H5</f>
        <v>0.0163361391256004</v>
      </c>
      <c r="Z5" s="9"/>
    </row>
    <row r="6" s="1" customFormat="1" ht="25" customHeight="1" spans="1:26">
      <c r="A6" s="35" t="s">
        <v>72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126</v>
      </c>
      <c r="E6" s="12">
        <f>SUMIFS('[3]运行车辆数（辆）'!$C$1:$C$65536,'[3]运行车辆数（辆）'!$B$1:$B$65536,A6,'[3]运行车辆数（辆）'!$A$1:$A$65536,C6)</f>
        <v>2</v>
      </c>
      <c r="F6" s="13">
        <f>SUMIFS('[3]客运量（人次）'!$C$1:$C$65536,'[3]客运量（人次）'!$B$1:$B$65536,A6,'[3]客运量（人次）'!$A$1:$A$65536,C6)</f>
        <v>1210</v>
      </c>
      <c r="G6" s="11">
        <f>SUMIFS('[3]运行总行程（车公里）'!$C$1:$C$65536,'[3]运行总行程（车公里）'!$B$1:$B$65536,A6,'[3]运行总行程（车公里）'!$A$1:$A$65536,C6)</f>
        <v>15636</v>
      </c>
      <c r="H6" s="14">
        <f>SUMIFS('收入1-9月'!D:D,'收入1-9月'!C:C,A6,'收入1-9月'!B:B,C6)</f>
        <v>34334.71</v>
      </c>
      <c r="I6" s="15"/>
      <c r="J6" s="15">
        <f t="shared" si="0"/>
        <v>40055.08</v>
      </c>
      <c r="K6" s="24">
        <f>+SUMIFS('[2]1-9月明细 (合并）huiz '!$C:$C,'[2]1-9月明细 (合并）huiz '!$B:$B,A6,'[2]1-9月明细 (合并）huiz '!$A:$A,C6)</f>
        <v>2920.62</v>
      </c>
      <c r="L6" s="14">
        <f>SUMIFS('成本1-9月'!E:E,'成本1-9月'!D:D,A6,'成本1-9月'!C:C,$L$4,'成本1-9月'!A:A,C6)</f>
        <v>14895.16</v>
      </c>
      <c r="M6" s="14">
        <f>SUMIFS('成本1-9月'!$E:$E,'成本1-9月'!$D:$D,A6,'成本1-9月'!$C:$C,$M$4,'成本1-9月'!$A:$A,C6)</f>
        <v>1275.02</v>
      </c>
      <c r="N6" s="14">
        <f>SUMIFS('成本1-9月'!$E:$E,'成本1-9月'!$D:$D,A6,'成本1-9月'!$C:$C,$N$4,'成本1-9月'!$A:$A,C6)</f>
        <v>2360.01</v>
      </c>
      <c r="O6" s="14">
        <f>SUMIFS('成本1-9月'!$E:$E,'成本1-9月'!$D:$D,A6,'成本1-9月'!$C:$C,$O$4,'成本1-9月'!$A:$A,C6)</f>
        <v>1215.3</v>
      </c>
      <c r="P6" s="14">
        <f>SUMIFS('成本1-9月'!$E:$E,'成本1-9月'!$D:$D,A6,'成本1-9月'!$C:$C,$P$4,'成本1-9月'!$A:$A,C6)</f>
        <v>2275.32</v>
      </c>
      <c r="Q6" s="14">
        <f>SUMIFS('成本1-9月'!$E:$E,'成本1-9月'!$D:$D,A6,'成本1-9月'!$C:$C,$Q$4,'成本1-9月'!$A:$A,C6)</f>
        <v>4131.72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717.93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13184.62</v>
      </c>
      <c r="X6" s="7">
        <f t="shared" si="1"/>
        <v>-5720.37</v>
      </c>
      <c r="Y6" s="29">
        <f t="shared" ref="Y6:Y13" si="2">X6/H6</f>
        <v>-0.166606038029737</v>
      </c>
      <c r="Z6" s="9"/>
    </row>
    <row r="7" s="1" customFormat="1" ht="25" customHeight="1" spans="1:26">
      <c r="A7" s="35" t="s">
        <v>72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150</v>
      </c>
      <c r="E7" s="12">
        <f>SUMIFS('[3]运行车辆数（辆）'!$C$1:$C$65536,'[3]运行车辆数（辆）'!$B$1:$B$65536,A7,'[3]运行车辆数（辆）'!$A$1:$A$65536,C7)</f>
        <v>2</v>
      </c>
      <c r="F7" s="13">
        <f>SUMIFS('[3]客运量（人次）'!$C$1:$C$65536,'[3]客运量（人次）'!$B$1:$B$65536,A7,'[3]客运量（人次）'!$A$1:$A$65536,C7)</f>
        <v>1779</v>
      </c>
      <c r="G7" s="11">
        <f>SUMIFS('[3]运行总行程（车公里）'!$C$1:$C$65536,'[3]运行总行程（车公里）'!$B$1:$B$65536,A7,'[3]运行总行程（车公里）'!$A$1:$A$65536,C7)</f>
        <v>18888</v>
      </c>
      <c r="H7" s="14">
        <f>SUMIFS('收入1-9月'!D:D,'收入1-9月'!C:C,A7,'收入1-9月'!B:B,C7)</f>
        <v>62924.26</v>
      </c>
      <c r="I7" s="15"/>
      <c r="J7" s="15">
        <f t="shared" si="0"/>
        <v>40620.63</v>
      </c>
      <c r="K7" s="24">
        <f>+SUMIFS('[2]1-9月明细 (合并）huiz '!$C:$C,'[2]1-9月明细 (合并）huiz '!$B:$B,A7,'[2]1-9月明细 (合并）huiz '!$A:$A,C7)</f>
        <v>3488.82</v>
      </c>
      <c r="L7" s="14">
        <f>SUMIFS('成本1-9月'!E:E,'成本1-9月'!D:D,A7,'成本1-9月'!C:C,$L$4,'成本1-9月'!A:A,C7)</f>
        <v>20235.16</v>
      </c>
      <c r="M7" s="14">
        <f>SUMIFS('成本1-9月'!$E:$E,'成本1-9月'!$D:$D,A7,'成本1-9月'!$C:$C,$M$4,'成本1-9月'!$A:$A,C7)</f>
        <v>3915.01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1468.95</v>
      </c>
      <c r="P7" s="14">
        <f>SUMIFS('成本1-9月'!$E:$E,'成本1-9月'!$D:$D,A7,'成本1-9月'!$C:$C,$P$4,'成本1-9月'!$A:$A,C7)</f>
        <v>2275.32</v>
      </c>
      <c r="Q7" s="14">
        <f>SUMIFS('成本1-9月'!$E:$E,'成本1-9月'!$D:$D,A7,'成本1-9月'!$C:$C,$Q$4,'成本1-9月'!$A:$A,C7)</f>
        <v>1972.83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702.84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10050.52</v>
      </c>
      <c r="X7" s="7">
        <f t="shared" si="1"/>
        <v>22303.63</v>
      </c>
      <c r="Y7" s="29">
        <f t="shared" si="2"/>
        <v>0.3544520030907</v>
      </c>
      <c r="Z7" s="9"/>
    </row>
    <row r="8" s="1" customFormat="1" ht="25" customHeight="1" spans="1:26">
      <c r="A8" s="35" t="s">
        <v>72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108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1183</v>
      </c>
      <c r="G8" s="11">
        <f>SUMIFS('[3]运行总行程（车公里）'!$C$1:$C$65536,'[3]运行总行程（车公里）'!$B$1:$B$65536,A8,'[3]运行总行程（车公里）'!$A$1:$A$65536,C8)</f>
        <v>12794</v>
      </c>
      <c r="H8" s="14">
        <f>SUMIFS('收入1-9月'!D:D,'收入1-9月'!C:C,A8,'收入1-9月'!B:B,C8)</f>
        <v>71704.25</v>
      </c>
      <c r="I8" s="15"/>
      <c r="J8" s="15">
        <f t="shared" si="0"/>
        <v>41139.28</v>
      </c>
      <c r="K8" s="24">
        <f>+SUMIFS('[2]1-9月明细 (合并）huiz '!$C:$C,'[2]1-9月明细 (合并）huiz '!$B:$B,A8,'[2]1-9月明细 (合并）huiz '!$A:$A,C8)</f>
        <v>3688.57</v>
      </c>
      <c r="L8" s="14">
        <f>SUMIFS('成本1-9月'!E:E,'成本1-9月'!D:D,A8,'成本1-9月'!C:C,$L$4,'成本1-9月'!A:A,C8)</f>
        <v>21762.57</v>
      </c>
      <c r="M8" s="14">
        <f>SUMIFS('成本1-9月'!$E:$E,'成本1-9月'!$D:$D,A8,'成本1-9月'!$C:$C,$M$4,'成本1-9月'!$A:$A,C8)</f>
        <v>-3655.48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1425.16</v>
      </c>
      <c r="P8" s="14">
        <f>SUMIFS('成本1-9月'!$E:$E,'成本1-9月'!$D:$D,A8,'成本1-9月'!$C:$C,$P$4,'成本1-9月'!$A:$A,C8)</f>
        <v>2275.32</v>
      </c>
      <c r="Q8" s="14">
        <f>SUMIFS('成本1-9月'!$E:$E,'成本1-9月'!$D:$D,A8,'成本1-9月'!$C:$C,$Q$4,'成本1-9月'!$A:$A,C8)</f>
        <v>5793.28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3.75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13534.68</v>
      </c>
      <c r="X8" s="7">
        <f t="shared" si="1"/>
        <v>30564.97</v>
      </c>
      <c r="Y8" s="29">
        <f t="shared" si="2"/>
        <v>0.426264412499956</v>
      </c>
      <c r="Z8" s="9"/>
    </row>
    <row r="9" s="1" customFormat="1" ht="25" customHeight="1" spans="1:26">
      <c r="A9" s="35" t="s">
        <v>72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108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1433</v>
      </c>
      <c r="G9" s="11">
        <f>SUMIFS('[3]运行总行程（车公里）'!$C$1:$C$65536,'[3]运行总行程（车公里）'!$B$1:$B$65536,A9,'[3]运行总行程（车公里）'!$A$1:$A$65536,C9)</f>
        <v>14560</v>
      </c>
      <c r="H9" s="14">
        <f>SUMIFS('收入1-9月'!D:D,'收入1-9月'!C:C,A9,'收入1-9月'!B:B,C9)</f>
        <v>61976.25</v>
      </c>
      <c r="I9" s="15"/>
      <c r="J9" s="15">
        <f t="shared" si="0"/>
        <v>42032.25</v>
      </c>
      <c r="K9" s="24">
        <f>+SUMIFS('[2]1-9月明细 (合并）huiz '!$C:$C,'[2]1-9月明细 (合并）huiz '!$B:$B,A9,'[2]1-9月明细 (合并）huiz '!$A:$A,C9)</f>
        <v>3844.46</v>
      </c>
      <c r="L9" s="14">
        <f>SUMIFS('成本1-9月'!E:E,'成本1-9月'!D:D,A9,'成本1-9月'!C:C,$L$4,'成本1-9月'!A:A,C9)</f>
        <v>22682.32</v>
      </c>
      <c r="M9" s="14">
        <f>SUMIFS('成本1-9月'!$E:$E,'成本1-9月'!$D:$D,A9,'成本1-9月'!$C:$C,$M$4,'成本1-9月'!$A:$A,C9)</f>
        <v>1013.86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1076.02</v>
      </c>
      <c r="P9" s="14">
        <f>SUMIFS('成本1-9月'!$E:$E,'成本1-9月'!$D:$D,A9,'成本1-9月'!$C:$C,$P$4,'成本1-9月'!$A:$A,C9)</f>
        <v>2275.32</v>
      </c>
      <c r="Q9" s="14">
        <f>SUMIFS('成本1-9月'!$E:$E,'成本1-9月'!$D:$D,A9,'成本1-9月'!$C:$C,$Q$4,'成本1-9月'!$A:$A,C9)</f>
        <v>2510.14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3.61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12470.98</v>
      </c>
      <c r="X9" s="7">
        <f t="shared" si="1"/>
        <v>19944</v>
      </c>
      <c r="Y9" s="29">
        <f t="shared" si="2"/>
        <v>0.321800689780359</v>
      </c>
      <c r="Z9" s="9"/>
    </row>
    <row r="10" s="1" customFormat="1" ht="25" customHeight="1" spans="1:26">
      <c r="A10" s="35" t="s">
        <v>72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78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725</v>
      </c>
      <c r="G10" s="11">
        <f>SUMIFS('[3]运行总行程（车公里）'!$C$1:$C$65536,'[3]运行总行程（车公里）'!$B$1:$B$65536,A10,'[3]运行总行程（车公里）'!$A$1:$A$65536,C10)</f>
        <v>14560</v>
      </c>
      <c r="H10" s="14">
        <f>SUMIFS('收入1-9月'!D:D,'收入1-9月'!C:C,A10,'收入1-9月'!B:B,C10)</f>
        <v>28443.73</v>
      </c>
      <c r="I10" s="15"/>
      <c r="J10" s="15">
        <f t="shared" si="0"/>
        <v>30689.92</v>
      </c>
      <c r="K10" s="24">
        <f>+SUMIFS('[2]1-9月明细 (合并）huiz '!$C:$C,'[2]1-9月明细 (合并）huiz '!$B:$B,A10,'[2]1-9月明细 (合并）huiz '!$A:$A,C10)</f>
        <v>1951.03</v>
      </c>
      <c r="L10" s="14">
        <f>SUMIFS('成本1-9月'!E:E,'成本1-9月'!D:D,A10,'成本1-9月'!C:C,$L$4,'成本1-9月'!A:A,C10)</f>
        <v>11511.08</v>
      </c>
      <c r="M10" s="14">
        <f>SUMIFS('成本1-9月'!$E:$E,'成本1-9月'!$D:$D,A10,'成本1-9月'!$C:$C,$M$4,'成本1-9月'!$A:$A,C10)</f>
        <v>496.18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1291.28</v>
      </c>
      <c r="P10" s="14">
        <f>SUMIFS('成本1-9月'!$E:$E,'成本1-9月'!$D:$D,A10,'成本1-9月'!$C:$C,$P$4,'成本1-9月'!$A:$A,C10)</f>
        <v>713.94</v>
      </c>
      <c r="Q10" s="14">
        <f>SUMIFS('成本1-9月'!$E:$E,'成本1-9月'!$D:$D,A10,'成本1-9月'!$C:$C,$Q$4,'成本1-9月'!$A:$A,C10)</f>
        <v>2329.17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1.64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14346.63</v>
      </c>
      <c r="X10" s="7">
        <f t="shared" si="1"/>
        <v>-2246.19</v>
      </c>
      <c r="Y10" s="29">
        <f t="shared" si="2"/>
        <v>-0.0789696006817671</v>
      </c>
      <c r="Z10" s="9"/>
    </row>
    <row r="11" s="1" customFormat="1" ht="25" customHeight="1" spans="1:26">
      <c r="A11" s="35" t="s">
        <v>72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62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603</v>
      </c>
      <c r="G11" s="11">
        <f>SUMIFS('[3]运行总行程（车公里）'!$C$1:$C$65536,'[3]运行总行程（车公里）'!$B$1:$B$65536,A11,'[3]运行总行程（车公里）'!$A$1:$A$65536,C11)</f>
        <v>8060</v>
      </c>
      <c r="H11" s="14">
        <f>SUMIFS('收入1-9月'!D:D,'收入1-9月'!C:C,A11,'收入1-9月'!B:B,C11)</f>
        <v>39443.87</v>
      </c>
      <c r="I11" s="15"/>
      <c r="J11" s="15">
        <f t="shared" si="0"/>
        <v>-2496.84</v>
      </c>
      <c r="K11" s="24">
        <f>+SUMIFS('[2]1-9月明细 (合并）huiz '!$C:$C,'[2]1-9月明细 (合并）huiz '!$B:$B,A11,'[2]1-9月明细 (合并）huiz '!$A:$A,C11)</f>
        <v>1781.38</v>
      </c>
      <c r="L11" s="14">
        <f>SUMIFS('成本1-9月'!E:E,'成本1-9月'!D:D,A11,'成本1-9月'!C:C,$L$4,'成本1-9月'!A:A,C11)</f>
        <v>10510.14</v>
      </c>
      <c r="M11" s="14">
        <f>SUMIFS('成本1-9月'!$E:$E,'成本1-9月'!$D:$D,A11,'成本1-9月'!$C:$C,$M$4,'成本1-9月'!$A:$A,C11)</f>
        <v>151.51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1725.4</v>
      </c>
      <c r="P11" s="14">
        <f>SUMIFS('成本1-9月'!$E:$E,'成本1-9月'!$D:$D,A11,'成本1-9月'!$C:$C,$P$4,'成本1-9月'!$A:$A,C11)</f>
        <v>713.94</v>
      </c>
      <c r="Q11" s="14">
        <f>SUMIFS('成本1-9月'!$E:$E,'成本1-9月'!$D:$D,A11,'成本1-9月'!$C:$C,$Q$4,'成本1-9月'!$A:$A,C11)</f>
        <v>-22980.51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2.24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7380.44</v>
      </c>
      <c r="X11" s="7">
        <f t="shared" si="1"/>
        <v>41940.71</v>
      </c>
      <c r="Y11" s="29">
        <f t="shared" si="2"/>
        <v>1.06330109089194</v>
      </c>
      <c r="Z11" s="9"/>
    </row>
    <row r="12" s="1" customFormat="1" ht="25" customHeight="1" spans="1:26">
      <c r="A12" s="35" t="s">
        <v>72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123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995</v>
      </c>
      <c r="G12" s="11">
        <f>SUMIFS('[3]运行总行程（车公里）'!$C$1:$C$65536,'[3]运行总行程（车公里）'!$B$1:$B$65536,A12,'[3]运行总行程（车公里）'!$A$1:$A$65536,C12)</f>
        <v>15808</v>
      </c>
      <c r="H12" s="14">
        <f>SUMIFS('收入1-9月'!D:D,'收入1-9月'!C:C,A12,'收入1-9月'!B:B,C12)</f>
        <v>33790.85</v>
      </c>
      <c r="I12" s="15"/>
      <c r="J12" s="15">
        <f t="shared" si="0"/>
        <v>17158.46</v>
      </c>
      <c r="K12" s="24">
        <f>+SUMIFS('[2]1-9月明细 (合并）huiz '!$C:$C,'[2]1-9月明细 (合并）huiz '!$B:$B,A12,'[2]1-9月明细 (合并）huiz '!$A:$A,C12)</f>
        <v>1418.53</v>
      </c>
      <c r="L12" s="14">
        <f>SUMIFS('成本1-9月'!E:E,'成本1-9月'!D:D,A12,'成本1-9月'!C:C,$L$4,'成本1-9月'!A:A,C12)</f>
        <v>8596.29</v>
      </c>
      <c r="M12" s="14">
        <f>SUMIFS('成本1-9月'!$E:$E,'成本1-9月'!$D:$D,A12,'成本1-9月'!$C:$C,$M$4,'成本1-9月'!$A:$A,C12)</f>
        <v>18.32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2394.06</v>
      </c>
      <c r="P12" s="14">
        <f>SUMIFS('成本1-9月'!$E:$E,'成本1-9月'!$D:$D,A12,'成本1-9月'!$C:$C,$P$4,'成本1-9月'!$A:$A,C12)</f>
        <v>714.21</v>
      </c>
      <c r="Q12" s="14">
        <f>SUMIFS('成本1-9月'!$E:$E,'成本1-9月'!$D:$D,A12,'成本1-9月'!$C:$C,$Q$4,'成本1-9月'!$A:$A,C12)</f>
        <v>-9069.8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530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13975.38</v>
      </c>
      <c r="X12" s="7">
        <f t="shared" si="1"/>
        <v>16632.39</v>
      </c>
      <c r="Y12" s="29">
        <f t="shared" si="2"/>
        <v>0.492215792144915</v>
      </c>
      <c r="Z12" s="9"/>
    </row>
    <row r="13" s="1" customFormat="1" ht="25" customHeight="1" spans="1:26">
      <c r="A13" s="35" t="s">
        <v>72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108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973</v>
      </c>
      <c r="G13" s="11">
        <f>SUMIFS('[3]运行总行程（车公里）'!$C$1:$C$65536,'[3]运行总行程（车公里）'!$B$1:$B$65536,A13,'[3]运行总行程（车公里）'!$A$1:$A$65536,C13)</f>
        <v>12432</v>
      </c>
      <c r="H13" s="14">
        <f>SUMIFS('收入1-9月'!D:D,'收入1-9月'!C:C,A13,'收入1-9月'!B:B,C13)</f>
        <v>43723.44</v>
      </c>
      <c r="I13" s="15"/>
      <c r="J13" s="15">
        <f t="shared" si="0"/>
        <v>29037.64</v>
      </c>
      <c r="K13" s="24">
        <f>+SUMIFS('[2]1-9月明细 (合并）huiz '!$C:$C,'[2]1-9月明细 (合并）huiz '!$B:$B,A13,'[2]1-9月明细 (合并）huiz '!$A:$A,C13)</f>
        <v>1574.3</v>
      </c>
      <c r="L13" s="14">
        <f>SUMIFS('成本1-9月'!E:E,'成本1-9月'!D:D,A13,'成本1-9月'!C:C,$L$4,'成本1-9月'!A:A,C13)</f>
        <v>9540.26</v>
      </c>
      <c r="M13" s="14">
        <f>SUMIFS('成本1-9月'!$E:$E,'成本1-9月'!$D:$D,A13,'成本1-9月'!$C:$C,$M$4,'成本1-9月'!$A:$A,C13)</f>
        <v>2.38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2975.02</v>
      </c>
      <c r="P13" s="14">
        <f>SUMIFS('成本1-9月'!$E:$E,'成本1-9月'!$D:$D,A13,'成本1-9月'!$C:$C,$P$4,'成本1-9月'!$A:$A,C13)</f>
        <v>714.21</v>
      </c>
      <c r="Q13" s="14">
        <f>SUMIFS('成本1-9月'!$E:$E,'成本1-9月'!$D:$D,A13,'成本1-9月'!$C:$C,$Q$4,'成本1-9月'!$A:$A,C13)</f>
        <v>2274.93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13530.84</v>
      </c>
      <c r="X13" s="7">
        <f t="shared" si="1"/>
        <v>14685.8</v>
      </c>
      <c r="Y13" s="29">
        <f t="shared" si="2"/>
        <v>0.33587933611811</v>
      </c>
      <c r="Z13" s="9"/>
    </row>
    <row r="14" s="1" customFormat="1" ht="25" customHeight="1" spans="1:26">
      <c r="A14" s="35" t="s">
        <v>72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72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72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995</v>
      </c>
      <c r="E17" s="16">
        <v>4</v>
      </c>
      <c r="F17" s="16">
        <f>SUM(F5:F16)</f>
        <v>10349</v>
      </c>
      <c r="G17" s="16">
        <f>SUM(G5:G16)</f>
        <v>129292</v>
      </c>
      <c r="H17" s="16">
        <f>SUM(H5:H16)</f>
        <v>422388.96</v>
      </c>
      <c r="I17" s="16"/>
      <c r="J17" s="16">
        <f t="shared" si="5"/>
        <v>283531.78</v>
      </c>
      <c r="K17" s="16">
        <f t="shared" ref="K17:U17" si="6">SUM(K5:K16)</f>
        <v>23901.51</v>
      </c>
      <c r="L17" s="16">
        <f t="shared" si="6"/>
        <v>136225.36</v>
      </c>
      <c r="M17" s="16">
        <f t="shared" si="6"/>
        <v>4075.2</v>
      </c>
      <c r="N17" s="16">
        <f t="shared" si="6"/>
        <v>2360.01</v>
      </c>
      <c r="O17" s="16">
        <f t="shared" si="6"/>
        <v>14624.26</v>
      </c>
      <c r="P17" s="16">
        <f t="shared" si="6"/>
        <v>14232.9</v>
      </c>
      <c r="Q17" s="16">
        <f t="shared" si="6"/>
        <v>-8828.94</v>
      </c>
      <c r="R17" s="16">
        <f t="shared" si="6"/>
        <v>0</v>
      </c>
      <c r="S17" s="16">
        <f t="shared" si="6"/>
        <v>6149.19</v>
      </c>
      <c r="T17" s="16">
        <f t="shared" si="6"/>
        <v>0</v>
      </c>
      <c r="U17" s="16">
        <f t="shared" si="6"/>
        <v>2963.26</v>
      </c>
      <c r="V17" s="16"/>
      <c r="W17" s="28">
        <f>SUM(W5:W16)</f>
        <v>111730.54</v>
      </c>
      <c r="X17" s="16">
        <f t="shared" si="3"/>
        <v>138857.18</v>
      </c>
      <c r="Y17" s="30">
        <f t="shared" si="4"/>
        <v>0.328742446298786</v>
      </c>
      <c r="Z17" s="9"/>
    </row>
    <row r="18" s="1" customFormat="1" ht="25" customHeight="1" spans="1:26">
      <c r="A18" s="35" t="s">
        <v>72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72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72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72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72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72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72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72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72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72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72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72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-995</v>
      </c>
      <c r="E31" s="21">
        <f t="shared" si="9"/>
        <v>0</v>
      </c>
      <c r="F31" s="21">
        <f t="shared" si="9"/>
        <v>-10349</v>
      </c>
      <c r="G31" s="21">
        <f t="shared" si="9"/>
        <v>-129292</v>
      </c>
      <c r="H31" s="21">
        <f t="shared" si="9"/>
        <v>-422388.96</v>
      </c>
      <c r="I31" s="21">
        <f t="shared" si="9"/>
        <v>0</v>
      </c>
      <c r="J31" s="21">
        <f t="shared" si="9"/>
        <v>-283531.78</v>
      </c>
      <c r="K31" s="21">
        <f t="shared" si="9"/>
        <v>-23901.51</v>
      </c>
      <c r="L31" s="21">
        <f t="shared" si="9"/>
        <v>-136225.36</v>
      </c>
      <c r="M31" s="21">
        <f t="shared" si="9"/>
        <v>-4075.2</v>
      </c>
      <c r="N31" s="21">
        <f t="shared" si="9"/>
        <v>-2360.01</v>
      </c>
      <c r="O31" s="21">
        <f t="shared" si="9"/>
        <v>-14624.26</v>
      </c>
      <c r="P31" s="21">
        <f t="shared" si="9"/>
        <v>-14232.9</v>
      </c>
      <c r="Q31" s="21">
        <f t="shared" si="9"/>
        <v>8828.94</v>
      </c>
      <c r="R31" s="21">
        <f t="shared" si="9"/>
        <v>0</v>
      </c>
      <c r="S31" s="21">
        <f t="shared" si="9"/>
        <v>-6149.19</v>
      </c>
      <c r="T31" s="21">
        <f t="shared" si="9"/>
        <v>0</v>
      </c>
      <c r="U31" s="21">
        <f t="shared" si="9"/>
        <v>-2963.26</v>
      </c>
      <c r="V31" s="21">
        <f t="shared" si="9"/>
        <v>0</v>
      </c>
      <c r="W31" s="21">
        <f t="shared" si="9"/>
        <v>-111730.54</v>
      </c>
      <c r="X31" s="21">
        <f t="shared" si="9"/>
        <v>-138857.18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73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56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355</v>
      </c>
      <c r="G5" s="11">
        <f>SUMIFS('[3]运行总行程（车公里）'!$C$1:$C$65536,'[3]运行总行程（车公里）'!$B$1:$B$65536,A5,'[3]运行总行程（车公里）'!$A$1:$A$65536,C5)</f>
        <v>11480</v>
      </c>
      <c r="H5" s="14">
        <f>SUMIFS('收入1-9月'!D:D,'收入1-9月'!C:C,A5,'收入1-9月'!B:B,C5)</f>
        <v>23836.32</v>
      </c>
      <c r="I5" s="15"/>
      <c r="J5" s="15">
        <f t="shared" ref="J5:J13" si="0">SUM(L5:U5,W5)</f>
        <v>30628.1</v>
      </c>
      <c r="K5" s="24">
        <f>+SUMIFS('[2]1-9月明细 (合并）huiz '!$C:$C,'[2]1-9月明细 (合并）huiz '!$B:$B,A5,'[2]1-9月明细 (合并）huiz '!$A:$A,C5)</f>
        <v>1833.28</v>
      </c>
      <c r="L5" s="14">
        <f>SUMIFS('成本1-9月'!E:E,'成本1-9月'!D:D,A5,'成本1-9月'!C:C,$L$4,'成本1-9月'!A:A,C5)</f>
        <v>9349.73</v>
      </c>
      <c r="M5" s="14">
        <f>SUMIFS('成本1-9月'!$E:$E,'成本1-9月'!$D:$D,A5,'成本1-9月'!$C:$C,$M$4,'成本1-9月'!$A:$A,C5)</f>
        <v>2634.02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799.5</v>
      </c>
      <c r="P5" s="14">
        <f>SUMIFS('成本1-9月'!$E:$E,'成本1-9月'!$D:$D,A5,'成本1-9月'!$C:$C,$P$4,'成本1-9月'!$A:$A,C5)</f>
        <v>869.08</v>
      </c>
      <c r="Q5" s="14">
        <f>SUMIFS('成本1-9月'!$E:$E,'成本1-9月'!$D:$D,A5,'成本1-9月'!$C:$C,$Q$4,'成本1-9月'!$A:$A,C5)</f>
        <v>8960.08</v>
      </c>
      <c r="R5" s="14">
        <f>SUMIFS('成本1-9月'!$E:$E,'成本1-9月'!$D:$D,A5,'成本1-9月'!$C:$C,$R$4,'成本1-9月'!$A:$A,C5)</f>
        <v>50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7965.69</v>
      </c>
      <c r="X5" s="7">
        <f t="shared" ref="X5:X13" si="1">H5-J5</f>
        <v>-6791.78</v>
      </c>
      <c r="Y5" s="29">
        <f>X5/H5</f>
        <v>-0.284934083784745</v>
      </c>
      <c r="Z5" s="9"/>
    </row>
    <row r="6" s="1" customFormat="1" ht="25" customHeight="1" spans="1:26">
      <c r="A6" s="35" t="s">
        <v>73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50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443</v>
      </c>
      <c r="G6" s="11">
        <f>SUMIFS('[3]运行总行程（车公里）'!$C$1:$C$65536,'[3]运行总行程（车公里）'!$B$1:$B$65536,A6,'[3]运行总行程（车公里）'!$A$1:$A$65536,C6)</f>
        <v>9471</v>
      </c>
      <c r="H6" s="14">
        <f>SUMIFS('收入1-9月'!D:D,'收入1-9月'!C:C,A6,'收入1-9月'!B:B,C6)</f>
        <v>30110.52</v>
      </c>
      <c r="I6" s="15"/>
      <c r="J6" s="15">
        <f t="shared" si="0"/>
        <v>23847.82</v>
      </c>
      <c r="K6" s="24">
        <f>+SUMIFS('[2]1-9月明细 (合并）huiz '!$C:$C,'[2]1-9月明细 (合并）huiz '!$B:$B,A6,'[2]1-9月明细 (合并）huiz '!$A:$A,C6)</f>
        <v>1573.02</v>
      </c>
      <c r="L6" s="14">
        <f>SUMIFS('成本1-9月'!E:E,'成本1-9月'!D:D,A6,'成本1-9月'!C:C,$L$4,'成本1-9月'!A:A,C6)</f>
        <v>8022.4</v>
      </c>
      <c r="M6" s="14">
        <f>SUMIFS('成本1-9月'!$E:$E,'成本1-9月'!$D:$D,A6,'成本1-9月'!$C:$C,$M$4,'成本1-9月'!$A:$A,C6)</f>
        <v>3032.03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902.58</v>
      </c>
      <c r="P6" s="14">
        <f>SUMIFS('成本1-9月'!$E:$E,'成本1-9月'!$D:$D,A6,'成本1-9月'!$C:$C,$P$4,'成本1-9月'!$A:$A,C6)</f>
        <v>869.08</v>
      </c>
      <c r="Q6" s="14">
        <f>SUMIFS('成本1-9月'!$E:$E,'成本1-9月'!$D:$D,A6,'成本1-9月'!$C:$C,$Q$4,'成本1-9月'!$A:$A,C6)</f>
        <v>3336.27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704.21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6981.25</v>
      </c>
      <c r="X6" s="7">
        <f t="shared" si="1"/>
        <v>6262.7</v>
      </c>
      <c r="Y6" s="29">
        <f t="shared" ref="Y6:Y13" si="2">X6/H6</f>
        <v>0.207990429922831</v>
      </c>
      <c r="Z6" s="9"/>
    </row>
    <row r="7" s="1" customFormat="1" ht="25" customHeight="1" spans="1:26">
      <c r="A7" s="35" t="s">
        <v>73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62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481</v>
      </c>
      <c r="G7" s="11">
        <f>SUMIFS('[3]运行总行程（车公里）'!$C$1:$C$65536,'[3]运行总行程（车公里）'!$B$1:$B$65536,A7,'[3]运行总行程（车公里）'!$A$1:$A$65536,C7)</f>
        <v>12710</v>
      </c>
      <c r="H7" s="14">
        <f>SUMIFS('收入1-9月'!D:D,'收入1-9月'!C:C,A7,'收入1-9月'!B:B,C7)</f>
        <v>32719.02</v>
      </c>
      <c r="I7" s="15"/>
      <c r="J7" s="15">
        <f t="shared" si="0"/>
        <v>34838.61</v>
      </c>
      <c r="K7" s="24">
        <f>+SUMIFS('[2]1-9月明细 (合并）huiz '!$C:$C,'[2]1-9月明细 (合并）huiz '!$B:$B,A7,'[2]1-9月明细 (合并）huiz '!$A:$A,C7)</f>
        <v>2123.25</v>
      </c>
      <c r="L7" s="14">
        <f>SUMIFS('成本1-9月'!E:E,'成本1-9月'!D:D,A7,'成本1-9月'!C:C,$L$4,'成本1-9月'!A:A,C7)</f>
        <v>12314.85</v>
      </c>
      <c r="M7" s="14">
        <f>SUMIFS('成本1-9月'!$E:$E,'成本1-9月'!$D:$D,A7,'成本1-9月'!$C:$C,$M$4,'成本1-9月'!$A:$A,C7)</f>
        <v>3443.02</v>
      </c>
      <c r="N7" s="14">
        <f>SUMIFS('成本1-9月'!$E:$E,'成本1-9月'!$D:$D,A7,'成本1-9月'!$C:$C,$N$4,'成本1-9月'!$A:$A,C7)</f>
        <v>2360.01</v>
      </c>
      <c r="O7" s="14">
        <f>SUMIFS('成本1-9月'!$E:$E,'成本1-9月'!$D:$D,A7,'成本1-9月'!$C:$C,$O$4,'成本1-9月'!$A:$A,C7)</f>
        <v>984</v>
      </c>
      <c r="P7" s="14">
        <f>SUMIFS('成本1-9月'!$E:$E,'成本1-9月'!$D:$D,A7,'成本1-9月'!$C:$C,$P$4,'成本1-9月'!$A:$A,C7)</f>
        <v>869.08</v>
      </c>
      <c r="Q7" s="14">
        <f>SUMIFS('成本1-9月'!$E:$E,'成本1-9月'!$D:$D,A7,'成本1-9月'!$C:$C,$Q$4,'成本1-9月'!$A:$A,C7)</f>
        <v>8915.97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1.9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5949.78</v>
      </c>
      <c r="X7" s="7">
        <f t="shared" si="1"/>
        <v>-2119.59</v>
      </c>
      <c r="Y7" s="29">
        <f t="shared" si="2"/>
        <v>-0.0647815857565416</v>
      </c>
      <c r="Z7" s="9"/>
    </row>
    <row r="8" s="1" customFormat="1" ht="25" customHeight="1" spans="1:26">
      <c r="A8" s="35" t="s">
        <v>73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54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487</v>
      </c>
      <c r="G8" s="11">
        <f>SUMIFS('[3]运行总行程（车公里）'!$C$1:$C$65536,'[3]运行总行程（车公里）'!$B$1:$B$65536,A8,'[3]运行总行程（车公里）'!$A$1:$A$65536,C8)</f>
        <v>12119</v>
      </c>
      <c r="H8" s="14">
        <f>SUMIFS('收入1-9月'!D:D,'收入1-9月'!C:C,A8,'收入1-9月'!B:B,C8)</f>
        <v>31872.94</v>
      </c>
      <c r="I8" s="15"/>
      <c r="J8" s="15">
        <f t="shared" si="0"/>
        <v>22779.42</v>
      </c>
      <c r="K8" s="24">
        <f>+SUMIFS('[2]1-9月明细 (合并）huiz '!$C:$C,'[2]1-9月明细 (合并）huiz '!$B:$B,A8,'[2]1-9月明细 (合并）huiz '!$A:$A,C8)</f>
        <v>2044.02</v>
      </c>
      <c r="L8" s="14">
        <f>SUMIFS('成本1-9月'!E:E,'成本1-9月'!D:D,A8,'成本1-9月'!C:C,$L$4,'成本1-9月'!A:A,C8)</f>
        <v>12059.72</v>
      </c>
      <c r="M8" s="14">
        <f>SUMIFS('成本1-9月'!$E:$E,'成本1-9月'!$D:$D,A8,'成本1-9月'!$C:$C,$M$4,'成本1-9月'!$A:$A,C8)</f>
        <v>-4868.2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929.93</v>
      </c>
      <c r="P8" s="14">
        <f>SUMIFS('成本1-9月'!$E:$E,'成本1-9月'!$D:$D,A8,'成本1-9月'!$C:$C,$P$4,'成本1-9月'!$A:$A,C8)</f>
        <v>869.08</v>
      </c>
      <c r="Q8" s="14">
        <f>SUMIFS('成本1-9月'!$E:$E,'成本1-9月'!$D:$D,A8,'成本1-9月'!$C:$C,$Q$4,'成本1-9月'!$A:$A,C8)</f>
        <v>6927.26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6861.63</v>
      </c>
      <c r="X8" s="7">
        <f t="shared" si="1"/>
        <v>9093.52</v>
      </c>
      <c r="Y8" s="29">
        <f t="shared" si="2"/>
        <v>0.285305340517693</v>
      </c>
      <c r="Z8" s="9"/>
    </row>
    <row r="9" s="1" customFormat="1" ht="25" customHeight="1" spans="1:26">
      <c r="A9" s="35" t="s">
        <v>73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62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634</v>
      </c>
      <c r="G9" s="11">
        <f>SUMIFS('[3]运行总行程（车公里）'!$C$1:$C$65536,'[3]运行总行程（车公里）'!$B$1:$B$65536,A9,'[3]运行总行程（车公里）'!$A$1:$A$65536,C9)</f>
        <v>10071</v>
      </c>
      <c r="H9" s="14">
        <f>SUMIFS('收入1-9月'!D:D,'收入1-9月'!C:C,A9,'收入1-9月'!B:B,C9)</f>
        <v>43636.55</v>
      </c>
      <c r="I9" s="15"/>
      <c r="J9" s="15">
        <f t="shared" si="0"/>
        <v>29995.19</v>
      </c>
      <c r="K9" s="24">
        <f>+SUMIFS('[2]1-9月明细 (合并）huiz '!$C:$C,'[2]1-9月明细 (合并）huiz '!$B:$B,A9,'[2]1-9月明细 (合并）huiz '!$A:$A,C9)</f>
        <v>2118.69</v>
      </c>
      <c r="L9" s="14">
        <f>SUMIFS('成本1-9月'!E:E,'成本1-9月'!D:D,A9,'成本1-9月'!C:C,$L$4,'成本1-9月'!A:A,C9)</f>
        <v>12500.27</v>
      </c>
      <c r="M9" s="14">
        <f>SUMIFS('成本1-9月'!$E:$E,'成本1-9月'!$D:$D,A9,'成本1-9月'!$C:$C,$M$4,'成本1-9月'!$A:$A,C9)</f>
        <v>301.01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706.35</v>
      </c>
      <c r="P9" s="14">
        <f>SUMIFS('成本1-9月'!$E:$E,'成本1-9月'!$D:$D,A9,'成本1-9月'!$C:$C,$P$4,'成本1-9月'!$A:$A,C9)</f>
        <v>869.08</v>
      </c>
      <c r="Q9" s="14">
        <f>SUMIFS('成本1-9月'!$E:$E,'成本1-9月'!$D:$D,A9,'成本1-9月'!$C:$C,$Q$4,'成本1-9月'!$A:$A,C9)</f>
        <v>8019.32</v>
      </c>
      <c r="R9" s="14">
        <f>SUMIFS('成本1-9月'!$E:$E,'成本1-9月'!$D:$D,A9,'成本1-9月'!$C:$C,$R$4,'成本1-9月'!$A:$A,C9)</f>
        <v>30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12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7557.16</v>
      </c>
      <c r="X9" s="7">
        <f t="shared" si="1"/>
        <v>13641.36</v>
      </c>
      <c r="Y9" s="29">
        <f t="shared" si="2"/>
        <v>0.312613164881275</v>
      </c>
      <c r="Z9" s="9"/>
    </row>
    <row r="10" s="1" customFormat="1" ht="25" customHeight="1" spans="1:26">
      <c r="A10" s="35" t="s">
        <v>73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62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422</v>
      </c>
      <c r="G10" s="11">
        <f>SUMIFS('[3]运行总行程（车公里）'!$C$1:$C$65536,'[3]运行总行程（车公里）'!$B$1:$B$65536,A10,'[3]运行总行程（车公里）'!$A$1:$A$65536,C10)</f>
        <v>10150</v>
      </c>
      <c r="H10" s="14">
        <f>SUMIFS('收入1-9月'!D:D,'收入1-9月'!C:C,A10,'收入1-9月'!B:B,C10)</f>
        <v>29411.78</v>
      </c>
      <c r="I10" s="15"/>
      <c r="J10" s="15">
        <f t="shared" si="0"/>
        <v>28247.02</v>
      </c>
      <c r="K10" s="24">
        <f>+SUMIFS('[2]1-9月明细 (合并）huiz '!$C:$C,'[2]1-9月明细 (合并）huiz '!$B:$B,A10,'[2]1-9月明细 (合并）huiz '!$A:$A,C10)</f>
        <v>2056.57</v>
      </c>
      <c r="L10" s="14">
        <f>SUMIFS('成本1-9月'!E:E,'成本1-9月'!D:D,A10,'成本1-9月'!C:C,$L$4,'成本1-9月'!A:A,C10)</f>
        <v>12133.76</v>
      </c>
      <c r="M10" s="14">
        <f>SUMIFS('成本1-9月'!$E:$E,'成本1-9月'!$D:$D,A10,'成本1-9月'!$C:$C,$M$4,'成本1-9月'!$A:$A,C10)</f>
        <v>200.01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937.5</v>
      </c>
      <c r="P10" s="14">
        <f>SUMIFS('成本1-9月'!$E:$E,'成本1-9月'!$D:$D,A10,'成本1-9月'!$C:$C,$P$4,'成本1-9月'!$A:$A,C10)</f>
        <v>869.08</v>
      </c>
      <c r="Q10" s="14">
        <f>SUMIFS('成本1-9月'!$E:$E,'成本1-9月'!$D:$D,A10,'成本1-9月'!$C:$C,$Q$4,'成本1-9月'!$A:$A,C10)</f>
        <v>7726.54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6380.13</v>
      </c>
      <c r="X10" s="7">
        <f t="shared" si="1"/>
        <v>1164.76</v>
      </c>
      <c r="Y10" s="29">
        <f t="shared" si="2"/>
        <v>0.0396018194070539</v>
      </c>
      <c r="Z10" s="9"/>
    </row>
    <row r="11" s="1" customFormat="1" ht="25" customHeight="1" spans="1:26">
      <c r="A11" s="35" t="s">
        <v>73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58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553</v>
      </c>
      <c r="G11" s="11">
        <f>SUMIFS('[3]运行总行程（车公里）'!$C$1:$C$65536,'[3]运行总行程（车公里）'!$B$1:$B$65536,A11,'[3]运行总行程（车公里）'!$A$1:$A$65536,C11)</f>
        <v>10500</v>
      </c>
      <c r="H11" s="14">
        <f>SUMIFS('收入1-9月'!D:D,'收入1-9月'!C:C,A11,'收入1-9月'!B:B,C11)</f>
        <v>36060.62</v>
      </c>
      <c r="I11" s="15"/>
      <c r="J11" s="15">
        <f t="shared" si="0"/>
        <v>28499.56</v>
      </c>
      <c r="K11" s="24">
        <f>+SUMIFS('[2]1-9月明细 (合并）huiz '!$C:$C,'[2]1-9月明细 (合并）huiz '!$B:$B,A11,'[2]1-9月明细 (合并）huiz '!$A:$A,C11)</f>
        <v>2192.22</v>
      </c>
      <c r="L11" s="14">
        <f>SUMIFS('成本1-9月'!E:E,'成本1-9月'!D:D,A11,'成本1-9月'!C:C,$L$4,'成本1-9月'!A:A,C11)</f>
        <v>12934.1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2203.27</v>
      </c>
      <c r="P11" s="14">
        <f>SUMIFS('成本1-9月'!$E:$E,'成本1-9月'!$D:$D,A11,'成本1-9月'!$C:$C,$P$4,'成本1-9月'!$A:$A,C11)</f>
        <v>869.08</v>
      </c>
      <c r="Q11" s="14">
        <f>SUMIFS('成本1-9月'!$E:$E,'成本1-9月'!$D:$D,A11,'成本1-9月'!$C:$C,$Q$4,'成本1-9月'!$A:$A,C11)</f>
        <v>7360.52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500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4632.59</v>
      </c>
      <c r="X11" s="7">
        <f t="shared" si="1"/>
        <v>7561.06</v>
      </c>
      <c r="Y11" s="29">
        <f t="shared" si="2"/>
        <v>0.209676372730142</v>
      </c>
      <c r="Z11" s="9"/>
    </row>
    <row r="12" s="1" customFormat="1" ht="25" customHeight="1" spans="1:26">
      <c r="A12" s="35" t="s">
        <v>73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62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412</v>
      </c>
      <c r="G12" s="11">
        <f>SUMIFS('[3]运行总行程（车公里）'!$C$1:$C$65536,'[3]运行总行程（车公里）'!$B$1:$B$65536,A12,'[3]运行总行程（车公里）'!$A$1:$A$65536,C12)</f>
        <v>10770</v>
      </c>
      <c r="H12" s="14">
        <f>SUMIFS('收入1-9月'!D:D,'收入1-9月'!C:C,A12,'收入1-9月'!B:B,C12)</f>
        <v>26105.75</v>
      </c>
      <c r="I12" s="15"/>
      <c r="J12" s="15">
        <f t="shared" si="0"/>
        <v>22556.19</v>
      </c>
      <c r="K12" s="24">
        <f>+SUMIFS('[2]1-9月明细 (合并）huiz '!$C:$C,'[2]1-9月明细 (合并）huiz '!$B:$B,A12,'[2]1-9月明细 (合并）huiz '!$A:$A,C12)</f>
        <v>1079.31</v>
      </c>
      <c r="L12" s="14">
        <f>SUMIFS('成本1-9月'!E:E,'成本1-9月'!D:D,A12,'成本1-9月'!C:C,$L$4,'成本1-9月'!A:A,C12)</f>
        <v>6540.73</v>
      </c>
      <c r="M12" s="14">
        <f>SUMIFS('成本1-9月'!$E:$E,'成本1-9月'!$D:$D,A12,'成本1-9月'!$C:$C,$M$4,'成本1-9月'!$A:$A,C12)</f>
        <v>36.64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2068.22</v>
      </c>
      <c r="P12" s="14">
        <f>SUMIFS('成本1-9月'!$E:$E,'成本1-9月'!$D:$D,A12,'成本1-9月'!$C:$C,$P$4,'成本1-9月'!$A:$A,C12)</f>
        <v>714.21</v>
      </c>
      <c r="Q12" s="14">
        <f>SUMIFS('成本1-9月'!$E:$E,'成本1-9月'!$D:$D,A12,'成本1-9月'!$C:$C,$Q$4,'成本1-9月'!$A:$A,C12)</f>
        <v>5286.58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530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7379.81</v>
      </c>
      <c r="X12" s="7">
        <f t="shared" si="1"/>
        <v>3549.56</v>
      </c>
      <c r="Y12" s="29">
        <f t="shared" si="2"/>
        <v>0.135968512683987</v>
      </c>
      <c r="Z12" s="9"/>
    </row>
    <row r="13" s="1" customFormat="1" ht="25" customHeight="1" spans="1:26">
      <c r="A13" s="35" t="s">
        <v>73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60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369</v>
      </c>
      <c r="G13" s="11">
        <f>SUMIFS('[3]运行总行程（车公里）'!$C$1:$C$65536,'[3]运行总行程（车公里）'!$B$1:$B$65536,A13,'[3]运行总行程（车公里）'!$A$1:$A$65536,C13)</f>
        <v>9058</v>
      </c>
      <c r="H13" s="14">
        <f>SUMIFS('收入1-9月'!D:D,'收入1-9月'!C:C,A13,'收入1-9月'!B:B,C13)</f>
        <v>23958.42</v>
      </c>
      <c r="I13" s="15"/>
      <c r="J13" s="15">
        <f t="shared" si="0"/>
        <v>23628.86</v>
      </c>
      <c r="K13" s="24">
        <f>+SUMIFS('[2]1-9月明细 (合并）huiz '!$C:$C,'[2]1-9月明细 (合并）huiz '!$B:$B,A13,'[2]1-9月明细 (合并）huiz '!$A:$A,C13)</f>
        <v>1070.96</v>
      </c>
      <c r="L13" s="14">
        <f>SUMIFS('成本1-9月'!E:E,'成本1-9月'!D:D,A13,'成本1-9月'!C:C,$L$4,'成本1-9月'!A:A,C13)</f>
        <v>6490.02</v>
      </c>
      <c r="M13" s="14">
        <f>SUMIFS('成本1-9月'!$E:$E,'成本1-9月'!$D:$D,A13,'成本1-9月'!$C:$C,$M$4,'成本1-9月'!$A:$A,C13)</f>
        <v>4.76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2238.57</v>
      </c>
      <c r="P13" s="14">
        <f>SUMIFS('成本1-9月'!$E:$E,'成本1-9月'!$D:$D,A13,'成本1-9月'!$C:$C,$P$4,'成本1-9月'!$A:$A,C13)</f>
        <v>714.21</v>
      </c>
      <c r="Q13" s="14">
        <f>SUMIFS('成本1-9月'!$E:$E,'成本1-9月'!$D:$D,A13,'成本1-9月'!$C:$C,$Q$4,'成本1-9月'!$A:$A,C13)</f>
        <v>6814.01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7367.29</v>
      </c>
      <c r="X13" s="7">
        <f t="shared" si="1"/>
        <v>329.559999999998</v>
      </c>
      <c r="Y13" s="29">
        <f t="shared" si="2"/>
        <v>0.0137554980670678</v>
      </c>
      <c r="Z13" s="9"/>
    </row>
    <row r="14" s="1" customFormat="1" ht="25" customHeight="1" spans="1:26">
      <c r="A14" s="35" t="s">
        <v>73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73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73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526</v>
      </c>
      <c r="E17" s="16">
        <v>4</v>
      </c>
      <c r="F17" s="16">
        <f>SUM(F5:F16)</f>
        <v>4156</v>
      </c>
      <c r="G17" s="16">
        <f>SUM(G5:G16)</f>
        <v>96329</v>
      </c>
      <c r="H17" s="16">
        <f>SUM(H5:H16)</f>
        <v>277711.92</v>
      </c>
      <c r="I17" s="16"/>
      <c r="J17" s="16">
        <f t="shared" si="5"/>
        <v>245020.77</v>
      </c>
      <c r="K17" s="16">
        <f t="shared" ref="K17:U17" si="6">SUM(K5:K16)</f>
        <v>16091.32</v>
      </c>
      <c r="L17" s="16">
        <f t="shared" si="6"/>
        <v>92345.58</v>
      </c>
      <c r="M17" s="16">
        <f t="shared" si="6"/>
        <v>4783.29</v>
      </c>
      <c r="N17" s="16">
        <f t="shared" si="6"/>
        <v>2360.01</v>
      </c>
      <c r="O17" s="16">
        <f t="shared" si="6"/>
        <v>11769.92</v>
      </c>
      <c r="P17" s="16">
        <f t="shared" si="6"/>
        <v>7511.98</v>
      </c>
      <c r="Q17" s="16">
        <f t="shared" si="6"/>
        <v>63346.55</v>
      </c>
      <c r="R17" s="16">
        <f t="shared" si="6"/>
        <v>80</v>
      </c>
      <c r="S17" s="16">
        <f t="shared" si="6"/>
        <v>0</v>
      </c>
      <c r="T17" s="16">
        <f t="shared" si="6"/>
        <v>0</v>
      </c>
      <c r="U17" s="16">
        <f t="shared" si="6"/>
        <v>1748.11</v>
      </c>
      <c r="V17" s="16"/>
      <c r="W17" s="28">
        <f>SUM(W5:W16)</f>
        <v>61075.33</v>
      </c>
      <c r="X17" s="16">
        <f t="shared" si="3"/>
        <v>32691.15</v>
      </c>
      <c r="Y17" s="30">
        <f t="shared" si="4"/>
        <v>0.11771604906264</v>
      </c>
      <c r="Z17" s="9"/>
    </row>
    <row r="18" s="1" customFormat="1" ht="25" customHeight="1" spans="1:26">
      <c r="A18" s="35" t="s">
        <v>73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73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73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73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73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73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73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73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73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73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73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73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-526</v>
      </c>
      <c r="E31" s="21">
        <f t="shared" si="9"/>
        <v>0</v>
      </c>
      <c r="F31" s="21">
        <f t="shared" si="9"/>
        <v>-4156</v>
      </c>
      <c r="G31" s="21">
        <f t="shared" si="9"/>
        <v>-96329</v>
      </c>
      <c r="H31" s="21">
        <f t="shared" si="9"/>
        <v>-277711.92</v>
      </c>
      <c r="I31" s="21">
        <f t="shared" si="9"/>
        <v>0</v>
      </c>
      <c r="J31" s="21">
        <f t="shared" si="9"/>
        <v>-245020.77</v>
      </c>
      <c r="K31" s="21">
        <f t="shared" si="9"/>
        <v>-16091.32</v>
      </c>
      <c r="L31" s="21">
        <f t="shared" si="9"/>
        <v>-92345.58</v>
      </c>
      <c r="M31" s="21">
        <f t="shared" si="9"/>
        <v>-4783.29</v>
      </c>
      <c r="N31" s="21">
        <f t="shared" si="9"/>
        <v>-2360.01</v>
      </c>
      <c r="O31" s="21">
        <f t="shared" si="9"/>
        <v>-11769.92</v>
      </c>
      <c r="P31" s="21">
        <f t="shared" si="9"/>
        <v>-7511.98</v>
      </c>
      <c r="Q31" s="21">
        <f t="shared" si="9"/>
        <v>-63346.55</v>
      </c>
      <c r="R31" s="21">
        <f t="shared" si="9"/>
        <v>-80</v>
      </c>
      <c r="S31" s="21">
        <f t="shared" si="9"/>
        <v>0</v>
      </c>
      <c r="T31" s="21">
        <f t="shared" si="9"/>
        <v>0</v>
      </c>
      <c r="U31" s="21">
        <f t="shared" si="9"/>
        <v>-1748.11</v>
      </c>
      <c r="V31" s="21">
        <f t="shared" si="9"/>
        <v>0</v>
      </c>
      <c r="W31" s="21">
        <f t="shared" si="9"/>
        <v>-61075.33</v>
      </c>
      <c r="X31" s="21">
        <f t="shared" si="9"/>
        <v>-32691.15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8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75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572</v>
      </c>
      <c r="E5" s="12">
        <f>SUMIFS('[3]运行车辆数（辆）'!$C$1:$C$65536,'[3]运行车辆数（辆）'!$B$1:$B$65536,A5,'[3]运行车辆数（辆）'!$A$1:$A$65536,C5)</f>
        <v>4</v>
      </c>
      <c r="F5" s="13">
        <f>SUMIFS('[3]客运量（人次）'!$C$1:$C$65536,'[3]客运量（人次）'!$B$1:$B$65536,A5,'[3]客运量（人次）'!$A$1:$A$65536,C5)</f>
        <v>6228</v>
      </c>
      <c r="G5" s="11">
        <f>SUMIFS('[3]运行总行程（车公里）'!$C$1:$C$65536,'[3]运行总行程（车公里）'!$B$1:$B$65536,A5,'[3]运行总行程（车公里）'!$A$1:$A$65536,C5)</f>
        <v>67761</v>
      </c>
      <c r="H5" s="14">
        <f>SUMIFS('收入1-9月'!D:D,'收入1-9月'!C:C,A5,'收入1-9月'!B:B,C5)</f>
        <v>214052.22</v>
      </c>
      <c r="I5" s="15"/>
      <c r="J5" s="15">
        <f t="shared" ref="J5:J13" si="0">SUM(L5:U5,W5)</f>
        <v>119008.53</v>
      </c>
      <c r="K5" s="24">
        <f>+SUMIFS('[2]1-9月明细 (合并）huiz '!$C:$C,'[2]1-9月明细 (合并）huiz '!$B:$B,A5,'[2]1-9月明细 (合并）huiz '!$A:$A,C5)</f>
        <v>12128.32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2335.21</v>
      </c>
      <c r="N5" s="14">
        <f>SUMIFS('成本1-9月'!$E:$E,'成本1-9月'!$D:$D,A5,'成本1-9月'!$C:$C,$N$4,'成本1-9月'!$A:$A,C5)</f>
        <v>2360.01</v>
      </c>
      <c r="O5" s="14">
        <f>SUMIFS('成本1-9月'!$E:$E,'成本1-9月'!$D:$D,A5,'成本1-9月'!$C:$C,$O$4,'成本1-9月'!$A:$A,C5)</f>
        <v>4872.98</v>
      </c>
      <c r="P5" s="14">
        <f>SUMIFS('成本1-9月'!$E:$E,'成本1-9月'!$D:$D,A5,'成本1-9月'!$C:$C,$P$4,'成本1-9月'!$A:$A,C5)</f>
        <v>4570.52</v>
      </c>
      <c r="Q5" s="14">
        <f>SUMIFS('成本1-9月'!$E:$E,'成本1-9月'!$D:$D,A5,'成本1-9月'!$C:$C,$Q$4,'成本1-9月'!$A:$A,C5)</f>
        <v>43434.77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29077.52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184.01</v>
      </c>
      <c r="V5" s="7">
        <f>SUMIFS('[3]司助人数(人)'!$C$1:$C$65536,'[3]司助人数(人)'!$B$1:$B$65536,A5,'[3]司助人数(人)'!$A$1:$A$65536,C5)</f>
        <v>4</v>
      </c>
      <c r="W5" s="26">
        <f>SUMIFS(人工!Q:Q,人工!A:A,A5,人工!B:B,C5)</f>
        <v>32173.51</v>
      </c>
      <c r="X5" s="7">
        <f t="shared" ref="X5:X13" si="1">H5-J5</f>
        <v>95043.69</v>
      </c>
      <c r="Y5" s="29">
        <f>X5/H5</f>
        <v>0.444021043089392</v>
      </c>
      <c r="Z5" s="9"/>
    </row>
    <row r="6" s="1" customFormat="1" ht="25" customHeight="1" spans="1:26">
      <c r="A6" s="35" t="s">
        <v>75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443</v>
      </c>
      <c r="E6" s="12">
        <f>SUMIFS('[3]运行车辆数（辆）'!$C$1:$C$65536,'[3]运行车辆数（辆）'!$B$1:$B$65536,A6,'[3]运行车辆数（辆）'!$A$1:$A$65536,C6)</f>
        <v>4</v>
      </c>
      <c r="F6" s="13">
        <f>SUMIFS('[3]客运量（人次）'!$C$1:$C$65536,'[3]客运量（人次）'!$B$1:$B$65536,A6,'[3]客运量（人次）'!$A$1:$A$65536,C6)</f>
        <v>6782</v>
      </c>
      <c r="G6" s="11">
        <f>SUMIFS('[3]运行总行程（车公里）'!$C$1:$C$65536,'[3]运行总行程（车公里）'!$B$1:$B$65536,A6,'[3]运行总行程（车公里）'!$A$1:$A$65536,C6)</f>
        <v>58412</v>
      </c>
      <c r="H6" s="14">
        <f>SUMIFS('收入1-9月'!D:D,'收入1-9月'!C:C,A6,'收入1-9月'!B:B,C6)</f>
        <v>150391.13</v>
      </c>
      <c r="I6" s="15"/>
      <c r="J6" s="15">
        <f t="shared" si="0"/>
        <v>145154.56</v>
      </c>
      <c r="K6" s="24">
        <f>+SUMIFS('[2]1-9月明细 (合并）huiz '!$C:$C,'[2]1-9月明细 (合并）huiz '!$B:$B,A6,'[2]1-9月明细 (合并）huiz '!$A:$A,C6)</f>
        <v>10197.36</v>
      </c>
      <c r="L6" s="14">
        <f>SUMIFS('成本1-9月'!E:E,'成本1-9月'!D:D,A6,'成本1-9月'!C:C,$L$4,'成本1-9月'!A:A,C6)</f>
        <v>52006.55</v>
      </c>
      <c r="M6" s="14">
        <f>SUMIFS('成本1-9月'!$E:$E,'成本1-9月'!$D:$D,A6,'成本1-9月'!$C:$C,$M$4,'成本1-9月'!$A:$A,C6)</f>
        <v>6696.31</v>
      </c>
      <c r="N6" s="14">
        <f>SUMIFS('成本1-9月'!$E:$E,'成本1-9月'!$D:$D,A6,'成本1-9月'!$C:$C,$N$4,'成本1-9月'!$A:$A,C6)</f>
        <v>4720.01</v>
      </c>
      <c r="O6" s="14">
        <f>SUMIFS('成本1-9月'!$E:$E,'成本1-9月'!$D:$D,A6,'成本1-9月'!$C:$C,$O$4,'成本1-9月'!$A:$A,C6)</f>
        <v>3663.07</v>
      </c>
      <c r="P6" s="14">
        <f>SUMIFS('成本1-9月'!$E:$E,'成本1-9月'!$D:$D,A6,'成本1-9月'!$C:$C,$P$4,'成本1-9月'!$A:$A,C6)</f>
        <v>3437.66</v>
      </c>
      <c r="Q6" s="14">
        <f>SUMIFS('成本1-9月'!$E:$E,'成本1-9月'!$D:$D,A6,'成本1-9月'!$C:$C,$Q$4,'成本1-9月'!$A:$A,C6)</f>
        <v>37899.44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3494.11</v>
      </c>
      <c r="V6" s="7">
        <f>SUMIFS('[3]司助人数(人)'!$C$1:$C$65536,'[3]司助人数(人)'!$B$1:$B$65536,A6,'[3]司助人数(人)'!$A$1:$A$65536,C6)</f>
        <v>4</v>
      </c>
      <c r="W6" s="26">
        <f>SUMIFS(人工!Q:Q,人工!A:A,A6,人工!B:B,C6)</f>
        <v>33237.41</v>
      </c>
      <c r="X6" s="7">
        <f t="shared" si="1"/>
        <v>5236.57000000001</v>
      </c>
      <c r="Y6" s="29">
        <f t="shared" ref="Y6:Y13" si="2">X6/H6</f>
        <v>0.0348196732081208</v>
      </c>
      <c r="Z6" s="9"/>
    </row>
    <row r="7" s="1" customFormat="1" ht="25" customHeight="1" spans="1:26">
      <c r="A7" s="35" t="s">
        <v>75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461</v>
      </c>
      <c r="E7" s="12">
        <f>SUMIFS('[3]运行车辆数（辆）'!$C$1:$C$65536,'[3]运行车辆数（辆）'!$B$1:$B$65536,A7,'[3]运行车辆数（辆）'!$A$1:$A$65536,C7)</f>
        <v>4</v>
      </c>
      <c r="F7" s="13">
        <f>SUMIFS('[3]客运量（人次）'!$C$1:$C$65536,'[3]客运量（人次）'!$B$1:$B$65536,A7,'[3]客运量（人次）'!$A$1:$A$65536,C7)</f>
        <v>5859</v>
      </c>
      <c r="G7" s="11">
        <f>SUMIFS('[3]运行总行程（车公里）'!$C$1:$C$65536,'[3]运行总行程（车公里）'!$B$1:$B$65536,A7,'[3]运行总行程（车公里）'!$A$1:$A$65536,C7)</f>
        <v>47630</v>
      </c>
      <c r="H7" s="14">
        <f>SUMIFS('收入1-9月'!D:D,'收入1-9月'!C:C,A7,'收入1-9月'!B:B,C7)</f>
        <v>151006.76</v>
      </c>
      <c r="I7" s="15"/>
      <c r="J7" s="15">
        <f t="shared" si="0"/>
        <v>151682.3</v>
      </c>
      <c r="K7" s="24">
        <f>+SUMIFS('[2]1-9月明细 (合并）huiz '!$C:$C,'[2]1-9月明细 (合并）huiz '!$B:$B,A7,'[2]1-9月明细 (合并）huiz '!$A:$A,C7)</f>
        <v>11362.06</v>
      </c>
      <c r="L7" s="14">
        <f>SUMIFS('成本1-9月'!E:E,'成本1-9月'!D:D,A7,'成本1-9月'!C:C,$L$4,'成本1-9月'!A:A,C7)</f>
        <v>65899.94</v>
      </c>
      <c r="M7" s="14">
        <f>SUMIFS('成本1-9月'!$E:$E,'成本1-9月'!$D:$D,A7,'成本1-9月'!$C:$C,$M$4,'成本1-9月'!$A:$A,C7)</f>
        <v>13138.42</v>
      </c>
      <c r="N7" s="14">
        <f>SUMIFS('成本1-9月'!$E:$E,'成本1-9月'!$D:$D,A7,'成本1-9月'!$C:$C,$N$4,'成本1-9月'!$A:$A,C7)</f>
        <v>2360.01</v>
      </c>
      <c r="O7" s="14">
        <f>SUMIFS('成本1-9月'!$E:$E,'成本1-9月'!$D:$D,A7,'成本1-9月'!$C:$C,$O$4,'成本1-9月'!$A:$A,C7)</f>
        <v>3044.18</v>
      </c>
      <c r="P7" s="14">
        <f>SUMIFS('成本1-9月'!$E:$E,'成本1-9月'!$D:$D,A7,'成本1-9月'!$C:$C,$P$4,'成本1-9月'!$A:$A,C7)</f>
        <v>3437.66</v>
      </c>
      <c r="Q7" s="14">
        <f>SUMIFS('成本1-9月'!$E:$E,'成本1-9月'!$D:$D,A7,'成本1-9月'!$C:$C,$Q$4,'成本1-9月'!$A:$A,C7)</f>
        <v>35412.54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587.36</v>
      </c>
      <c r="V7" s="7">
        <f>SUMIFS('[3]司助人数(人)'!$C$1:$C$65536,'[3]司助人数(人)'!$B$1:$B$65536,A7,'[3]司助人数(人)'!$A$1:$A$65536,C7)</f>
        <v>4</v>
      </c>
      <c r="W7" s="26">
        <f>SUMIFS(人工!Q:Q,人工!A:A,A7,人工!B:B,C7)</f>
        <v>27802.19</v>
      </c>
      <c r="X7" s="7">
        <f t="shared" si="1"/>
        <v>-675.539999999979</v>
      </c>
      <c r="Y7" s="29">
        <f t="shared" si="2"/>
        <v>-0.00447357456050298</v>
      </c>
      <c r="Z7" s="9"/>
    </row>
    <row r="8" s="1" customFormat="1" ht="25" customHeight="1" spans="1:26">
      <c r="A8" s="35" t="s">
        <v>75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346</v>
      </c>
      <c r="E8" s="12">
        <f>SUMIFS('[3]运行车辆数（辆）'!$C$1:$C$65536,'[3]运行车辆数（辆）'!$B$1:$B$65536,A8,'[3]运行车辆数（辆）'!$A$1:$A$65536,C8)</f>
        <v>3</v>
      </c>
      <c r="F8" s="13">
        <f>SUMIFS('[3]客运量（人次）'!$C$1:$C$65536,'[3]客运量（人次）'!$B$1:$B$65536,A8,'[3]客运量（人次）'!$A$1:$A$65536,C8)</f>
        <v>4263</v>
      </c>
      <c r="G8" s="11">
        <f>SUMIFS('[3]运行总行程（车公里）'!$C$1:$C$65536,'[3]运行总行程（车公里）'!$B$1:$B$65536,A8,'[3]运行总行程（车公里）'!$A$1:$A$65536,C8)</f>
        <v>38276</v>
      </c>
      <c r="H8" s="14">
        <f>SUMIFS('收入1-9月'!D:D,'收入1-9月'!C:C,A8,'收入1-9月'!B:B,C8)</f>
        <v>130083.21</v>
      </c>
      <c r="I8" s="15"/>
      <c r="J8" s="15">
        <f t="shared" si="0"/>
        <v>137412.04</v>
      </c>
      <c r="K8" s="24">
        <f>+SUMIFS('[2]1-9月明细 (合并）huiz '!$C:$C,'[2]1-9月明细 (合并）huiz '!$B:$B,A8,'[2]1-9月明细 (合并）huiz '!$A:$A,C8)</f>
        <v>9977.62</v>
      </c>
      <c r="L8" s="14">
        <f>SUMIFS('成本1-9月'!E:E,'成本1-9月'!D:D,A8,'成本1-9月'!C:C,$L$4,'成本1-9月'!A:A,C8)</f>
        <v>58867.96</v>
      </c>
      <c r="M8" s="14">
        <f>SUMIFS('成本1-9月'!$E:$E,'成本1-9月'!$D:$D,A8,'成本1-9月'!$C:$C,$M$4,'成本1-9月'!$A:$A,C8)</f>
        <v>-10384.7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14285.75</v>
      </c>
      <c r="P8" s="14">
        <f>SUMIFS('成本1-9月'!$E:$E,'成本1-9月'!$D:$D,A8,'成本1-9月'!$C:$C,$P$4,'成本1-9月'!$A:$A,C8)</f>
        <v>3437.66</v>
      </c>
      <c r="Q8" s="14">
        <f>SUMIFS('成本1-9月'!$E:$E,'成本1-9月'!$D:$D,A8,'成本1-9月'!$C:$C,$Q$4,'成本1-9月'!$A:$A,C8)</f>
        <v>44503.96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432.75</v>
      </c>
      <c r="V8" s="7">
        <f>SUMIFS('[3]司助人数(人)'!$C$1:$C$65536,'[3]司助人数(人)'!$B$1:$B$65536,A8,'[3]司助人数(人)'!$A$1:$A$65536,C8)</f>
        <v>3</v>
      </c>
      <c r="W8" s="26">
        <f>SUMIFS(人工!Q:Q,人工!A:A,A8,人工!B:B,C8)</f>
        <v>26268.66</v>
      </c>
      <c r="X8" s="7">
        <f t="shared" si="1"/>
        <v>-7328.83</v>
      </c>
      <c r="Y8" s="29">
        <f t="shared" si="2"/>
        <v>-0.0563395537364123</v>
      </c>
      <c r="Z8" s="9"/>
    </row>
    <row r="9" s="1" customFormat="1" ht="25" customHeight="1" spans="1:26">
      <c r="A9" s="35" t="s">
        <v>75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292</v>
      </c>
      <c r="E9" s="12">
        <f>SUMIFS('[3]运行车辆数（辆）'!$C$1:$C$65536,'[3]运行车辆数（辆）'!$B$1:$B$65536,A9,'[3]运行车辆数（辆）'!$A$1:$A$65536,C9)</f>
        <v>3</v>
      </c>
      <c r="F9" s="13">
        <f>SUMIFS('[3]客运量（人次）'!$C$1:$C$65536,'[3]客运量（人次）'!$B$1:$B$65536,A9,'[3]客运量（人次）'!$A$1:$A$65536,C9)</f>
        <v>4890</v>
      </c>
      <c r="G9" s="11">
        <f>SUMIFS('[3]运行总行程（车公里）'!$C$1:$C$65536,'[3]运行总行程（车公里）'!$B$1:$B$65536,A9,'[3]运行总行程（车公里）'!$A$1:$A$65536,C9)</f>
        <v>39845</v>
      </c>
      <c r="H9" s="14">
        <f>SUMIFS('收入1-9月'!D:D,'收入1-9月'!C:C,A9,'收入1-9月'!B:B,C9)</f>
        <v>143596.91</v>
      </c>
      <c r="I9" s="15"/>
      <c r="J9" s="15">
        <f t="shared" si="0"/>
        <v>151900.01</v>
      </c>
      <c r="K9" s="24">
        <f>+SUMIFS('[2]1-9月明细 (合并）huiz '!$C:$C,'[2]1-9月明细 (合并）huiz '!$B:$B,A9,'[2]1-9月明细 (合并）huiz '!$A:$A,C9)</f>
        <v>11858.76</v>
      </c>
      <c r="L9" s="14">
        <f>SUMIFS('成本1-9月'!E:E,'成本1-9月'!D:D,A9,'成本1-9月'!C:C,$L$4,'成本1-9月'!A:A,C9)</f>
        <v>69966.69</v>
      </c>
      <c r="M9" s="14">
        <f>SUMIFS('成本1-9月'!$E:$E,'成本1-9月'!$D:$D,A9,'成本1-9月'!$C:$C,$M$4,'成本1-9月'!$A:$A,C9)</f>
        <v>2223.31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2764.51</v>
      </c>
      <c r="P9" s="14">
        <f>SUMIFS('成本1-9月'!$E:$E,'成本1-9月'!$D:$D,A9,'成本1-9月'!$C:$C,$P$4,'成本1-9月'!$A:$A,C9)</f>
        <v>3437.66</v>
      </c>
      <c r="Q9" s="14">
        <f>SUMIFS('成本1-9月'!$E:$E,'成本1-9月'!$D:$D,A9,'成本1-9月'!$C:$C,$Q$4,'成本1-9月'!$A:$A,C9)</f>
        <v>42868.43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433.12</v>
      </c>
      <c r="V9" s="7">
        <f>SUMIFS('[3]司助人数(人)'!$C$1:$C$65536,'[3]司助人数(人)'!$B$1:$B$65536,A9,'[3]司助人数(人)'!$A$1:$A$65536,C9)</f>
        <v>3</v>
      </c>
      <c r="W9" s="26">
        <f>SUMIFS(人工!Q:Q,人工!A:A,A9,人工!B:B,C9)</f>
        <v>30206.29</v>
      </c>
      <c r="X9" s="7">
        <f t="shared" si="1"/>
        <v>-8303.10000000001</v>
      </c>
      <c r="Y9" s="29">
        <f t="shared" si="2"/>
        <v>-0.0578222748664996</v>
      </c>
      <c r="Z9" s="9"/>
    </row>
    <row r="10" s="1" customFormat="1" ht="25" customHeight="1" spans="1:26">
      <c r="A10" s="35" t="s">
        <v>75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34</v>
      </c>
      <c r="E10" s="12">
        <f>SUMIFS('[3]运行车辆数（辆）'!$C$1:$C$65536,'[3]运行车辆数（辆）'!$B$1:$B$65536,A10,'[3]运行车辆数（辆）'!$A$1:$A$65536,C10)</f>
        <v>3</v>
      </c>
      <c r="F10" s="13">
        <f>SUMIFS('[3]客运量（人次）'!$C$1:$C$65536,'[3]客运量（人次）'!$B$1:$B$65536,A10,'[3]客运量（人次）'!$A$1:$A$65536,C10)</f>
        <v>455</v>
      </c>
      <c r="G10" s="11">
        <f>SUMIFS('[3]运行总行程（车公里）'!$C$1:$C$65536,'[3]运行总行程（车公里）'!$B$1:$B$65536,A10,'[3]运行总行程（车公里）'!$A$1:$A$65536,C10)</f>
        <v>3974</v>
      </c>
      <c r="H10" s="14">
        <f>SUMIFS('收入1-9月'!D:D,'收入1-9月'!C:C,A10,'收入1-9月'!B:B,C10)</f>
        <v>3906.02</v>
      </c>
      <c r="I10" s="15"/>
      <c r="J10" s="15">
        <f t="shared" si="0"/>
        <v>54160.63</v>
      </c>
      <c r="K10" s="24">
        <f>+SUMIFS('[2]1-9月明细 (合并）huiz '!$C:$C,'[2]1-9月明细 (合并）huiz '!$B:$B,A10,'[2]1-9月明细 (合并）huiz '!$A:$A,C10)</f>
        <v>1033.84</v>
      </c>
      <c r="L10" s="14">
        <f>SUMIFS('成本1-9月'!E:E,'成本1-9月'!D:D,A10,'成本1-9月'!C:C,$L$4,'成本1-9月'!A:A,C10)</f>
        <v>6099.67</v>
      </c>
      <c r="M10" s="14">
        <f>SUMIFS('成本1-9月'!$E:$E,'成本1-9月'!$D:$D,A10,'成本1-9月'!$C:$C,$M$4,'成本1-9月'!$A:$A,C10)</f>
        <v>1251.5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601.7</v>
      </c>
      <c r="P10" s="14">
        <f>SUMIFS('成本1-9月'!$E:$E,'成本1-9月'!$D:$D,A10,'成本1-9月'!$C:$C,$P$4,'成本1-9月'!$A:$A,C10)</f>
        <v>3437.66</v>
      </c>
      <c r="Q10" s="14">
        <f>SUMIFS('成本1-9月'!$E:$E,'成本1-9月'!$D:$D,A10,'成本1-9月'!$C:$C,$Q$4,'成本1-9月'!$A:$A,C10)</f>
        <v>20194.8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81.15</v>
      </c>
      <c r="V10" s="7">
        <f>SUMIFS('[3]司助人数(人)'!$C$1:$C$65536,'[3]司助人数(人)'!$B$1:$B$65536,A10,'[3]司助人数(人)'!$A$1:$A$65536,C10)</f>
        <v>3</v>
      </c>
      <c r="W10" s="26">
        <f>SUMIFS(人工!Q:Q,人工!A:A,A10,人工!B:B,C10)</f>
        <v>22494.15</v>
      </c>
      <c r="X10" s="7">
        <f t="shared" si="1"/>
        <v>-50254.61</v>
      </c>
      <c r="Y10" s="29">
        <f t="shared" si="2"/>
        <v>-12.8659377064122</v>
      </c>
      <c r="Z10" s="9"/>
    </row>
    <row r="11" s="1" customFormat="1" ht="25" customHeight="1" spans="1:26">
      <c r="A11" s="35" t="s">
        <v>75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235</v>
      </c>
      <c r="E11" s="12">
        <f>SUMIFS('[3]运行车辆数（辆）'!$C$1:$C$65536,'[3]运行车辆数（辆）'!$B$1:$B$65536,A11,'[3]运行车辆数（辆）'!$A$1:$A$65536,C11)</f>
        <v>3</v>
      </c>
      <c r="F11" s="13">
        <f>SUMIFS('[3]客运量（人次）'!$C$1:$C$65536,'[3]客运量（人次）'!$B$1:$B$65536,A11,'[3]客运量（人次）'!$A$1:$A$65536,C11)</f>
        <v>7659</v>
      </c>
      <c r="G11" s="11">
        <f>SUMIFS('[3]运行总行程（车公里）'!$C$1:$C$65536,'[3]运行总行程（车公里）'!$B$1:$B$65536,A11,'[3]运行总行程（车公里）'!$A$1:$A$65536,C11)</f>
        <v>39152</v>
      </c>
      <c r="H11" s="14">
        <f>SUMIFS('收入1-9月'!D:D,'收入1-9月'!C:C,A11,'收入1-9月'!B:B,C11)</f>
        <v>160642.19</v>
      </c>
      <c r="I11" s="15"/>
      <c r="J11" s="15">
        <f t="shared" si="0"/>
        <v>53172.22</v>
      </c>
      <c r="K11" s="24">
        <f>+SUMIFS('[2]1-9月明细 (合并）huiz '!$C:$C,'[2]1-9月明细 (合并）huiz '!$B:$B,A11,'[2]1-9月明细 (合并）huiz '!$A:$A,C11)</f>
        <v>5321.4</v>
      </c>
      <c r="L11" s="14">
        <f>SUMIFS('成本1-9月'!E:E,'成本1-9月'!D:D,A11,'成本1-9月'!C:C,$L$4,'成本1-9月'!A:A,C11)</f>
        <v>31396.26</v>
      </c>
      <c r="M11" s="14">
        <f>SUMIFS('成本1-9月'!$E:$E,'成本1-9月'!$D:$D,A11,'成本1-9月'!$C:$C,$M$4,'成本1-9月'!$A:$A,C11)</f>
        <v>706.84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4714.15</v>
      </c>
      <c r="P11" s="14">
        <f>SUMIFS('成本1-9月'!$E:$E,'成本1-9月'!$D:$D,A11,'成本1-9月'!$C:$C,$P$4,'成本1-9月'!$A:$A,C11)</f>
        <v>3494.04</v>
      </c>
      <c r="Q11" s="14">
        <f>SUMIFS('成本1-9月'!$E:$E,'成本1-9月'!$D:$D,A11,'成本1-9月'!$C:$C,$Q$4,'成本1-9月'!$A:$A,C11)</f>
        <v>12345.87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231.17</v>
      </c>
      <c r="V11" s="7">
        <f>SUMIFS('[3]司助人数(人)'!$C$1:$C$65536,'[3]司助人数(人)'!$B$1:$B$65536,A11,'[3]司助人数(人)'!$A$1:$A$65536,C11)</f>
        <v>3</v>
      </c>
      <c r="W11" s="26">
        <f>SUMIFS(人工!Q:Q,人工!A:A,A11,人工!B:B,C11)</f>
        <v>283.89</v>
      </c>
      <c r="X11" s="7">
        <f t="shared" si="1"/>
        <v>107469.97</v>
      </c>
      <c r="Y11" s="29">
        <f t="shared" si="2"/>
        <v>0.669002146945332</v>
      </c>
      <c r="Z11" s="9"/>
    </row>
    <row r="12" s="1" customFormat="1" ht="25" customHeight="1" spans="1:26">
      <c r="A12" s="35" t="s">
        <v>75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272</v>
      </c>
      <c r="E12" s="12">
        <f>SUMIFS('[3]运行车辆数（辆）'!$C$1:$C$65536,'[3]运行车辆数（辆）'!$B$1:$B$65536,A12,'[3]运行车辆数（辆）'!$A$1:$A$65536,C12)</f>
        <v>3</v>
      </c>
      <c r="F12" s="13">
        <f>SUMIFS('[3]客运量（人次）'!$C$1:$C$65536,'[3]客运量（人次）'!$B$1:$B$65536,A12,'[3]客运量（人次）'!$A$1:$A$65536,C12)</f>
        <v>5187</v>
      </c>
      <c r="G12" s="11">
        <f>SUMIFS('[3]运行总行程（车公里）'!$C$1:$C$65536,'[3]运行总行程（车公里）'!$B$1:$B$65536,A12,'[3]运行总行程（车公里）'!$A$1:$A$65536,C12)</f>
        <v>34940</v>
      </c>
      <c r="H12" s="14">
        <f>SUMIFS('收入1-9月'!D:D,'收入1-9月'!C:C,A12,'收入1-9月'!B:B,C12)</f>
        <v>185936.33</v>
      </c>
      <c r="I12" s="15"/>
      <c r="J12" s="15">
        <f t="shared" si="0"/>
        <v>97862.86</v>
      </c>
      <c r="K12" s="24">
        <f>+SUMIFS('[2]1-9月明细 (合并）huiz '!$C:$C,'[2]1-9月明细 (合并）huiz '!$B:$B,A12,'[2]1-9月明细 (合并）huiz '!$A:$A,C12)</f>
        <v>7061.05</v>
      </c>
      <c r="L12" s="14">
        <f>SUMIFS('成本1-9月'!E:E,'成本1-9月'!D:D,A12,'成本1-9月'!C:C,$L$4,'成本1-9月'!A:A,C12)</f>
        <v>42789.96</v>
      </c>
      <c r="M12" s="14">
        <f>SUMIFS('成本1-9月'!$E:$E,'成本1-9月'!$D:$D,A12,'成本1-9月'!$C:$C,$M$4,'成本1-9月'!$A:$A,C12)</f>
        <v>425.16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7622.48</v>
      </c>
      <c r="P12" s="14">
        <f>SUMIFS('成本1-9月'!$E:$E,'成本1-9月'!$D:$D,A12,'成本1-9月'!$C:$C,$P$4,'成本1-9月'!$A:$A,C12)</f>
        <v>3494.04</v>
      </c>
      <c r="Q12" s="14">
        <f>SUMIFS('成本1-9月'!$E:$E,'成本1-9月'!$D:$D,A12,'成本1-9月'!$C:$C,$Q$4,'成本1-9月'!$A:$A,C12)</f>
        <v>19189.1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808.68</v>
      </c>
      <c r="V12" s="7">
        <f>SUMIFS('[3]司助人数(人)'!$C$1:$C$65536,'[3]司助人数(人)'!$B$1:$B$65536,A12,'[3]司助人数(人)'!$A$1:$A$65536,C12)</f>
        <v>3</v>
      </c>
      <c r="W12" s="26">
        <f>SUMIFS(人工!Q:Q,人工!A:A,A12,人工!B:B,C12)</f>
        <v>23533.44</v>
      </c>
      <c r="X12" s="7">
        <f t="shared" si="1"/>
        <v>88073.47</v>
      </c>
      <c r="Y12" s="29">
        <f t="shared" si="2"/>
        <v>0.473675424270233</v>
      </c>
      <c r="Z12" s="9"/>
    </row>
    <row r="13" s="1" customFormat="1" ht="25" customHeight="1" spans="1:26">
      <c r="A13" s="35" t="s">
        <v>75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285</v>
      </c>
      <c r="E13" s="12">
        <f>SUMIFS('[3]运行车辆数（辆）'!$C$1:$C$65536,'[3]运行车辆数（辆）'!$B$1:$B$65536,A13,'[3]运行车辆数（辆）'!$A$1:$A$65536,C13)</f>
        <v>3</v>
      </c>
      <c r="F13" s="13">
        <f>SUMIFS('[3]客运量（人次）'!$C$1:$C$65536,'[3]客运量（人次）'!$B$1:$B$65536,A13,'[3]客运量（人次）'!$A$1:$A$65536,C13)</f>
        <v>5722</v>
      </c>
      <c r="G13" s="11">
        <f>SUMIFS('[3]运行总行程（车公里）'!$C$1:$C$65536,'[3]运行总行程（车公里）'!$B$1:$B$65536,A13,'[3]运行总行程（车公里）'!$A$1:$A$65536,C13)</f>
        <v>31485</v>
      </c>
      <c r="H13" s="14">
        <f>SUMIFS('收入1-9月'!D:D,'收入1-9月'!C:C,A13,'收入1-9月'!B:B,C13)</f>
        <v>196011.35</v>
      </c>
      <c r="I13" s="15"/>
      <c r="J13" s="15">
        <f t="shared" si="0"/>
        <v>98743.05</v>
      </c>
      <c r="K13" s="24">
        <f>+SUMIFS('[2]1-9月明细 (合并）huiz '!$C:$C,'[2]1-9月明细 (合并）huiz '!$B:$B,A13,'[2]1-9月明细 (合并）huiz '!$A:$A,C13)</f>
        <v>7020.13</v>
      </c>
      <c r="L13" s="14">
        <f>SUMIFS('成本1-9月'!E:E,'成本1-9月'!D:D,A13,'成本1-9月'!C:C,$L$4,'成本1-9月'!A:A,C13)</f>
        <v>42541.99</v>
      </c>
      <c r="M13" s="14">
        <f>SUMIFS('成本1-9月'!$E:$E,'成本1-9月'!$D:$D,A13,'成本1-9月'!$C:$C,$M$4,'成本1-9月'!$A:$A,C13)</f>
        <v>260.27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7642.32</v>
      </c>
      <c r="P13" s="14">
        <f>SUMIFS('成本1-9月'!$E:$E,'成本1-9月'!$D:$D,A13,'成本1-9月'!$C:$C,$P$4,'成本1-9月'!$A:$A,C13)</f>
        <v>3437.66</v>
      </c>
      <c r="Q13" s="14">
        <f>SUMIFS('成本1-9月'!$E:$E,'成本1-9月'!$D:$D,A13,'成本1-9月'!$C:$C,$Q$4,'成本1-9月'!$A:$A,C13)</f>
        <v>22006.81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408.9</v>
      </c>
      <c r="V13" s="7">
        <f>SUMIFS('[3]司助人数(人)'!$C$1:$C$65536,'[3]司助人数(人)'!$B$1:$B$65536,A13,'[3]司助人数(人)'!$A$1:$A$65536,C13)</f>
        <v>3</v>
      </c>
      <c r="W13" s="26">
        <f>SUMIFS(人工!Q:Q,人工!A:A,A13,人工!B:B,C13)</f>
        <v>22445.1</v>
      </c>
      <c r="X13" s="7">
        <f t="shared" si="1"/>
        <v>97268.3</v>
      </c>
      <c r="Y13" s="29">
        <f t="shared" si="2"/>
        <v>0.496238100497752</v>
      </c>
      <c r="Z13" s="9"/>
    </row>
    <row r="14" s="1" customFormat="1" ht="25" customHeight="1" spans="1:26">
      <c r="A14" s="35" t="s">
        <v>75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75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75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2940</v>
      </c>
      <c r="E17" s="16">
        <v>4</v>
      </c>
      <c r="F17" s="16">
        <f>SUM(F5:F16)</f>
        <v>47045</v>
      </c>
      <c r="G17" s="16">
        <f>SUM(G5:G16)</f>
        <v>361475</v>
      </c>
      <c r="H17" s="16">
        <f>SUM(H5:H16)</f>
        <v>1335626.12</v>
      </c>
      <c r="I17" s="16"/>
      <c r="J17" s="16">
        <f t="shared" si="5"/>
        <v>1009096.2</v>
      </c>
      <c r="K17" s="16">
        <f t="shared" ref="K17:U17" si="6">SUM(K5:K16)</f>
        <v>75960.54</v>
      </c>
      <c r="L17" s="16">
        <f t="shared" si="6"/>
        <v>369569.02</v>
      </c>
      <c r="M17" s="16">
        <f t="shared" si="6"/>
        <v>16652.32</v>
      </c>
      <c r="N17" s="16">
        <f t="shared" si="6"/>
        <v>9440.03</v>
      </c>
      <c r="O17" s="16">
        <f t="shared" si="6"/>
        <v>49211.14</v>
      </c>
      <c r="P17" s="16">
        <f t="shared" si="6"/>
        <v>32184.56</v>
      </c>
      <c r="Q17" s="16">
        <f t="shared" si="6"/>
        <v>277855.72</v>
      </c>
      <c r="R17" s="16">
        <f t="shared" si="6"/>
        <v>0</v>
      </c>
      <c r="S17" s="16">
        <f t="shared" si="6"/>
        <v>29077.52</v>
      </c>
      <c r="T17" s="16">
        <f t="shared" si="6"/>
        <v>0</v>
      </c>
      <c r="U17" s="16">
        <f t="shared" si="6"/>
        <v>6661.25</v>
      </c>
      <c r="V17" s="16"/>
      <c r="W17" s="28">
        <f>SUM(W5:W16)</f>
        <v>218444.64</v>
      </c>
      <c r="X17" s="16">
        <f t="shared" si="3"/>
        <v>326529.92</v>
      </c>
      <c r="Y17" s="30">
        <f t="shared" si="4"/>
        <v>0.244477039727255</v>
      </c>
      <c r="Z17" s="9"/>
    </row>
    <row r="18" s="1" customFormat="1" ht="25" customHeight="1" spans="1:26">
      <c r="A18" s="35" t="s">
        <v>75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75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75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75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75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75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75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75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75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75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75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75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-2940</v>
      </c>
      <c r="E31" s="21">
        <f t="shared" si="9"/>
        <v>0</v>
      </c>
      <c r="F31" s="21">
        <f t="shared" si="9"/>
        <v>-47045</v>
      </c>
      <c r="G31" s="21">
        <f t="shared" si="9"/>
        <v>-361475</v>
      </c>
      <c r="H31" s="21">
        <f t="shared" si="9"/>
        <v>-1335626.12</v>
      </c>
      <c r="I31" s="21">
        <f t="shared" si="9"/>
        <v>0</v>
      </c>
      <c r="J31" s="21">
        <f t="shared" si="9"/>
        <v>-1009096.2</v>
      </c>
      <c r="K31" s="21">
        <f t="shared" si="9"/>
        <v>-75960.54</v>
      </c>
      <c r="L31" s="21">
        <f t="shared" si="9"/>
        <v>-369569.02</v>
      </c>
      <c r="M31" s="21">
        <f t="shared" si="9"/>
        <v>-16652.32</v>
      </c>
      <c r="N31" s="21">
        <f t="shared" si="9"/>
        <v>-9440.03</v>
      </c>
      <c r="O31" s="21">
        <f t="shared" si="9"/>
        <v>-49211.14</v>
      </c>
      <c r="P31" s="21">
        <f t="shared" si="9"/>
        <v>-32184.56</v>
      </c>
      <c r="Q31" s="21">
        <f t="shared" si="9"/>
        <v>-277855.72</v>
      </c>
      <c r="R31" s="21">
        <f t="shared" si="9"/>
        <v>0</v>
      </c>
      <c r="S31" s="21">
        <f t="shared" si="9"/>
        <v>-29077.52</v>
      </c>
      <c r="T31" s="21">
        <f t="shared" si="9"/>
        <v>0</v>
      </c>
      <c r="U31" s="21">
        <f t="shared" si="9"/>
        <v>-6661.25</v>
      </c>
      <c r="V31" s="21">
        <f t="shared" si="9"/>
        <v>0</v>
      </c>
      <c r="W31" s="21">
        <f t="shared" si="9"/>
        <v>-218444.64</v>
      </c>
      <c r="X31" s="21">
        <f t="shared" si="9"/>
        <v>-326529.92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9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7" width="9" style="1"/>
    <col min="8" max="8" width="10.375" style="1"/>
    <col min="9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77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29766.06</v>
      </c>
      <c r="I5" s="15"/>
      <c r="J5" s="15">
        <f t="shared" ref="J5:J13" si="0">SUM(L5:U5,W5)</f>
        <v>83614.01</v>
      </c>
      <c r="K5" s="24">
        <f>+SUMIFS('[2]1-9月明细 (合并）huiz '!$C:$C,'[2]1-9月明细 (合并）huiz '!$B:$B,A5,'[2]1-9月明细 (合并）huiz '!$A:$A,C5)</f>
        <v>2000.76</v>
      </c>
      <c r="L5" s="14">
        <f>SUMIFS('成本1-9月'!E:E,'成本1-9月'!D:D,A5,'成本1-9月'!C:C,$L$4,'成本1-9月'!A:A,C5)</f>
        <v>10203.88</v>
      </c>
      <c r="M5" s="14">
        <f>SUMIFS('成本1-9月'!$E:$E,'成本1-9月'!$D:$D,A5,'成本1-9月'!$C:$C,$M$4,'成本1-9月'!$A:$A,C5)</f>
        <v>606.02</v>
      </c>
      <c r="N5" s="14">
        <f>SUMIFS('成本1-9月'!$E:$E,'成本1-9月'!$D:$D,A5,'成本1-9月'!$C:$C,$N$4,'成本1-9月'!$A:$A,C5)</f>
        <v>3959.99</v>
      </c>
      <c r="O5" s="14">
        <f>SUMIFS('成本1-9月'!$E:$E,'成本1-9月'!$D:$D,A5,'成本1-9月'!$C:$C,$O$4,'成本1-9月'!$A:$A,C5)</f>
        <v>20895</v>
      </c>
      <c r="P5" s="14">
        <f>SUMIFS('成本1-9月'!$E:$E,'成本1-9月'!$D:$D,A5,'成本1-9月'!$C:$C,$P$4,'成本1-9月'!$A:$A,C5)</f>
        <v>2491.68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16299.1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23.75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29134.59</v>
      </c>
      <c r="X5" s="7">
        <f t="shared" ref="X5:X13" si="1">H5-J5</f>
        <v>-53847.95</v>
      </c>
      <c r="Y5" s="29">
        <f>X5/H5</f>
        <v>-1.8090385492739</v>
      </c>
      <c r="Z5" s="9"/>
    </row>
    <row r="6" s="1" customFormat="1" ht="25" customHeight="1" spans="1:26">
      <c r="A6" s="35" t="s">
        <v>77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72175.57</v>
      </c>
      <c r="I6" s="15"/>
      <c r="J6" s="15">
        <f t="shared" si="0"/>
        <v>63535.78</v>
      </c>
      <c r="K6" s="24">
        <f>+SUMIFS('[2]1-9月明细 (合并）huiz '!$C:$C,'[2]1-9月明细 (合并）huiz '!$B:$B,A6,'[2]1-9月明细 (合并）huiz '!$A:$A,C6)</f>
        <v>2239.35</v>
      </c>
      <c r="L6" s="14">
        <f>SUMIFS('成本1-9月'!E:E,'成本1-9月'!D:D,A6,'成本1-9月'!C:C,$L$4,'成本1-9月'!A:A,C6)</f>
        <v>11420.69</v>
      </c>
      <c r="M6" s="14">
        <f>SUMIFS('成本1-9月'!$E:$E,'成本1-9月'!$D:$D,A6,'成本1-9月'!$C:$C,$M$4,'成本1-9月'!$A:$A,C6)</f>
        <v>5094.23</v>
      </c>
      <c r="N6" s="14">
        <f>SUMIFS('成本1-9月'!$E:$E,'成本1-9月'!$D:$D,A6,'成本1-9月'!$C:$C,$N$4,'成本1-9月'!$A:$A,C6)</f>
        <v>3600</v>
      </c>
      <c r="O6" s="14">
        <f>SUMIFS('成本1-9月'!$E:$E,'成本1-9月'!$D:$D,A6,'成本1-9月'!$C:$C,$O$4,'成本1-9月'!$A:$A,C6)</f>
        <v>1342.43</v>
      </c>
      <c r="P6" s="14">
        <f>SUMIFS('成本1-9月'!$E:$E,'成本1-9月'!$D:$D,A6,'成本1-9月'!$C:$C,$P$4,'成本1-9月'!$A:$A,C6)</f>
        <v>2265.72</v>
      </c>
      <c r="Q6" s="14">
        <f>SUMIFS('成本1-9月'!$E:$E,'成本1-9月'!$D:$D,A6,'成本1-9月'!$C:$C,$Q$4,'成本1-9月'!$A:$A,C6)</f>
        <v>11300.97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112.83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28398.91</v>
      </c>
      <c r="X6" s="7">
        <f t="shared" si="1"/>
        <v>8639.79000000001</v>
      </c>
      <c r="Y6" s="29">
        <f t="shared" ref="Y6:Y13" si="2">X6/H6</f>
        <v>0.119705185563481</v>
      </c>
      <c r="Z6" s="9"/>
    </row>
    <row r="7" s="1" customFormat="1" ht="25" customHeight="1" spans="1:26">
      <c r="A7" s="35" t="s">
        <v>77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86203.14</v>
      </c>
      <c r="I7" s="15"/>
      <c r="J7" s="15">
        <f t="shared" si="0"/>
        <v>72652.85</v>
      </c>
      <c r="K7" s="24">
        <f>+SUMIFS('[2]1-9月明细 (合并）huiz '!$C:$C,'[2]1-9月明细 (合并）huiz '!$B:$B,A7,'[2]1-9月明细 (合并）huiz '!$A:$A,C7)</f>
        <v>3493.16</v>
      </c>
      <c r="L7" s="14">
        <f>SUMIFS('成本1-9月'!E:E,'成本1-9月'!D:D,A7,'成本1-9月'!C:C,$L$4,'成本1-9月'!A:A,C7)</f>
        <v>20260.33</v>
      </c>
      <c r="M7" s="14">
        <f>SUMIFS('成本1-9月'!$E:$E,'成本1-9月'!$D:$D,A7,'成本1-9月'!$C:$C,$M$4,'成本1-9月'!$A:$A,C7)</f>
        <v>9270.24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2480.93</v>
      </c>
      <c r="P7" s="14">
        <f>SUMIFS('成本1-9月'!$E:$E,'成本1-9月'!$D:$D,A7,'成本1-9月'!$C:$C,$P$4,'成本1-9月'!$A:$A,C7)</f>
        <v>2265.72</v>
      </c>
      <c r="Q7" s="14">
        <f>SUMIFS('成本1-9月'!$E:$E,'成本1-9月'!$D:$D,A7,'成本1-9月'!$C:$C,$Q$4,'成本1-9月'!$A:$A,C7)</f>
        <v>14360.76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169.13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23845.74</v>
      </c>
      <c r="X7" s="7">
        <f t="shared" si="1"/>
        <v>13550.29</v>
      </c>
      <c r="Y7" s="29">
        <f t="shared" si="2"/>
        <v>0.157190213720753</v>
      </c>
      <c r="Z7" s="9"/>
    </row>
    <row r="8" s="1" customFormat="1" ht="25" customHeight="1" spans="1:26">
      <c r="A8" s="35" t="s">
        <v>77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94862.7</v>
      </c>
      <c r="I8" s="15"/>
      <c r="J8" s="15">
        <f t="shared" si="0"/>
        <v>65523.02</v>
      </c>
      <c r="K8" s="24">
        <f>+SUMIFS('[2]1-9月明细 (合并）huiz '!$C:$C,'[2]1-9月明细 (合并）huiz '!$B:$B,A8,'[2]1-9月明细 (合并）huiz '!$A:$A,C8)</f>
        <v>3460.21</v>
      </c>
      <c r="L8" s="14">
        <f>SUMIFS('成本1-9月'!E:E,'成本1-9月'!D:D,A8,'成本1-9月'!C:C,$L$4,'成本1-9月'!A:A,C8)</f>
        <v>20415.24</v>
      </c>
      <c r="M8" s="14">
        <f>SUMIFS('成本1-9月'!$E:$E,'成本1-9月'!$D:$D,A8,'成本1-9月'!$C:$C,$M$4,'成本1-9月'!$A:$A,C8)</f>
        <v>-11418.33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2510.17</v>
      </c>
      <c r="P8" s="14">
        <f>SUMIFS('成本1-9月'!$E:$E,'成本1-9月'!$D:$D,A8,'成本1-9月'!$C:$C,$P$4,'成本1-9月'!$A:$A,C8)</f>
        <v>2265.72</v>
      </c>
      <c r="Q8" s="14">
        <f>SUMIFS('成本1-9月'!$E:$E,'成本1-9月'!$D:$D,A8,'成本1-9月'!$C:$C,$Q$4,'成本1-9月'!$A:$A,C8)</f>
        <v>26999.95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253.61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24496.66</v>
      </c>
      <c r="X8" s="7">
        <f t="shared" si="1"/>
        <v>29339.68</v>
      </c>
      <c r="Y8" s="29">
        <f t="shared" si="2"/>
        <v>0.309285736121784</v>
      </c>
      <c r="Z8" s="9"/>
    </row>
    <row r="9" s="1" customFormat="1" ht="25" customHeight="1" spans="1:26">
      <c r="A9" s="35" t="s">
        <v>77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99465.89</v>
      </c>
      <c r="I9" s="15"/>
      <c r="J9" s="15">
        <f t="shared" si="0"/>
        <v>45938.63</v>
      </c>
      <c r="K9" s="24">
        <f>+SUMIFS('[2]1-9月明细 (合并）huiz '!$C:$C,'[2]1-9月明细 (合并）huiz '!$B:$B,A9,'[2]1-9月明细 (合并）huiz '!$A:$A,C9)</f>
        <v>3726.15</v>
      </c>
      <c r="L9" s="14">
        <f>SUMIFS('成本1-9月'!E:E,'成本1-9月'!D:D,A9,'成本1-9月'!C:C,$L$4,'成本1-9月'!A:A,C9)</f>
        <v>21984.29</v>
      </c>
      <c r="M9" s="14">
        <f>SUMIFS('成本1-9月'!$E:$E,'成本1-9月'!$D:$D,A9,'成本1-9月'!$C:$C,$M$4,'成本1-9月'!$A:$A,C9)</f>
        <v>1167.05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2569.13</v>
      </c>
      <c r="P9" s="14">
        <f>SUMIFS('成本1-9月'!$E:$E,'成本1-9月'!$D:$D,A9,'成本1-9月'!$C:$C,$P$4,'成本1-9月'!$A:$A,C9)</f>
        <v>2265.72</v>
      </c>
      <c r="Q9" s="14">
        <f>SUMIFS('成本1-9月'!$E:$E,'成本1-9月'!$D:$D,A9,'成本1-9月'!$C:$C,$Q$4,'成本1-9月'!$A:$A,C9)</f>
        <v>2122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249.36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15581.08</v>
      </c>
      <c r="X9" s="7">
        <f t="shared" si="1"/>
        <v>53527.26</v>
      </c>
      <c r="Y9" s="29">
        <f t="shared" si="2"/>
        <v>0.538146896388299</v>
      </c>
      <c r="Z9" s="9"/>
    </row>
    <row r="10" s="1" customFormat="1" ht="25" customHeight="1" spans="1:26">
      <c r="A10" s="35" t="s">
        <v>77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20839</v>
      </c>
      <c r="I10" s="15"/>
      <c r="J10" s="15">
        <f t="shared" si="0"/>
        <v>48024.08</v>
      </c>
      <c r="K10" s="24">
        <f>+SUMIFS('[2]1-9月明细 (合并）huiz '!$C:$C,'[2]1-9月明细 (合并）huiz '!$B:$B,A10,'[2]1-9月明细 (合并）huiz '!$A:$A,C10)</f>
        <v>1984</v>
      </c>
      <c r="L10" s="14">
        <f>SUMIFS('成本1-9月'!E:E,'成本1-9月'!D:D,A10,'成本1-9月'!C:C,$L$4,'成本1-9月'!A:A,C10)</f>
        <v>11705.6</v>
      </c>
      <c r="M10" s="14">
        <f>SUMIFS('成本1-9月'!$E:$E,'成本1-9月'!$D:$D,A10,'成本1-9月'!$C:$C,$M$4,'成本1-9月'!$A:$A,C10)</f>
        <v>1705.84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892.75</v>
      </c>
      <c r="P10" s="14">
        <f>SUMIFS('成本1-9月'!$E:$E,'成本1-9月'!$D:$D,A10,'成本1-9月'!$C:$C,$P$4,'成本1-9月'!$A:$A,C10)</f>
        <v>2265.72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255.37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31198.8</v>
      </c>
      <c r="X10" s="7">
        <f t="shared" si="1"/>
        <v>-27185.08</v>
      </c>
      <c r="Y10" s="29">
        <f t="shared" si="2"/>
        <v>-1.30452900810979</v>
      </c>
      <c r="Z10" s="9"/>
    </row>
    <row r="11" s="1" customFormat="1" ht="25" customHeight="1" spans="1:26">
      <c r="A11" s="35" t="s">
        <v>77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240680.29</v>
      </c>
      <c r="I11" s="15"/>
      <c r="J11" s="15">
        <f t="shared" si="0"/>
        <v>62234.26</v>
      </c>
      <c r="K11" s="24">
        <f>+SUMIFS('[2]1-9月明细 (合并）huiz '!$C:$C,'[2]1-9月明细 (合并）huiz '!$B:$B,A11,'[2]1-9月明细 (合并）huiz '!$A:$A,C11)</f>
        <v>9470.66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662.45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8879.38</v>
      </c>
      <c r="P11" s="14">
        <f>SUMIFS('成本1-9月'!$E:$E,'成本1-9月'!$D:$D,A11,'成本1-9月'!$C:$C,$P$4,'成本1-9月'!$A:$A,C11)</f>
        <v>3618.94</v>
      </c>
      <c r="Q11" s="14">
        <f>SUMIFS('成本1-9月'!$E:$E,'成本1-9月'!$D:$D,A11,'成本1-9月'!$C:$C,$Q$4,'成本1-9月'!$A:$A,C11)</f>
        <v>35212.51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178.61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13682.37</v>
      </c>
      <c r="X11" s="7">
        <f t="shared" si="1"/>
        <v>178446.03</v>
      </c>
      <c r="Y11" s="29">
        <f t="shared" si="2"/>
        <v>0.741423529114079</v>
      </c>
      <c r="Z11" s="9"/>
    </row>
    <row r="12" s="1" customFormat="1" ht="25" customHeight="1" spans="1:26">
      <c r="A12" s="35" t="s">
        <v>77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230323.02</v>
      </c>
      <c r="I12" s="15"/>
      <c r="J12" s="15">
        <f t="shared" si="0"/>
        <v>222174.77</v>
      </c>
      <c r="K12" s="24">
        <f>+SUMIFS('[2]1-9月明细 (合并）huiz '!$C:$C,'[2]1-9月明细 (合并）huiz '!$B:$B,A12,'[2]1-9月明细 (合并）huiz '!$A:$A,C12)</f>
        <v>9740.78</v>
      </c>
      <c r="L12" s="14">
        <f>SUMIFS('成本1-9月'!E:E,'成本1-9月'!D:D,A12,'成本1-9月'!C:C,$L$4,'成本1-9月'!A:A,C12)</f>
        <v>114906.03</v>
      </c>
      <c r="M12" s="14">
        <f>SUMIFS('成本1-9月'!$E:$E,'成本1-9月'!$D:$D,A12,'成本1-9月'!$C:$C,$M$4,'成本1-9月'!$A:$A,C12)</f>
        <v>700.04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11638.16</v>
      </c>
      <c r="P12" s="14">
        <f>SUMIFS('成本1-9月'!$E:$E,'成本1-9月'!$D:$D,A12,'成本1-9月'!$C:$C,$P$4,'成本1-9月'!$A:$A,C12)</f>
        <v>3618.94</v>
      </c>
      <c r="Q12" s="14">
        <f>SUMIFS('成本1-9月'!$E:$E,'成本1-9月'!$D:$D,A12,'成本1-9月'!$C:$C,$Q$4,'成本1-9月'!$A:$A,C12)</f>
        <v>38808.81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84.85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52417.94</v>
      </c>
      <c r="X12" s="7">
        <f t="shared" si="1"/>
        <v>8148.25</v>
      </c>
      <c r="Y12" s="29">
        <f t="shared" si="2"/>
        <v>0.0353774885376199</v>
      </c>
      <c r="Z12" s="9"/>
    </row>
    <row r="13" s="1" customFormat="1" ht="25" customHeight="1" spans="1:26">
      <c r="A13" s="35" t="s">
        <v>77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242916.1</v>
      </c>
      <c r="I13" s="15"/>
      <c r="J13" s="15">
        <f t="shared" si="0"/>
        <v>151190.65</v>
      </c>
      <c r="K13" s="24">
        <f>+SUMIFS('[2]1-9月明细 (合并）huiz '!$C:$C,'[2]1-9月明细 (合并）huiz '!$B:$B,A13,'[2]1-9月明细 (合并）huiz '!$A:$A,C13)</f>
        <v>9731.29</v>
      </c>
      <c r="L13" s="14">
        <f>SUMIFS('成本1-9月'!E:E,'成本1-9月'!D:D,A13,'成本1-9月'!C:C,$L$4,'成本1-9月'!A:A,C13)</f>
        <v>58971.61</v>
      </c>
      <c r="M13" s="14">
        <f>SUMIFS('成本1-9月'!$E:$E,'成本1-9月'!$D:$D,A13,'成本1-9月'!$C:$C,$M$4,'成本1-9月'!$A:$A,C13)</f>
        <v>91.01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10489.62</v>
      </c>
      <c r="P13" s="14">
        <f>SUMIFS('成本1-9月'!$E:$E,'成本1-9月'!$D:$D,A13,'成本1-9月'!$C:$C,$P$4,'成本1-9月'!$A:$A,C13)</f>
        <v>3850.88</v>
      </c>
      <c r="Q13" s="14">
        <f>SUMIFS('成本1-9月'!$E:$E,'成本1-9月'!$D:$D,A13,'成本1-9月'!$C:$C,$Q$4,'成本1-9月'!$A:$A,C13)</f>
        <v>37534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107.82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40145.71</v>
      </c>
      <c r="X13" s="7">
        <f t="shared" si="1"/>
        <v>91725.45</v>
      </c>
      <c r="Y13" s="29">
        <f t="shared" si="2"/>
        <v>0.377601361128389</v>
      </c>
      <c r="Z13" s="9"/>
    </row>
    <row r="14" s="1" customFormat="1" ht="25" customHeight="1" spans="1:26">
      <c r="A14" s="35" t="s">
        <v>77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77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77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0</v>
      </c>
      <c r="E17" s="16">
        <v>4</v>
      </c>
      <c r="F17" s="16">
        <f>SUM(F5:F16)</f>
        <v>0</v>
      </c>
      <c r="G17" s="16">
        <f>SUM(G5:G16)</f>
        <v>0</v>
      </c>
      <c r="H17" s="16">
        <f>SUM(H5:H16)</f>
        <v>1117231.77</v>
      </c>
      <c r="I17" s="16"/>
      <c r="J17" s="16">
        <f t="shared" si="5"/>
        <v>814888.05</v>
      </c>
      <c r="K17" s="16">
        <f t="shared" ref="K17:U17" si="6">SUM(K5:K16)</f>
        <v>45846.36</v>
      </c>
      <c r="L17" s="16">
        <f t="shared" si="6"/>
        <v>269867.67</v>
      </c>
      <c r="M17" s="16">
        <f t="shared" si="6"/>
        <v>7878.55</v>
      </c>
      <c r="N17" s="16">
        <f t="shared" si="6"/>
        <v>7559.99</v>
      </c>
      <c r="O17" s="16">
        <f t="shared" si="6"/>
        <v>61697.57</v>
      </c>
      <c r="P17" s="16">
        <f t="shared" si="6"/>
        <v>24909.04</v>
      </c>
      <c r="Q17" s="16">
        <f t="shared" si="6"/>
        <v>166339</v>
      </c>
      <c r="R17" s="16">
        <f t="shared" si="6"/>
        <v>0</v>
      </c>
      <c r="S17" s="16">
        <f t="shared" si="6"/>
        <v>16299.1</v>
      </c>
      <c r="T17" s="16">
        <f t="shared" si="6"/>
        <v>0</v>
      </c>
      <c r="U17" s="16">
        <f t="shared" si="6"/>
        <v>1435.33</v>
      </c>
      <c r="V17" s="16"/>
      <c r="W17" s="28">
        <f>SUM(W5:W16)</f>
        <v>258901.8</v>
      </c>
      <c r="X17" s="16">
        <f t="shared" si="3"/>
        <v>302343.72</v>
      </c>
      <c r="Y17" s="30">
        <f t="shared" si="4"/>
        <v>0.270618620163299</v>
      </c>
      <c r="Z17" s="9"/>
    </row>
    <row r="18" s="1" customFormat="1" ht="25" customHeight="1" spans="1:26">
      <c r="A18" s="35" t="s">
        <v>77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77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77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77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77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77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77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77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77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77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77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77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0</v>
      </c>
      <c r="E31" s="21">
        <f t="shared" si="9"/>
        <v>0</v>
      </c>
      <c r="F31" s="21">
        <f t="shared" si="9"/>
        <v>0</v>
      </c>
      <c r="G31" s="21">
        <f t="shared" si="9"/>
        <v>0</v>
      </c>
      <c r="H31" s="21">
        <f t="shared" si="9"/>
        <v>-1117231.77</v>
      </c>
      <c r="I31" s="21">
        <f t="shared" si="9"/>
        <v>0</v>
      </c>
      <c r="J31" s="21">
        <f t="shared" si="9"/>
        <v>-814888.05</v>
      </c>
      <c r="K31" s="21">
        <f t="shared" si="9"/>
        <v>-45846.36</v>
      </c>
      <c r="L31" s="21">
        <f t="shared" si="9"/>
        <v>-269867.67</v>
      </c>
      <c r="M31" s="21">
        <f t="shared" si="9"/>
        <v>-7878.55</v>
      </c>
      <c r="N31" s="21">
        <f t="shared" si="9"/>
        <v>-7559.99</v>
      </c>
      <c r="O31" s="21">
        <f t="shared" si="9"/>
        <v>-61697.57</v>
      </c>
      <c r="P31" s="21">
        <f t="shared" si="9"/>
        <v>-24909.04</v>
      </c>
      <c r="Q31" s="21">
        <f t="shared" si="9"/>
        <v>-166339</v>
      </c>
      <c r="R31" s="21">
        <f t="shared" si="9"/>
        <v>0</v>
      </c>
      <c r="S31" s="21">
        <f t="shared" si="9"/>
        <v>-16299.1</v>
      </c>
      <c r="T31" s="21">
        <f t="shared" si="9"/>
        <v>0</v>
      </c>
      <c r="U31" s="21">
        <f t="shared" si="9"/>
        <v>-1435.33</v>
      </c>
      <c r="V31" s="21">
        <f t="shared" si="9"/>
        <v>0</v>
      </c>
      <c r="W31" s="21">
        <f t="shared" si="9"/>
        <v>-258901.8</v>
      </c>
      <c r="X31" s="21">
        <f t="shared" si="9"/>
        <v>-302343.72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 t="e">
        <f t="shared" ref="D32:Y32" si="10">D31/D17*100</f>
        <v>#DIV/0!</v>
      </c>
      <c r="E32" s="23">
        <f t="shared" si="10"/>
        <v>0</v>
      </c>
      <c r="F32" s="23" t="e">
        <f t="shared" si="10"/>
        <v>#DIV/0!</v>
      </c>
      <c r="G32" s="23" t="e">
        <f t="shared" si="10"/>
        <v>#DIV/0!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0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78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208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2779</v>
      </c>
      <c r="G5" s="11">
        <f>SUMIFS('[3]运行总行程（车公里）'!$C$1:$C$65536,'[3]运行总行程（车公里）'!$B$1:$B$65536,A5,'[3]运行总行程（车公里）'!$A$1:$A$65536,C5)</f>
        <v>17264</v>
      </c>
      <c r="H5" s="14">
        <f>SUMIFS('收入1-9月'!D:D,'收入1-9月'!C:C,A5,'收入1-9月'!B:B,C5)</f>
        <v>102454.23</v>
      </c>
      <c r="I5" s="15"/>
      <c r="J5" s="15">
        <f t="shared" ref="J5:J13" si="0">SUM(L5:U5,W5)</f>
        <v>45577.87</v>
      </c>
      <c r="K5" s="24">
        <f>+SUMIFS('[2]1-9月明细 (合并）huiz '!$C:$C,'[2]1-9月明细 (合并）huiz '!$B:$B,A5,'[2]1-9月明细 (合并）huiz '!$A:$A,C5)</f>
        <v>3722.14</v>
      </c>
      <c r="L5" s="14">
        <f>SUMIFS('成本1-9月'!E:E,'成本1-9月'!D:D,A5,'成本1-9月'!C:C,$L$4,'成本1-9月'!A:A,C5)</f>
        <v>18982.91</v>
      </c>
      <c r="M5" s="14">
        <f>SUMIFS('成本1-9月'!$E:$E,'成本1-9月'!$D:$D,A5,'成本1-9月'!$C:$C,$M$4,'成本1-9月'!$A:$A,C5)</f>
        <v>1913.96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1400.4</v>
      </c>
      <c r="P5" s="14">
        <f>SUMIFS('成本1-9月'!$E:$E,'成本1-9月'!$D:$D,A5,'成本1-9月'!$C:$C,$P$4,'成本1-9月'!$A:$A,C5)</f>
        <v>953.64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6110.78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523.25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15692.93</v>
      </c>
      <c r="X5" s="7">
        <f t="shared" ref="X5:X13" si="1">H5-J5</f>
        <v>56876.36</v>
      </c>
      <c r="Y5" s="29">
        <f>X5/H5</f>
        <v>0.555139207039085</v>
      </c>
      <c r="Z5" s="9"/>
    </row>
    <row r="6" s="1" customFormat="1" ht="25" customHeight="1" spans="1:26">
      <c r="A6" s="35" t="s">
        <v>78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102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1523</v>
      </c>
      <c r="G6" s="11">
        <f>SUMIFS('[3]运行总行程（车公里）'!$C$1:$C$65536,'[3]运行总行程（车公里）'!$B$1:$B$65536,A6,'[3]运行总行程（车公里）'!$A$1:$A$65536,C6)</f>
        <v>15167</v>
      </c>
      <c r="H6" s="14">
        <f>SUMIFS('收入1-9月'!D:D,'收入1-9月'!C:C,A6,'收入1-9月'!B:B,C6)</f>
        <v>66227.93</v>
      </c>
      <c r="I6" s="15"/>
      <c r="J6" s="15">
        <f t="shared" si="0"/>
        <v>36332.69</v>
      </c>
      <c r="K6" s="24">
        <f>+SUMIFS('[2]1-9月明细 (合并）huiz '!$C:$C,'[2]1-9月明细 (合并）huiz '!$B:$B,A6,'[2]1-9月明细 (合并）huiz '!$A:$A,C6)</f>
        <v>3185.2</v>
      </c>
      <c r="L6" s="14">
        <f>SUMIFS('成本1-9月'!E:E,'成本1-9月'!D:D,A6,'成本1-9月'!C:C,$L$4,'成本1-9月'!A:A,C6)</f>
        <v>16244.52</v>
      </c>
      <c r="M6" s="14">
        <f>SUMIFS('成本1-9月'!$E:$E,'成本1-9月'!$D:$D,A6,'成本1-9月'!$C:$C,$M$4,'成本1-9月'!$A:$A,C6)</f>
        <v>2079.57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1276.13</v>
      </c>
      <c r="P6" s="14">
        <f>SUMIFS('成本1-9月'!$E:$E,'成本1-9月'!$D:$D,A6,'成本1-9月'!$C:$C,$P$4,'成本1-9月'!$A:$A,C6)</f>
        <v>1574.54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69.8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15088.13</v>
      </c>
      <c r="X6" s="7">
        <f t="shared" si="1"/>
        <v>29895.24</v>
      </c>
      <c r="Y6" s="29">
        <f t="shared" ref="Y6:Y13" si="2">X6/H6</f>
        <v>0.451399281239803</v>
      </c>
      <c r="Z6" s="9"/>
    </row>
    <row r="7" s="1" customFormat="1" ht="25" customHeight="1" spans="1:26">
      <c r="A7" s="35" t="s">
        <v>78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120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2008</v>
      </c>
      <c r="G7" s="11">
        <f>SUMIFS('[3]运行总行程（车公里）'!$C$1:$C$65536,'[3]运行总行程（车公里）'!$B$1:$B$65536,A7,'[3]运行总行程（车公里）'!$A$1:$A$65536,C7)</f>
        <v>18480</v>
      </c>
      <c r="H7" s="14">
        <f>SUMIFS('收入1-9月'!D:D,'收入1-9月'!C:C,A7,'收入1-9月'!B:B,C7)</f>
        <v>87423.61</v>
      </c>
      <c r="I7" s="15"/>
      <c r="J7" s="15">
        <f t="shared" si="0"/>
        <v>42433.74</v>
      </c>
      <c r="K7" s="24">
        <f>+SUMIFS('[2]1-9月明细 (合并）huiz '!$C:$C,'[2]1-9月明细 (合并）huiz '!$B:$B,A7,'[2]1-9月明细 (合并）huiz '!$A:$A,C7)</f>
        <v>3993.69</v>
      </c>
      <c r="L7" s="14">
        <f>SUMIFS('成本1-9月'!E:E,'成本1-9月'!D:D,A7,'成本1-9月'!C:C,$L$4,'成本1-9月'!A:A,C7)</f>
        <v>23163.4</v>
      </c>
      <c r="M7" s="14">
        <f>SUMIFS('成本1-9月'!$E:$E,'成本1-9月'!$D:$D,A7,'成本1-9月'!$C:$C,$M$4,'成本1-9月'!$A:$A,C7)</f>
        <v>2128.57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1399.5</v>
      </c>
      <c r="P7" s="14">
        <f>SUMIFS('成本1-9月'!$E:$E,'成本1-9月'!$D:$D,A7,'成本1-9月'!$C:$C,$P$4,'成本1-9月'!$A:$A,C7)</f>
        <v>1574.54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77.42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14090.31</v>
      </c>
      <c r="X7" s="7">
        <f t="shared" si="1"/>
        <v>44989.87</v>
      </c>
      <c r="Y7" s="29">
        <f t="shared" si="2"/>
        <v>0.514619220139731</v>
      </c>
      <c r="Z7" s="9"/>
    </row>
    <row r="8" s="1" customFormat="1" ht="25" customHeight="1" spans="1:26">
      <c r="A8" s="35" t="s">
        <v>78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110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1507</v>
      </c>
      <c r="G8" s="11">
        <f>SUMIFS('[3]运行总行程（车公里）'!$C$1:$C$65536,'[3]运行总行程（车公里）'!$B$1:$B$65536,A8,'[3]运行总行程（车公里）'!$A$1:$A$65536,C8)</f>
        <v>15608</v>
      </c>
      <c r="H8" s="14">
        <f>SUMIFS('收入1-9月'!D:D,'收入1-9月'!C:C,A8,'收入1-9月'!B:B,C8)</f>
        <v>88766.01</v>
      </c>
      <c r="I8" s="15"/>
      <c r="J8" s="15">
        <f t="shared" si="0"/>
        <v>41067.86</v>
      </c>
      <c r="K8" s="24">
        <f>+SUMIFS('[2]1-9月明细 (合并）huiz '!$C:$C,'[2]1-9月明细 (合并）huiz '!$B:$B,A8,'[2]1-9月明细 (合并）huiz '!$A:$A,C8)</f>
        <v>3882.8</v>
      </c>
      <c r="L8" s="14">
        <f>SUMIFS('成本1-9月'!E:E,'成本1-9月'!D:D,A8,'成本1-9月'!C:C,$L$4,'成本1-9月'!A:A,C8)</f>
        <v>22908.52</v>
      </c>
      <c r="M8" s="14">
        <f>SUMIFS('成本1-9月'!$E:$E,'成本1-9月'!$D:$D,A8,'成本1-9月'!$C:$C,$M$4,'成本1-9月'!$A:$A,C8)</f>
        <v>-3414.11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1371.75</v>
      </c>
      <c r="P8" s="14">
        <f>SUMIFS('成本1-9月'!$E:$E,'成本1-9月'!$D:$D,A8,'成本1-9月'!$C:$C,$P$4,'成本1-9月'!$A:$A,C8)</f>
        <v>1574.54</v>
      </c>
      <c r="Q8" s="14">
        <f>SUMIFS('成本1-9月'!$E:$E,'成本1-9月'!$D:$D,A8,'成本1-9月'!$C:$C,$Q$4,'成本1-9月'!$A:$A,C8)</f>
        <v>4036.22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69.32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14521.62</v>
      </c>
      <c r="X8" s="7">
        <f t="shared" si="1"/>
        <v>47698.15</v>
      </c>
      <c r="Y8" s="29">
        <f t="shared" si="2"/>
        <v>0.537347009288803</v>
      </c>
      <c r="Z8" s="9"/>
    </row>
    <row r="9" s="1" customFormat="1" ht="25" customHeight="1" spans="1:26">
      <c r="A9" s="35" t="s">
        <v>78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120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2092</v>
      </c>
      <c r="G9" s="11">
        <f>SUMIFS('[3]运行总行程（车公里）'!$C$1:$C$65536,'[3]运行总行程（车公里）'!$B$1:$B$65536,A9,'[3]运行总行程（车公里）'!$A$1:$A$65536,C9)</f>
        <v>18255</v>
      </c>
      <c r="H9" s="14">
        <f>SUMIFS('收入1-9月'!D:D,'收入1-9月'!C:C,A9,'收入1-9月'!B:B,C9)</f>
        <v>80588.32</v>
      </c>
      <c r="I9" s="15"/>
      <c r="J9" s="15">
        <f t="shared" si="0"/>
        <v>71809.03</v>
      </c>
      <c r="K9" s="24">
        <f>+SUMIFS('[2]1-9月明细 (合并）huiz '!$C:$C,'[2]1-9月明细 (合并）huiz '!$B:$B,A9,'[2]1-9月明细 (合并）huiz '!$A:$A,C9)</f>
        <v>3991.86</v>
      </c>
      <c r="L9" s="14">
        <f>SUMIFS('成本1-9月'!E:E,'成本1-9月'!D:D,A9,'成本1-9月'!C:C,$L$4,'成本1-9月'!A:A,C9)</f>
        <v>23551.97</v>
      </c>
      <c r="M9" s="14">
        <f>SUMIFS('成本1-9月'!$E:$E,'成本1-9月'!$D:$D,A9,'成本1-9月'!$C:$C,$M$4,'成本1-9月'!$A:$A,C9)</f>
        <v>455.44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1367.71</v>
      </c>
      <c r="P9" s="14">
        <f>SUMIFS('成本1-9月'!$E:$E,'成本1-9月'!$D:$D,A9,'成本1-9月'!$C:$C,$P$4,'成本1-9月'!$A:$A,C9)</f>
        <v>1574.54</v>
      </c>
      <c r="Q9" s="14">
        <f>SUMIFS('成本1-9月'!$E:$E,'成本1-9月'!$D:$D,A9,'成本1-9月'!$C:$C,$Q$4,'成本1-9月'!$A:$A,C9)</f>
        <v>28634.2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52.72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16172.45</v>
      </c>
      <c r="X9" s="7">
        <f t="shared" si="1"/>
        <v>8779.29000000001</v>
      </c>
      <c r="Y9" s="29">
        <f t="shared" si="2"/>
        <v>0.108939980384254</v>
      </c>
      <c r="Z9" s="9"/>
    </row>
    <row r="10" s="1" customFormat="1" ht="25" customHeight="1" spans="1:26">
      <c r="A10" s="35" t="s">
        <v>78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12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64</v>
      </c>
      <c r="G10" s="11">
        <f>SUMIFS('[3]运行总行程（车公里）'!$C$1:$C$65536,'[3]运行总行程（车公里）'!$B$1:$B$65536,A10,'[3]运行总行程（车公里）'!$A$1:$A$65536,C10)</f>
        <v>1232</v>
      </c>
      <c r="H10" s="14">
        <f>SUMIFS('收入1-9月'!D:D,'收入1-9月'!C:C,A10,'收入1-9月'!B:B,C10)</f>
        <v>2358.43</v>
      </c>
      <c r="I10" s="15"/>
      <c r="J10" s="15">
        <f t="shared" si="0"/>
        <v>23659.93</v>
      </c>
      <c r="K10" s="24">
        <f>+SUMIFS('[2]1-9月明细 (合并）huiz '!$C:$C,'[2]1-9月明细 (合并）huiz '!$B:$B,A10,'[2]1-9月明细 (合并）huiz '!$A:$A,C10)</f>
        <v>260</v>
      </c>
      <c r="L10" s="14">
        <f>SUMIFS('成本1-9月'!E:E,'成本1-9月'!D:D,A10,'成本1-9月'!C:C,$L$4,'成本1-9月'!A:A,C10)</f>
        <v>1534</v>
      </c>
      <c r="M10" s="14">
        <f>SUMIFS('成本1-9月'!$E:$E,'成本1-9月'!$D:$D,A10,'成本1-9月'!$C:$C,$M$4,'成本1-9月'!$A:$A,C10)</f>
        <v>1196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238.6</v>
      </c>
      <c r="P10" s="14">
        <f>SUMIFS('成本1-9月'!$E:$E,'成本1-9月'!$D:$D,A10,'成本1-9月'!$C:$C,$P$4,'成本1-9月'!$A:$A,C10)</f>
        <v>1574.54</v>
      </c>
      <c r="Q10" s="14">
        <f>SUMIFS('成本1-9月'!$E:$E,'成本1-9月'!$D:$D,A10,'成本1-9月'!$C:$C,$Q$4,'成本1-9月'!$A:$A,C10)</f>
        <v>2062.84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7.99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17045.96</v>
      </c>
      <c r="X10" s="7">
        <f t="shared" si="1"/>
        <v>-21301.5</v>
      </c>
      <c r="Y10" s="29">
        <f t="shared" si="2"/>
        <v>-9.03206794350479</v>
      </c>
      <c r="Z10" s="9"/>
    </row>
    <row r="11" s="1" customFormat="1" ht="25" customHeight="1" spans="1:26">
      <c r="A11" s="35" t="s">
        <v>78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276</v>
      </c>
      <c r="G11" s="11">
        <f>SUMIFS('[3]运行总行程（车公里）'!$C$1:$C$65536,'[3]运行总行程（车公里）'!$B$1:$B$65536,A11,'[3]运行总行程（车公里）'!$A$1:$A$65536,C11)</f>
        <v>1848</v>
      </c>
      <c r="H11" s="14">
        <f>SUMIFS('收入1-9月'!D:D,'收入1-9月'!C:C,A11,'收入1-9月'!B:B,C11)</f>
        <v>7399.42</v>
      </c>
      <c r="I11" s="15"/>
      <c r="J11" s="15">
        <f t="shared" si="0"/>
        <v>13224.9</v>
      </c>
      <c r="K11" s="24">
        <f>+SUMIFS('[2]1-9月明细 (合并）huiz '!$C:$C,'[2]1-9月明细 (合并）huiz '!$B:$B,A11,'[2]1-9月明细 (合并）huiz '!$A:$A,C11)</f>
        <v>2601.67</v>
      </c>
      <c r="L11" s="14">
        <f>SUMIFS('成本1-9月'!E:E,'成本1-9月'!D:D,A11,'成本1-9月'!C:C,$L$4,'成本1-9月'!A:A,C11)</f>
        <v>15349.85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2018.19</v>
      </c>
      <c r="P11" s="14">
        <f>SUMIFS('成本1-9月'!$E:$E,'成本1-9月'!$D:$D,A11,'成本1-9月'!$C:$C,$P$4,'成本1-9月'!$A:$A,C11)</f>
        <v>1574.54</v>
      </c>
      <c r="Q11" s="14">
        <f>SUMIFS('成本1-9月'!$E:$E,'成本1-9月'!$D:$D,A11,'成本1-9月'!$C:$C,$Q$4,'成本1-9月'!$A:$A,C11)</f>
        <v>0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12.05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-5729.73</v>
      </c>
      <c r="X11" s="7">
        <f t="shared" si="1"/>
        <v>-5825.48</v>
      </c>
      <c r="Y11" s="29">
        <f t="shared" si="2"/>
        <v>-0.78728873344127</v>
      </c>
      <c r="Z11" s="9"/>
    </row>
    <row r="12" s="1" customFormat="1" ht="25" customHeight="1" spans="1:26">
      <c r="A12" s="35" t="s">
        <v>78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2088.96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0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2088.96</v>
      </c>
      <c r="X12" s="7">
        <f t="shared" si="1"/>
        <v>-2088.96</v>
      </c>
      <c r="Y12" s="29" t="e">
        <f t="shared" si="2"/>
        <v>#DIV/0!</v>
      </c>
      <c r="Z12" s="9"/>
    </row>
    <row r="13" s="1" customFormat="1" ht="25" customHeight="1" spans="1:26">
      <c r="A13" s="35" t="s">
        <v>78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0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0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0</v>
      </c>
      <c r="Y13" s="29" t="e">
        <f t="shared" si="2"/>
        <v>#DIV/0!</v>
      </c>
      <c r="Z13" s="9"/>
    </row>
    <row r="14" s="1" customFormat="1" ht="25" customHeight="1" spans="1:26">
      <c r="A14" s="35" t="s">
        <v>78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78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78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684</v>
      </c>
      <c r="E17" s="16">
        <v>4</v>
      </c>
      <c r="F17" s="16">
        <f>SUM(F5:F16)</f>
        <v>10249</v>
      </c>
      <c r="G17" s="16">
        <f>SUM(G5:G16)</f>
        <v>87854</v>
      </c>
      <c r="H17" s="16">
        <f>SUM(H5:H16)</f>
        <v>435217.95</v>
      </c>
      <c r="I17" s="16"/>
      <c r="J17" s="16">
        <f t="shared" si="5"/>
        <v>276194.98</v>
      </c>
      <c r="K17" s="16">
        <f t="shared" ref="K17:U17" si="6">SUM(K5:K16)</f>
        <v>21637.36</v>
      </c>
      <c r="L17" s="16">
        <f t="shared" si="6"/>
        <v>121735.17</v>
      </c>
      <c r="M17" s="16">
        <f t="shared" si="6"/>
        <v>4359.43</v>
      </c>
      <c r="N17" s="16">
        <f t="shared" si="6"/>
        <v>0</v>
      </c>
      <c r="O17" s="16">
        <f t="shared" si="6"/>
        <v>9072.28</v>
      </c>
      <c r="P17" s="16">
        <f t="shared" si="6"/>
        <v>10400.88</v>
      </c>
      <c r="Q17" s="16">
        <f t="shared" si="6"/>
        <v>34733.26</v>
      </c>
      <c r="R17" s="16">
        <f t="shared" si="6"/>
        <v>0</v>
      </c>
      <c r="S17" s="16">
        <f t="shared" si="6"/>
        <v>6110.78</v>
      </c>
      <c r="T17" s="16">
        <f t="shared" si="6"/>
        <v>0</v>
      </c>
      <c r="U17" s="16">
        <f t="shared" si="6"/>
        <v>812.55</v>
      </c>
      <c r="V17" s="16"/>
      <c r="W17" s="28">
        <f>SUM(W5:W16)</f>
        <v>88970.63</v>
      </c>
      <c r="X17" s="16">
        <f t="shared" si="3"/>
        <v>159022.97</v>
      </c>
      <c r="Y17" s="30">
        <f t="shared" si="4"/>
        <v>0.365386974503234</v>
      </c>
      <c r="Z17" s="9"/>
    </row>
    <row r="18" s="1" customFormat="1" ht="25" customHeight="1" spans="1:26">
      <c r="A18" s="35" t="s">
        <v>78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78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78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78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78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78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78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78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78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78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78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78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-684</v>
      </c>
      <c r="E31" s="21">
        <f t="shared" si="9"/>
        <v>0</v>
      </c>
      <c r="F31" s="21">
        <f t="shared" si="9"/>
        <v>-10249</v>
      </c>
      <c r="G31" s="21">
        <f t="shared" si="9"/>
        <v>-87854</v>
      </c>
      <c r="H31" s="21">
        <f t="shared" si="9"/>
        <v>-435217.95</v>
      </c>
      <c r="I31" s="21">
        <f t="shared" si="9"/>
        <v>0</v>
      </c>
      <c r="J31" s="21">
        <f t="shared" si="9"/>
        <v>-276194.98</v>
      </c>
      <c r="K31" s="21">
        <f t="shared" si="9"/>
        <v>-21637.36</v>
      </c>
      <c r="L31" s="21">
        <f t="shared" si="9"/>
        <v>-121735.17</v>
      </c>
      <c r="M31" s="21">
        <f t="shared" si="9"/>
        <v>-4359.43</v>
      </c>
      <c r="N31" s="21">
        <f t="shared" si="9"/>
        <v>0</v>
      </c>
      <c r="O31" s="21">
        <f t="shared" si="9"/>
        <v>-9072.28</v>
      </c>
      <c r="P31" s="21">
        <f t="shared" si="9"/>
        <v>-10400.88</v>
      </c>
      <c r="Q31" s="21">
        <f t="shared" si="9"/>
        <v>-34733.26</v>
      </c>
      <c r="R31" s="21">
        <f t="shared" si="9"/>
        <v>0</v>
      </c>
      <c r="S31" s="21">
        <f t="shared" si="9"/>
        <v>-6110.78</v>
      </c>
      <c r="T31" s="21">
        <f t="shared" si="9"/>
        <v>0</v>
      </c>
      <c r="U31" s="21">
        <f t="shared" si="9"/>
        <v>-812.55</v>
      </c>
      <c r="V31" s="21">
        <f t="shared" si="9"/>
        <v>0</v>
      </c>
      <c r="W31" s="21">
        <f t="shared" si="9"/>
        <v>-88970.63</v>
      </c>
      <c r="X31" s="21">
        <f t="shared" si="9"/>
        <v>-159022.97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1"/>
  <dimension ref="A1:Z32"/>
  <sheetViews>
    <sheetView workbookViewId="0">
      <pane xSplit="1" ySplit="1" topLeftCell="C2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5" t="s">
        <v>65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64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1111</v>
      </c>
      <c r="G5" s="11">
        <f>SUMIFS('[3]运行总行程（车公里）'!$C$1:$C$65536,'[3]运行总行程（车公里）'!$B$1:$B$65536,A5,'[3]运行总行程（车公里）'!$A$1:$A$65536,C5)</f>
        <v>7798</v>
      </c>
      <c r="H5" s="14">
        <f>SUMIFS('收入1-9月'!D:D,'收入1-9月'!C:C,A5,'收入1-9月'!B:B,C5)</f>
        <v>24904.07</v>
      </c>
      <c r="I5" s="15"/>
      <c r="J5" s="15">
        <f t="shared" ref="J5:J13" si="0">SUM(L5:U5,W5)</f>
        <v>25588.21</v>
      </c>
      <c r="K5" s="24">
        <f>+SUMIFS('[2]1-9月明细 (合并）huiz '!$C:$C,'[2]1-9月明细 (合并）huiz '!$B:$B,A5,'[2]1-9月明细 (合并）huiz '!$A:$A,C5)</f>
        <v>1538.6</v>
      </c>
      <c r="L5" s="14">
        <f>SUMIFS('成本1-9月'!E:E,'成本1-9月'!D:D,A5,'成本1-9月'!C:C,$L$4,'成本1-9月'!A:A,C5)</f>
        <v>7846.86</v>
      </c>
      <c r="M5" s="14">
        <f>SUMIFS('成本1-9月'!$E:$E,'成本1-9月'!$D:$D,A5,'成本1-9月'!$C:$C,$M$4,'成本1-9月'!$A:$A,C5)</f>
        <v>1587.97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477.91</v>
      </c>
      <c r="P5" s="14">
        <f>SUMIFS('成本1-9月'!$E:$E,'成本1-9月'!$D:$D,A5,'成本1-9月'!$C:$C,$P$4,'成本1-9月'!$A:$A,C5)</f>
        <v>1561.38</v>
      </c>
      <c r="Q5" s="14">
        <f>SUMIFS('成本1-9月'!$E:$E,'成本1-9月'!$D:$D,A5,'成本1-9月'!$C:$C,$Q$4,'成本1-9月'!$A:$A,C5)</f>
        <v>3125.15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4588.49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47.13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6353.32</v>
      </c>
      <c r="X5" s="7">
        <f t="shared" ref="X5:X13" si="1">H5-J5</f>
        <v>-684.139999999999</v>
      </c>
      <c r="Y5" s="29">
        <f>X5/H5</f>
        <v>-0.0274710117663498</v>
      </c>
      <c r="Z5" s="9"/>
    </row>
    <row r="6" s="1" customFormat="1" ht="25" customHeight="1" spans="1:26">
      <c r="A6" s="35" t="s">
        <v>65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50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1025</v>
      </c>
      <c r="G6" s="11">
        <f>SUMIFS('[3]运行总行程（车公里）'!$C$1:$C$65536,'[3]运行总行程（车公里）'!$B$1:$B$65536,A6,'[3]运行总行程（车公里）'!$A$1:$A$65536,C6)</f>
        <v>7000</v>
      </c>
      <c r="H6" s="14">
        <f>SUMIFS('收入1-9月'!D:D,'收入1-9月'!C:C,A6,'收入1-9月'!B:B,C6)</f>
        <v>22029.37</v>
      </c>
      <c r="I6" s="15"/>
      <c r="J6" s="15">
        <f t="shared" si="0"/>
        <v>20604.57</v>
      </c>
      <c r="K6" s="24">
        <f>+SUMIFS('[2]1-9月明细 (合并）huiz '!$C:$C,'[2]1-9月明细 (合并）huiz '!$B:$B,A6,'[2]1-9月明细 (合并）huiz '!$A:$A,C6)</f>
        <v>1366.09</v>
      </c>
      <c r="L6" s="14">
        <f>SUMIFS('成本1-9月'!E:E,'成本1-9月'!D:D,A6,'成本1-9月'!C:C,$L$4,'成本1-9月'!A:A,C6)</f>
        <v>6967.06</v>
      </c>
      <c r="M6" s="14">
        <f>SUMIFS('成本1-9月'!$E:$E,'成本1-9月'!$D:$D,A6,'成本1-9月'!$C:$C,$M$4,'成本1-9月'!$A:$A,C6)</f>
        <v>1851.97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588</v>
      </c>
      <c r="P6" s="14">
        <f>SUMIFS('成本1-9月'!$E:$E,'成本1-9月'!$D:$D,A6,'成本1-9月'!$C:$C,$P$4,'成本1-9月'!$A:$A,C6)</f>
        <v>1561.38</v>
      </c>
      <c r="Q6" s="14">
        <f>SUMIFS('成本1-9月'!$E:$E,'成本1-9月'!$D:$D,A6,'成本1-9月'!$C:$C,$Q$4,'成本1-9月'!$A:$A,C6)</f>
        <v>1995.7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185.66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7454.8</v>
      </c>
      <c r="X6" s="7">
        <f t="shared" si="1"/>
        <v>1424.8</v>
      </c>
      <c r="Y6" s="29">
        <f t="shared" ref="Y6:Y13" si="2">X6/H6</f>
        <v>0.0646772921785779</v>
      </c>
      <c r="Z6" s="9"/>
    </row>
    <row r="7" s="1" customFormat="1" ht="25" customHeight="1" spans="1:26">
      <c r="A7" s="35" t="s">
        <v>65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29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431</v>
      </c>
      <c r="G7" s="11">
        <f>SUMIFS('[3]运行总行程（车公里）'!$C$1:$C$65536,'[3]运行总行程（车公里）'!$B$1:$B$65536,A7,'[3]运行总行程（车公里）'!$A$1:$A$65536,C7)</f>
        <v>2168</v>
      </c>
      <c r="H7" s="14">
        <f>SUMIFS('收入1-9月'!D:D,'收入1-9月'!C:C,A7,'收入1-9月'!B:B,C7)</f>
        <v>1116.29</v>
      </c>
      <c r="I7" s="15"/>
      <c r="J7" s="15">
        <f t="shared" si="0"/>
        <v>6608.48</v>
      </c>
      <c r="K7" s="24">
        <f>+SUMIFS('[2]1-9月明细 (合并）huiz '!$C:$C,'[2]1-9月明细 (合并）huiz '!$B:$B,A7,'[2]1-9月明细 (合并）huiz '!$A:$A,C7)</f>
        <v>663.72</v>
      </c>
      <c r="L7" s="14">
        <f>SUMIFS('成本1-9月'!E:E,'成本1-9月'!D:D,A7,'成本1-9月'!C:C,$L$4,'成本1-9月'!A:A,C7)</f>
        <v>3849.58</v>
      </c>
      <c r="M7" s="14">
        <f>SUMIFS('成本1-9月'!$E:$E,'成本1-9月'!$D:$D,A7,'成本1-9月'!$C:$C,$M$4,'成本1-9月'!$A:$A,C7)</f>
        <v>1851.97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225.6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979.1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20.12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-317.89</v>
      </c>
      <c r="X7" s="7">
        <f t="shared" si="1"/>
        <v>-5492.19</v>
      </c>
      <c r="Y7" s="29">
        <f t="shared" si="2"/>
        <v>-4.92003869962107</v>
      </c>
      <c r="Z7" s="9"/>
    </row>
    <row r="8" s="1" customFormat="1" ht="25" customHeight="1" spans="1:26">
      <c r="A8" s="35" t="s">
        <v>65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6111.56</v>
      </c>
      <c r="K8" s="24">
        <f>+SUMIFS('[2]1-9月明细 (合并）huiz '!$C:$C,'[2]1-9月明细 (合并）huiz '!$B:$B,A8,'[2]1-9月明细 (合并）huiz '!$A:$A,C8)</f>
        <v>386.36</v>
      </c>
      <c r="L8" s="14">
        <f>SUMIFS('成本1-9月'!E:E,'成本1-9月'!D:D,A8,'成本1-9月'!C:C,$L$4,'成本1-9月'!A:A,C8)</f>
        <v>2279.52</v>
      </c>
      <c r="M8" s="14">
        <f>SUMIFS('成本1-9月'!$E:$E,'成本1-9月'!$D:$D,A8,'成本1-9月'!$C:$C,$M$4,'成本1-9月'!$A:$A,C8)</f>
        <v>2087.64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1744.4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-6111.56</v>
      </c>
      <c r="Y8" s="29" t="e">
        <f t="shared" si="2"/>
        <v>#DIV/0!</v>
      </c>
      <c r="Z8" s="9"/>
    </row>
    <row r="9" s="1" customFormat="1" ht="25" customHeight="1" spans="1:26">
      <c r="A9" s="35" t="s">
        <v>65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-6129.1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-6129.1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6129.1</v>
      </c>
      <c r="Y9" s="29" t="e">
        <f t="shared" si="2"/>
        <v>#DIV/0!</v>
      </c>
      <c r="Z9" s="9"/>
    </row>
    <row r="10" s="1" customFormat="1" ht="25" customHeight="1" spans="1:26">
      <c r="A10" s="35" t="s">
        <v>65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35" t="s">
        <v>65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0</v>
      </c>
      <c r="E11" s="12">
        <f>SUMIFS('[3]运行车辆数（辆）'!$C$1:$C$65536,'[3]运行车辆数（辆）'!$B$1:$B$65536,A11,'[3]运行车辆数（辆）'!$A$1:$A$65536,C11)</f>
        <v>0</v>
      </c>
      <c r="F11" s="13">
        <f>SUMIFS('[3]客运量（人次）'!$C$1:$C$65536,'[3]客运量（人次）'!$B$1:$B$65536,A11,'[3]客运量（人次）'!$A$1:$A$65536,C11)</f>
        <v>0</v>
      </c>
      <c r="G11" s="11">
        <f>SUMIFS('[3]运行总行程（车公里）'!$C$1:$C$65536,'[3]运行总行程（车公里）'!$B$1:$B$65536,A11,'[3]运行总行程（车公里）'!$A$1:$A$65536,C11)</f>
        <v>0</v>
      </c>
      <c r="H11" s="14">
        <f>SUMIFS('收入1-9月'!D:D,'收入1-9月'!C:C,A11,'收入1-9月'!B:B,C11)</f>
        <v>0</v>
      </c>
      <c r="I11" s="15"/>
      <c r="J11" s="15">
        <f t="shared" si="0"/>
        <v>5957.17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0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7773.12</v>
      </c>
      <c r="P11" s="14">
        <f>SUMIFS('成本1-9月'!$E:$E,'成本1-9月'!$D:$D,A11,'成本1-9月'!$C:$C,$P$4,'成本1-9月'!$A:$A,C11)</f>
        <v>0</v>
      </c>
      <c r="Q11" s="14">
        <f>SUMIFS('成本1-9月'!$E:$E,'成本1-9月'!$D:$D,A11,'成本1-9月'!$C:$C,$Q$4,'成本1-9月'!$A:$A,C11)</f>
        <v>-1815.95</v>
      </c>
      <c r="R11" s="14">
        <f>SUMIFS('成本1-9月'!$E:$E,'成本1-9月'!$D:$D,A11,'成本1-9月'!$C:$C,$R$4,'成本1-9月'!$A:$A,C11)</f>
        <v>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0</v>
      </c>
      <c r="W11" s="26">
        <f>SUMIFS(人工!Q:Q,人工!A:A,A11,人工!B:B,C11)</f>
        <v>0</v>
      </c>
      <c r="X11" s="7">
        <f t="shared" si="1"/>
        <v>-5957.17</v>
      </c>
      <c r="Y11" s="29" t="e">
        <f t="shared" si="2"/>
        <v>#DIV/0!</v>
      </c>
      <c r="Z11" s="9"/>
    </row>
    <row r="12" s="1" customFormat="1" ht="25" customHeight="1" spans="1:26">
      <c r="A12" s="35" t="s">
        <v>65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0</v>
      </c>
      <c r="E12" s="12">
        <f>SUMIFS('[3]运行车辆数（辆）'!$C$1:$C$65536,'[3]运行车辆数（辆）'!$B$1:$B$65536,A12,'[3]运行车辆数（辆）'!$A$1:$A$65536,C12)</f>
        <v>0</v>
      </c>
      <c r="F12" s="13">
        <f>SUMIFS('[3]客运量（人次）'!$C$1:$C$65536,'[3]客运量（人次）'!$B$1:$B$65536,A12,'[3]客运量（人次）'!$A$1:$A$65536,C12)</f>
        <v>0</v>
      </c>
      <c r="G12" s="11">
        <f>SUMIFS('[3]运行总行程（车公里）'!$C$1:$C$65536,'[3]运行总行程（车公里）'!$B$1:$B$65536,A12,'[3]运行总行程（车公里）'!$A$1:$A$65536,C12)</f>
        <v>0</v>
      </c>
      <c r="H12" s="14">
        <f>SUMIFS('收入1-9月'!D:D,'收入1-9月'!C:C,A12,'收入1-9月'!B:B,C12)</f>
        <v>0</v>
      </c>
      <c r="I12" s="15"/>
      <c r="J12" s="15">
        <f t="shared" si="0"/>
        <v>10020.07</v>
      </c>
      <c r="K12" s="24">
        <f>+SUMIFS('[2]1-9月明细 (合并）huiz '!$C:$C,'[2]1-9月明细 (合并）huiz '!$B:$B,A12,'[2]1-9月明细 (合并）huiz '!$A:$A,C12)</f>
        <v>0</v>
      </c>
      <c r="L12" s="14">
        <f>SUMIFS('成本1-9月'!E:E,'成本1-9月'!D:D,A12,'成本1-9月'!C:C,$L$4,'成本1-9月'!A:A,C12)</f>
        <v>0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10020.07</v>
      </c>
      <c r="P12" s="14">
        <f>SUMIFS('成本1-9月'!$E:$E,'成本1-9月'!$D:$D,A12,'成本1-9月'!$C:$C,$P$4,'成本1-9月'!$A:$A,C12)</f>
        <v>0</v>
      </c>
      <c r="Q12" s="14">
        <f>SUMIFS('成本1-9月'!$E:$E,'成本1-9月'!$D:$D,A12,'成本1-9月'!$C:$C,$Q$4,'成本1-9月'!$A:$A,C12)</f>
        <v>0</v>
      </c>
      <c r="R12" s="14">
        <f>SUMIFS('成本1-9月'!$E:$E,'成本1-9月'!$D:$D,A12,'成本1-9月'!$C:$C,$R$4,'成本1-9月'!$A:$A,C12)</f>
        <v>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0</v>
      </c>
      <c r="W12" s="26">
        <f>SUMIFS(人工!Q:Q,人工!A:A,A12,人工!B:B,C12)</f>
        <v>0</v>
      </c>
      <c r="X12" s="7">
        <f t="shared" si="1"/>
        <v>-10020.07</v>
      </c>
      <c r="Y12" s="29" t="e">
        <f t="shared" si="2"/>
        <v>#DIV/0!</v>
      </c>
      <c r="Z12" s="9"/>
    </row>
    <row r="13" s="1" customFormat="1" ht="25" customHeight="1" spans="1:26">
      <c r="A13" s="35" t="s">
        <v>65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0</v>
      </c>
      <c r="E13" s="12">
        <f>SUMIFS('[3]运行车辆数（辆）'!$C$1:$C$65536,'[3]运行车辆数（辆）'!$B$1:$B$65536,A13,'[3]运行车辆数（辆）'!$A$1:$A$65536,C13)</f>
        <v>0</v>
      </c>
      <c r="F13" s="13">
        <f>SUMIFS('[3]客运量（人次）'!$C$1:$C$65536,'[3]客运量（人次）'!$B$1:$B$65536,A13,'[3]客运量（人次）'!$A$1:$A$65536,C13)</f>
        <v>0</v>
      </c>
      <c r="G13" s="11">
        <f>SUMIFS('[3]运行总行程（车公里）'!$C$1:$C$65536,'[3]运行总行程（车公里）'!$B$1:$B$65536,A13,'[3]运行总行程（车公里）'!$A$1:$A$65536,C13)</f>
        <v>0</v>
      </c>
      <c r="H13" s="14">
        <f>SUMIFS('收入1-9月'!D:D,'收入1-9月'!C:C,A13,'收入1-9月'!B:B,C13)</f>
        <v>0</v>
      </c>
      <c r="I13" s="15"/>
      <c r="J13" s="15">
        <f t="shared" si="0"/>
        <v>-10020.07</v>
      </c>
      <c r="K13" s="24">
        <f>+SUMIFS('[2]1-9月明细 (合并）huiz '!$C:$C,'[2]1-9月明细 (合并）huiz '!$B:$B,A13,'[2]1-9月明细 (合并）huiz '!$A:$A,C13)</f>
        <v>0</v>
      </c>
      <c r="L13" s="14">
        <f>SUMIFS('成本1-9月'!E:E,'成本1-9月'!D:D,A13,'成本1-9月'!C:C,$L$4,'成本1-9月'!A:A,C13)</f>
        <v>0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-10020.07</v>
      </c>
      <c r="P13" s="14">
        <f>SUMIFS('成本1-9月'!$E:$E,'成本1-9月'!$D:$D,A13,'成本1-9月'!$C:$C,$P$4,'成本1-9月'!$A:$A,C13)</f>
        <v>0</v>
      </c>
      <c r="Q13" s="14">
        <f>SUMIFS('成本1-9月'!$E:$E,'成本1-9月'!$D:$D,A13,'成本1-9月'!$C:$C,$Q$4,'成本1-9月'!$A:$A,C13)</f>
        <v>0</v>
      </c>
      <c r="R13" s="14">
        <f>SUMIFS('成本1-9月'!$E:$E,'成本1-9月'!$D:$D,A13,'成本1-9月'!$C:$C,$R$4,'成本1-9月'!$A:$A,C13)</f>
        <v>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0</v>
      </c>
      <c r="W13" s="26">
        <f>SUMIFS(人工!Q:Q,人工!A:A,A13,人工!B:B,C13)</f>
        <v>0</v>
      </c>
      <c r="X13" s="7">
        <f t="shared" si="1"/>
        <v>10020.07</v>
      </c>
      <c r="Y13" s="29" t="e">
        <f t="shared" si="2"/>
        <v>#DIV/0!</v>
      </c>
      <c r="Z13" s="9"/>
    </row>
    <row r="14" s="1" customFormat="1" ht="25" customHeight="1" spans="1:26">
      <c r="A14" s="35" t="s">
        <v>65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5" t="s">
        <v>65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5" t="s">
        <v>65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5"/>
      <c r="B17" s="16"/>
      <c r="C17" s="17" t="s">
        <v>39</v>
      </c>
      <c r="D17" s="16">
        <f>SUM(D5:D16)</f>
        <v>143</v>
      </c>
      <c r="E17" s="16">
        <v>4</v>
      </c>
      <c r="F17" s="16">
        <f>SUM(F5:F16)</f>
        <v>2567</v>
      </c>
      <c r="G17" s="16">
        <f>SUM(G5:G16)</f>
        <v>16966</v>
      </c>
      <c r="H17" s="16">
        <f>SUM(H5:H16)</f>
        <v>48049.73</v>
      </c>
      <c r="I17" s="16"/>
      <c r="J17" s="16">
        <f t="shared" si="5"/>
        <v>58740.89</v>
      </c>
      <c r="K17" s="16">
        <f t="shared" ref="K17:U17" si="6">SUM(K5:K16)</f>
        <v>3954.77</v>
      </c>
      <c r="L17" s="16">
        <f t="shared" si="6"/>
        <v>14813.92</v>
      </c>
      <c r="M17" s="16">
        <f t="shared" si="6"/>
        <v>7379.55</v>
      </c>
      <c r="N17" s="16">
        <f t="shared" si="6"/>
        <v>0</v>
      </c>
      <c r="O17" s="16">
        <f t="shared" si="6"/>
        <v>9064.63</v>
      </c>
      <c r="P17" s="16">
        <f t="shared" si="6"/>
        <v>3122.76</v>
      </c>
      <c r="Q17" s="16">
        <f t="shared" si="6"/>
        <v>6028.4</v>
      </c>
      <c r="R17" s="16">
        <f t="shared" si="6"/>
        <v>0</v>
      </c>
      <c r="S17" s="16">
        <f t="shared" si="6"/>
        <v>4588.49</v>
      </c>
      <c r="T17" s="16">
        <f t="shared" si="6"/>
        <v>0</v>
      </c>
      <c r="U17" s="16">
        <f t="shared" si="6"/>
        <v>252.91</v>
      </c>
      <c r="V17" s="16"/>
      <c r="W17" s="28">
        <f>SUM(W5:W16)</f>
        <v>13490.23</v>
      </c>
      <c r="X17" s="16">
        <f t="shared" si="3"/>
        <v>-10691.16</v>
      </c>
      <c r="Y17" s="30">
        <f t="shared" si="4"/>
        <v>-0.222501978679173</v>
      </c>
      <c r="Z17" s="9"/>
    </row>
    <row r="18" s="1" customFormat="1" ht="25" customHeight="1" spans="1:26">
      <c r="A18" s="35" t="s">
        <v>65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5" t="s">
        <v>65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5" t="s">
        <v>65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5" t="s">
        <v>65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5" t="s">
        <v>65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5" t="s">
        <v>65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5" t="s">
        <v>65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5" t="s">
        <v>65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5" t="s">
        <v>65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5" t="s">
        <v>65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5" t="s">
        <v>65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5" t="s">
        <v>65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-143</v>
      </c>
      <c r="E31" s="21">
        <f t="shared" si="9"/>
        <v>0</v>
      </c>
      <c r="F31" s="21">
        <f t="shared" si="9"/>
        <v>-2567</v>
      </c>
      <c r="G31" s="21">
        <f t="shared" si="9"/>
        <v>-16966</v>
      </c>
      <c r="H31" s="21">
        <f t="shared" si="9"/>
        <v>-48049.73</v>
      </c>
      <c r="I31" s="21">
        <f t="shared" si="9"/>
        <v>0</v>
      </c>
      <c r="J31" s="21">
        <f t="shared" si="9"/>
        <v>-58740.89</v>
      </c>
      <c r="K31" s="21">
        <f t="shared" si="9"/>
        <v>-3954.77</v>
      </c>
      <c r="L31" s="21">
        <f t="shared" si="9"/>
        <v>-14813.92</v>
      </c>
      <c r="M31" s="21">
        <f t="shared" si="9"/>
        <v>-7379.55</v>
      </c>
      <c r="N31" s="21">
        <f t="shared" si="9"/>
        <v>0</v>
      </c>
      <c r="O31" s="21">
        <f t="shared" si="9"/>
        <v>-9064.63</v>
      </c>
      <c r="P31" s="21">
        <f t="shared" si="9"/>
        <v>-3122.76</v>
      </c>
      <c r="Q31" s="21">
        <f t="shared" si="9"/>
        <v>-6028.4</v>
      </c>
      <c r="R31" s="21">
        <f t="shared" si="9"/>
        <v>0</v>
      </c>
      <c r="S31" s="21">
        <f t="shared" si="9"/>
        <v>-4588.49</v>
      </c>
      <c r="T31" s="21">
        <f t="shared" si="9"/>
        <v>0</v>
      </c>
      <c r="U31" s="21">
        <f t="shared" si="9"/>
        <v>-252.91</v>
      </c>
      <c r="V31" s="21">
        <f t="shared" si="9"/>
        <v>0</v>
      </c>
      <c r="W31" s="21">
        <f t="shared" si="9"/>
        <v>-13490.23</v>
      </c>
      <c r="X31" s="21">
        <f t="shared" si="9"/>
        <v>10691.16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 t="e">
        <f t="shared" si="10"/>
        <v>#DIV/0!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sheetProtection selectLockedCells="1" selectUnlockedCells="1" insertRows="0" insertColumns="0"/>
  <mergeCells count="4">
    <mergeCell ref="C1:Y1"/>
    <mergeCell ref="B5:B16"/>
    <mergeCell ref="B18:B29"/>
    <mergeCell ref="Z5:Z30"/>
  </mergeCells>
  <pageMargins left="0.75" right="0.75" top="1" bottom="1" header="0.511805555555556" footer="0.511805555555556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2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4" t="s">
        <v>79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685</v>
      </c>
      <c r="E5" s="12">
        <f>SUMIFS('[3]运行车辆数（辆）'!$C$1:$C$65536,'[3]运行车辆数（辆）'!$B$1:$B$65536,A5,'[3]运行车辆数（辆）'!$A$1:$A$65536,C5)</f>
        <v>4</v>
      </c>
      <c r="F5" s="13">
        <f>SUMIFS('[3]客运量（人次）'!$C$1:$C$65536,'[3]客运量（人次）'!$B$1:$B$65536,A5,'[3]客运量（人次）'!$A$1:$A$65536,C5)</f>
        <v>3116</v>
      </c>
      <c r="G5" s="11">
        <f>SUMIFS('[3]运行总行程（车公里）'!$C$1:$C$65536,'[3]运行总行程（车公里）'!$B$1:$B$65536,A5,'[3]运行总行程（车公里）'!$A$1:$A$65536,C5)</f>
        <v>35541</v>
      </c>
      <c r="H5" s="14">
        <f>SUMIFS('收入1-9月'!D:D,'收入1-9月'!C:C,A5,'收入1-9月'!B:B,C5)</f>
        <v>30573.78</v>
      </c>
      <c r="I5" s="15"/>
      <c r="J5" s="15">
        <f t="shared" ref="J5:J13" si="0">SUM(L5:U5,W5)</f>
        <v>98058.52</v>
      </c>
      <c r="K5" s="24">
        <f>+SUMIFS('[2]1-9月明细 (合并）huiz '!$C:$C,'[2]1-9月明细 (合并）huiz '!$B:$B,A5,'[2]1-9月明细 (合并）huiz '!$A:$A,C5)</f>
        <v>5201.06</v>
      </c>
      <c r="L5" s="14">
        <f>SUMIFS('成本1-9月'!E:E,'成本1-9月'!D:D,A5,'成本1-9月'!C:C,$L$4,'成本1-9月'!A:A,C5)</f>
        <v>26525.4</v>
      </c>
      <c r="M5" s="14">
        <f>SUMIFS('成本1-9月'!$E:$E,'成本1-9月'!$D:$D,A5,'成本1-9月'!$C:$C,$M$4,'成本1-9月'!$A:$A,C5)</f>
        <v>2597.19</v>
      </c>
      <c r="N5" s="14">
        <f>SUMIFS('成本1-9月'!$E:$E,'成本1-9月'!$D:$D,A5,'成本1-9月'!$C:$C,$N$4,'成本1-9月'!$A:$A,C5)</f>
        <v>2300</v>
      </c>
      <c r="O5" s="14">
        <f>SUMIFS('成本1-9月'!$E:$E,'成本1-9月'!$D:$D,A5,'成本1-9月'!$C:$C,$O$4,'成本1-9月'!$A:$A,C5)</f>
        <v>3585.29</v>
      </c>
      <c r="P5" s="14">
        <f>SUMIFS('成本1-9月'!$E:$E,'成本1-9月'!$D:$D,A5,'成本1-9月'!$C:$C,$P$4,'成本1-9月'!$A:$A,C5)</f>
        <v>3322.16</v>
      </c>
      <c r="Q5" s="14">
        <f>SUMIFS('成本1-9月'!$E:$E,'成本1-9月'!$D:$D,A5,'成本1-9月'!$C:$C,$Q$4,'成本1-9月'!$A:$A,C5)</f>
        <v>9926.03</v>
      </c>
      <c r="R5" s="14">
        <f>SUMIFS('成本1-9月'!$E:$E,'成本1-9月'!$D:$D,A5,'成本1-9月'!$C:$C,$R$4,'成本1-9月'!$A:$A,C5)</f>
        <v>4000</v>
      </c>
      <c r="S5" s="14">
        <f>SUMIFS('成本1-9月'!$E:$E,'成本1-9月'!$D:$D,A5,'成本1-9月'!$C:$C,S4,'成本1-9月'!$A:$A,C5)</f>
        <v>13441.8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2072.5</v>
      </c>
      <c r="V5" s="7">
        <f>SUMIFS('[3]司助人数(人)'!$C$1:$C$65536,'[3]司助人数(人)'!$B$1:$B$65536,A5,'[3]司助人数(人)'!$A$1:$A$65536,C5)</f>
        <v>5</v>
      </c>
      <c r="W5" s="26">
        <f>SUMIFS(人工!Q:Q,人工!A:A,A5,人工!B:B,C5)</f>
        <v>30288.15</v>
      </c>
      <c r="X5" s="7">
        <f t="shared" ref="X5:X13" si="1">H5-J5</f>
        <v>-67484.74</v>
      </c>
      <c r="Y5" s="29">
        <f>X5/H5</f>
        <v>-2.20727499183941</v>
      </c>
      <c r="Z5" s="9"/>
    </row>
    <row r="6" s="1" customFormat="1" ht="25" customHeight="1" spans="1:26">
      <c r="A6" s="34" t="s">
        <v>79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585</v>
      </c>
      <c r="E6" s="12">
        <f>SUMIFS('[3]运行车辆数（辆）'!$C$1:$C$65536,'[3]运行车辆数（辆）'!$B$1:$B$65536,A6,'[3]运行车辆数（辆）'!$A$1:$A$65536,C6)</f>
        <v>4</v>
      </c>
      <c r="F6" s="13">
        <f>SUMIFS('[3]客运量（人次）'!$C$1:$C$65536,'[3]客运量（人次）'!$B$1:$B$65536,A6,'[3]客运量（人次）'!$A$1:$A$65536,C6)</f>
        <v>2587</v>
      </c>
      <c r="G6" s="11">
        <f>SUMIFS('[3]运行总行程（车公里）'!$C$1:$C$65536,'[3]运行总行程（车公里）'!$B$1:$B$65536,A6,'[3]运行总行程（车公里）'!$A$1:$A$65536,C6)</f>
        <v>27665</v>
      </c>
      <c r="H6" s="14">
        <f>SUMIFS('收入1-9月'!D:D,'收入1-9月'!C:C,A6,'收入1-9月'!B:B,C6)</f>
        <v>26686.41</v>
      </c>
      <c r="I6" s="15"/>
      <c r="J6" s="15">
        <f t="shared" si="0"/>
        <v>89220.28</v>
      </c>
      <c r="K6" s="24">
        <f>+SUMIFS('[2]1-9月明细 (合并）huiz '!$C:$C,'[2]1-9月明细 (合并）huiz '!$B:$B,A6,'[2]1-9月明细 (合并）huiz '!$A:$A,C6)</f>
        <v>4295.19</v>
      </c>
      <c r="L6" s="14">
        <f>SUMIFS('成本1-9月'!E:E,'成本1-9月'!D:D,A6,'成本1-9月'!C:C,$L$4,'成本1-9月'!A:A,C6)</f>
        <v>21905.47</v>
      </c>
      <c r="M6" s="14">
        <f>SUMIFS('成本1-9月'!$E:$E,'成本1-9月'!$D:$D,A6,'成本1-9月'!$C:$C,$M$4,'成本1-9月'!$A:$A,C6)</f>
        <v>9601.98</v>
      </c>
      <c r="N6" s="14">
        <f>SUMIFS('成本1-9月'!$E:$E,'成本1-9月'!$D:$D,A6,'成本1-9月'!$C:$C,$N$4,'成本1-9月'!$A:$A,C6)</f>
        <v>4320.01</v>
      </c>
      <c r="O6" s="14">
        <f>SUMIFS('成本1-9月'!$E:$E,'成本1-9月'!$D:$D,A6,'成本1-9月'!$C:$C,$O$4,'成本1-9月'!$A:$A,C6)</f>
        <v>2816.37</v>
      </c>
      <c r="P6" s="14">
        <f>SUMIFS('成本1-9月'!$E:$E,'成本1-9月'!$D:$D,A6,'成本1-9月'!$C:$C,$P$4,'成本1-9月'!$A:$A,C6)</f>
        <v>3322.16</v>
      </c>
      <c r="Q6" s="14">
        <f>SUMIFS('成本1-9月'!$E:$E,'成本1-9月'!$D:$D,A6,'成本1-9月'!$C:$C,$Q$4,'成本1-9月'!$A:$A,C6)</f>
        <v>8173.19</v>
      </c>
      <c r="R6" s="14">
        <f>SUMIFS('成本1-9月'!$E:$E,'成本1-9月'!$D:$D,A6,'成本1-9月'!$C:$C,$R$4,'成本1-9月'!$A:$A,C6)</f>
        <v>4000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4152.28</v>
      </c>
      <c r="V6" s="7">
        <f>SUMIFS('[3]司助人数(人)'!$C$1:$C$65536,'[3]司助人数(人)'!$B$1:$B$65536,A6,'[3]司助人数(人)'!$A$1:$A$65536,C6)</f>
        <v>5</v>
      </c>
      <c r="W6" s="26">
        <f>SUMIFS(人工!Q:Q,人工!A:A,A6,人工!B:B,C6)</f>
        <v>30928.82</v>
      </c>
      <c r="X6" s="7">
        <f t="shared" si="1"/>
        <v>-62533.87</v>
      </c>
      <c r="Y6" s="29">
        <f t="shared" ref="Y6:Y13" si="2">X6/H6</f>
        <v>-2.34328521520879</v>
      </c>
      <c r="Z6" s="9"/>
    </row>
    <row r="7" s="1" customFormat="1" ht="25" customHeight="1" spans="1:26">
      <c r="A7" s="34" t="s">
        <v>79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676</v>
      </c>
      <c r="E7" s="12">
        <f>SUMIFS('[3]运行车辆数（辆）'!$C$1:$C$65536,'[3]运行车辆数（辆）'!$B$1:$B$65536,A7,'[3]运行车辆数（辆）'!$A$1:$A$65536,C7)</f>
        <v>4</v>
      </c>
      <c r="F7" s="13">
        <f>SUMIFS('[3]客运量（人次）'!$C$1:$C$65536,'[3]客运量（人次）'!$B$1:$B$65536,A7,'[3]客运量（人次）'!$A$1:$A$65536,C7)</f>
        <v>3080</v>
      </c>
      <c r="G7" s="11">
        <f>SUMIFS('[3]运行总行程（车公里）'!$C$1:$C$65536,'[3]运行总行程（车公里）'!$B$1:$B$65536,A7,'[3]运行总行程（车公里）'!$A$1:$A$65536,C7)</f>
        <v>37433</v>
      </c>
      <c r="H7" s="14">
        <f>SUMIFS('收入1-9月'!D:D,'收入1-9月'!C:C,A7,'收入1-9月'!B:B,C7)</f>
        <v>35090.09</v>
      </c>
      <c r="I7" s="15"/>
      <c r="J7" s="15">
        <f t="shared" si="0"/>
        <v>102017.8</v>
      </c>
      <c r="K7" s="24">
        <f>+SUMIFS('[2]1-9月明细 (合并）huiz '!$C:$C,'[2]1-9月明细 (合并）huiz '!$B:$B,A7,'[2]1-9月明细 (合并）huiz '!$A:$A,C7)</f>
        <v>5392.42</v>
      </c>
      <c r="L7" s="14">
        <f>SUMIFS('成本1-9月'!E:E,'成本1-9月'!D:D,A7,'成本1-9月'!C:C,$L$4,'成本1-9月'!A:A,C7)</f>
        <v>31276.03</v>
      </c>
      <c r="M7" s="14">
        <f>SUMIFS('成本1-9月'!$E:$E,'成本1-9月'!$D:$D,A7,'成本1-9月'!$C:$C,$M$4,'成本1-9月'!$A:$A,C7)</f>
        <v>16542.82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3633.4</v>
      </c>
      <c r="P7" s="14">
        <f>SUMIFS('成本1-9月'!$E:$E,'成本1-9月'!$D:$D,A7,'成本1-9月'!$C:$C,$P$4,'成本1-9月'!$A:$A,C7)</f>
        <v>3322.16</v>
      </c>
      <c r="Q7" s="14">
        <f>SUMIFS('成本1-9月'!$E:$E,'成本1-9月'!$D:$D,A7,'成本1-9月'!$C:$C,$Q$4,'成本1-9月'!$A:$A,C7)</f>
        <v>10507.78</v>
      </c>
      <c r="R7" s="14">
        <f>SUMIFS('成本1-9月'!$E:$E,'成本1-9月'!$D:$D,A7,'成本1-9月'!$C:$C,$R$4,'成本1-9月'!$A:$A,C7)</f>
        <v>4000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4431.92</v>
      </c>
      <c r="V7" s="7">
        <f>SUMIFS('[3]司助人数(人)'!$C$1:$C$65536,'[3]司助人数(人)'!$B$1:$B$65536,A7,'[3]司助人数(人)'!$A$1:$A$65536,C7)</f>
        <v>5</v>
      </c>
      <c r="W7" s="26">
        <f>SUMIFS(人工!Q:Q,人工!A:A,A7,人工!B:B,C7)</f>
        <v>28303.69</v>
      </c>
      <c r="X7" s="7">
        <f t="shared" si="1"/>
        <v>-66927.71</v>
      </c>
      <c r="Y7" s="29">
        <f t="shared" si="2"/>
        <v>-1.90731086754123</v>
      </c>
      <c r="Z7" s="9"/>
    </row>
    <row r="8" s="1" customFormat="1" ht="25" customHeight="1" spans="1:26">
      <c r="A8" s="34" t="s">
        <v>79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668</v>
      </c>
      <c r="E8" s="12">
        <f>SUMIFS('[3]运行车辆数（辆）'!$C$1:$C$65536,'[3]运行车辆数（辆）'!$B$1:$B$65536,A8,'[3]运行车辆数（辆）'!$A$1:$A$65536,C8)</f>
        <v>4</v>
      </c>
      <c r="F8" s="13">
        <f>SUMIFS('[3]客运量（人次）'!$C$1:$C$65536,'[3]客运量（人次）'!$B$1:$B$65536,A8,'[3]客运量（人次）'!$A$1:$A$65536,C8)</f>
        <v>3152</v>
      </c>
      <c r="G8" s="11">
        <f>SUMIFS('[3]运行总行程（车公里）'!$C$1:$C$65536,'[3]运行总行程（车公里）'!$B$1:$B$65536,A8,'[3]运行总行程（车公里）'!$A$1:$A$65536,C8)</f>
        <v>35070.9</v>
      </c>
      <c r="H8" s="14">
        <f>SUMIFS('收入1-9月'!D:D,'收入1-9月'!C:C,A8,'收入1-9月'!B:B,C8)</f>
        <v>35356.79</v>
      </c>
      <c r="I8" s="15"/>
      <c r="J8" s="15">
        <f t="shared" si="0"/>
        <v>73668.94</v>
      </c>
      <c r="K8" s="24">
        <f>+SUMIFS('[2]1-9月明细 (合并）huiz '!$C:$C,'[2]1-9月明细 (合并）huiz '!$B:$B,A8,'[2]1-9月明细 (合并）huiz '!$A:$A,C8)</f>
        <v>5350.73</v>
      </c>
      <c r="L8" s="14">
        <f>SUMIFS('成本1-9月'!E:E,'成本1-9月'!D:D,A8,'成本1-9月'!C:C,$L$4,'成本1-9月'!A:A,C8)</f>
        <v>31569.3</v>
      </c>
      <c r="M8" s="14">
        <f>SUMIFS('成本1-9月'!$E:$E,'成本1-9月'!$D:$D,A8,'成本1-9月'!$C:$C,$M$4,'成本1-9月'!$A:$A,C8)</f>
        <v>-12804.92</v>
      </c>
      <c r="N8" s="14">
        <f>SUMIFS('成本1-9月'!$E:$E,'成本1-9月'!$D:$D,A8,'成本1-9月'!$C:$C,$N$4,'成本1-9月'!$A:$A,C8)</f>
        <v>1440</v>
      </c>
      <c r="O8" s="14">
        <f>SUMIFS('成本1-9月'!$E:$E,'成本1-9月'!$D:$D,A8,'成本1-9月'!$C:$C,$O$4,'成本1-9月'!$A:$A,C8)</f>
        <v>4323.35</v>
      </c>
      <c r="P8" s="14">
        <f>SUMIFS('成本1-9月'!$E:$E,'成本1-9月'!$D:$D,A8,'成本1-9月'!$C:$C,$P$4,'成本1-9月'!$A:$A,C8)</f>
        <v>3322.16</v>
      </c>
      <c r="Q8" s="14">
        <f>SUMIFS('成本1-9月'!$E:$E,'成本1-9月'!$D:$D,A8,'成本1-9月'!$C:$C,$Q$4,'成本1-9月'!$A:$A,C8)</f>
        <v>12356.09</v>
      </c>
      <c r="R8" s="14">
        <f>SUMIFS('成本1-9月'!$E:$E,'成本1-9月'!$D:$D,A8,'成本1-9月'!$C:$C,$R$4,'成本1-9月'!$A:$A,C8)</f>
        <v>4000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176.25</v>
      </c>
      <c r="V8" s="7">
        <f>SUMIFS('[3]司助人数(人)'!$C$1:$C$65536,'[3]司助人数(人)'!$B$1:$B$65536,A8,'[3]司助人数(人)'!$A$1:$A$65536,C8)</f>
        <v>5</v>
      </c>
      <c r="W8" s="26">
        <f>SUMIFS(人工!Q:Q,人工!A:A,A8,人工!B:B,C8)</f>
        <v>29286.71</v>
      </c>
      <c r="X8" s="7">
        <f t="shared" si="1"/>
        <v>-38312.15</v>
      </c>
      <c r="Y8" s="29">
        <f t="shared" si="2"/>
        <v>-1.08358677357305</v>
      </c>
      <c r="Z8" s="9"/>
    </row>
    <row r="9" s="1" customFormat="1" ht="25" customHeight="1" spans="1:26">
      <c r="A9" s="34" t="s">
        <v>79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633</v>
      </c>
      <c r="E9" s="12">
        <f>SUMIFS('[3]运行车辆数（辆）'!$C$1:$C$65536,'[3]运行车辆数（辆）'!$B$1:$B$65536,A9,'[3]运行车辆数（辆）'!$A$1:$A$65536,C9)</f>
        <v>4</v>
      </c>
      <c r="F9" s="13">
        <f>SUMIFS('[3]客运量（人次）'!$C$1:$C$65536,'[3]客运量（人次）'!$B$1:$B$65536,A9,'[3]客运量（人次）'!$A$1:$A$65536,C9)</f>
        <v>3509</v>
      </c>
      <c r="G9" s="11">
        <f>SUMIFS('[3]运行总行程（车公里）'!$C$1:$C$65536,'[3]运行总行程（车公里）'!$B$1:$B$65536,A9,'[3]运行总行程（车公里）'!$A$1:$A$65536,C9)</f>
        <v>30888.4</v>
      </c>
      <c r="H9" s="14">
        <f>SUMIFS('收入1-9月'!D:D,'收入1-9月'!C:C,A9,'收入1-9月'!B:B,C9)</f>
        <v>41437.08</v>
      </c>
      <c r="I9" s="15"/>
      <c r="J9" s="15">
        <f t="shared" si="0"/>
        <v>98581.31</v>
      </c>
      <c r="K9" s="24">
        <f>+SUMIFS('[2]1-9月明细 (合并）huiz '!$C:$C,'[2]1-9月明细 (合并）huiz '!$B:$B,A9,'[2]1-9月明细 (合并）huiz '!$A:$A,C9)</f>
        <v>5121.49</v>
      </c>
      <c r="L9" s="14">
        <f>SUMIFS('成本1-9月'!E:E,'成本1-9月'!D:D,A9,'成本1-9月'!C:C,$L$4,'成本1-9月'!A:A,C9)</f>
        <v>30216.78</v>
      </c>
      <c r="M9" s="14">
        <f>SUMIFS('成本1-9月'!$E:$E,'成本1-9月'!$D:$D,A9,'成本1-9月'!$C:$C,$M$4,'成本1-9月'!$A:$A,C9)</f>
        <v>2949.4</v>
      </c>
      <c r="N9" s="14">
        <f>SUMIFS('成本1-9月'!$E:$E,'成本1-9月'!$D:$D,A9,'成本1-9月'!$C:$C,$N$4,'成本1-9月'!$A:$A,C9)</f>
        <v>2880.01</v>
      </c>
      <c r="O9" s="14">
        <f>SUMIFS('成本1-9月'!$E:$E,'成本1-9月'!$D:$D,A9,'成本1-9月'!$C:$C,$O$4,'成本1-9月'!$A:$A,C9)</f>
        <v>3176.12</v>
      </c>
      <c r="P9" s="14">
        <f>SUMIFS('成本1-9月'!$E:$E,'成本1-9月'!$D:$D,A9,'成本1-9月'!$C:$C,$P$4,'成本1-9月'!$A:$A,C9)</f>
        <v>3322.16</v>
      </c>
      <c r="Q9" s="14">
        <f>SUMIFS('成本1-9月'!$E:$E,'成本1-9月'!$D:$D,A9,'成本1-9月'!$C:$C,$Q$4,'成本1-9月'!$A:$A,C9)</f>
        <v>8481.77</v>
      </c>
      <c r="R9" s="14">
        <f>SUMIFS('成本1-9月'!$E:$E,'成本1-9月'!$D:$D,A9,'成本1-9月'!$C:$C,$R$4,'成本1-9月'!$A:$A,C9)</f>
        <v>4000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13073.66</v>
      </c>
      <c r="V9" s="7">
        <f>SUMIFS('[3]司助人数(人)'!$C$1:$C$65536,'[3]司助人数(人)'!$B$1:$B$65536,A9,'[3]司助人数(人)'!$A$1:$A$65536,C9)</f>
        <v>5</v>
      </c>
      <c r="W9" s="26">
        <f>SUMIFS(人工!Q:Q,人工!A:A,A9,人工!B:B,C9)</f>
        <v>30481.41</v>
      </c>
      <c r="X9" s="7">
        <f t="shared" si="1"/>
        <v>-57144.23</v>
      </c>
      <c r="Y9" s="29">
        <f t="shared" si="2"/>
        <v>-1.37906025231508</v>
      </c>
      <c r="Z9" s="9"/>
    </row>
    <row r="10" s="1" customFormat="1" ht="25" customHeight="1" spans="1:26">
      <c r="A10" s="34" t="s">
        <v>79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566</v>
      </c>
      <c r="E10" s="12">
        <f>SUMIFS('[3]运行车辆数（辆）'!$C$1:$C$65536,'[3]运行车辆数（辆）'!$B$1:$B$65536,A10,'[3]运行车辆数（辆）'!$A$1:$A$65536,C10)</f>
        <v>4</v>
      </c>
      <c r="F10" s="13">
        <f>SUMIFS('[3]客运量（人次）'!$C$1:$C$65536,'[3]客运量（人次）'!$B$1:$B$65536,A10,'[3]客运量（人次）'!$A$1:$A$65536,C10)</f>
        <v>3159</v>
      </c>
      <c r="G10" s="11">
        <f>SUMIFS('[3]运行总行程（车公里）'!$C$1:$C$65536,'[3]运行总行程（车公里）'!$B$1:$B$65536,A10,'[3]运行总行程（车公里）'!$A$1:$A$65536,C10)</f>
        <v>27140</v>
      </c>
      <c r="H10" s="14">
        <f>SUMIFS('收入1-9月'!D:D,'收入1-9月'!C:C,A10,'收入1-9月'!B:B,C10)</f>
        <v>31744.46</v>
      </c>
      <c r="I10" s="15"/>
      <c r="J10" s="15">
        <f t="shared" si="0"/>
        <v>79665.24</v>
      </c>
      <c r="K10" s="24">
        <f>+SUMIFS('[2]1-9月明细 (合并）huiz '!$C:$C,'[2]1-9月明细 (合并）huiz '!$B:$B,A10,'[2]1-9月明细 (合并）huiz '!$A:$A,C10)</f>
        <v>4338.55</v>
      </c>
      <c r="L10" s="14">
        <f>SUMIFS('成本1-9月'!E:E,'成本1-9月'!D:D,A10,'成本1-9月'!C:C,$L$4,'成本1-9月'!A:A,C10)</f>
        <v>26272.3</v>
      </c>
      <c r="M10" s="14">
        <f>SUMIFS('成本1-9月'!$E:$E,'成本1-9月'!$D:$D,A10,'成本1-9月'!$C:$C,$M$4,'成本1-9月'!$A:$A,C10)</f>
        <v>3298.75</v>
      </c>
      <c r="N10" s="14">
        <f>SUMIFS('成本1-9月'!$E:$E,'成本1-9月'!$D:$D,A10,'成本1-9月'!$C:$C,$N$4,'成本1-9月'!$A:$A,C10)</f>
        <v>2880.01</v>
      </c>
      <c r="O10" s="14">
        <f>SUMIFS('成本1-9月'!$E:$E,'成本1-9月'!$D:$D,A10,'成本1-9月'!$C:$C,$O$4,'成本1-9月'!$A:$A,C10)</f>
        <v>3040.28</v>
      </c>
      <c r="P10" s="14">
        <f>SUMIFS('成本1-9月'!$E:$E,'成本1-9月'!$D:$D,A10,'成本1-9月'!$C:$C,$P$4,'成本1-9月'!$A:$A,C10)</f>
        <v>3322.16</v>
      </c>
      <c r="Q10" s="14">
        <f>SUMIFS('成本1-9月'!$E:$E,'成本1-9月'!$D:$D,A10,'成本1-9月'!$C:$C,$Q$4,'成本1-9月'!$A:$A,C10)</f>
        <v>3247.38</v>
      </c>
      <c r="R10" s="14">
        <f>SUMIFS('成本1-9月'!$E:$E,'成本1-9月'!$D:$D,A10,'成本1-9月'!$C:$C,$R$4,'成本1-9月'!$A:$A,C10)</f>
        <v>4000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171.4</v>
      </c>
      <c r="V10" s="7">
        <f>SUMIFS('[3]司助人数(人)'!$C$1:$C$65536,'[3]司助人数(人)'!$B$1:$B$65536,A10,'[3]司助人数(人)'!$A$1:$A$65536,C10)</f>
        <v>5</v>
      </c>
      <c r="W10" s="26">
        <f>SUMIFS(人工!Q:Q,人工!A:A,A10,人工!B:B,C10)</f>
        <v>33432.96</v>
      </c>
      <c r="X10" s="7">
        <f t="shared" si="1"/>
        <v>-47920.78</v>
      </c>
      <c r="Y10" s="29">
        <f t="shared" si="2"/>
        <v>-1.5095793092716</v>
      </c>
      <c r="Z10" s="9"/>
    </row>
    <row r="11" s="1" customFormat="1" ht="25" customHeight="1" spans="1:26">
      <c r="A11" s="34" t="s">
        <v>79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708</v>
      </c>
      <c r="E11" s="12">
        <f>SUMIFS('[3]运行车辆数（辆）'!$C$1:$C$65536,'[3]运行车辆数（辆）'!$B$1:$B$65536,A11,'[3]运行车辆数（辆）'!$A$1:$A$65536,C11)</f>
        <v>4</v>
      </c>
      <c r="F11" s="13">
        <f>SUMIFS('[3]客运量（人次）'!$C$1:$C$65536,'[3]客运量（人次）'!$B$1:$B$65536,A11,'[3]客运量（人次）'!$A$1:$A$65536,C11)</f>
        <v>3477</v>
      </c>
      <c r="G11" s="11">
        <f>SUMIFS('[3]运行总行程（车公里）'!$C$1:$C$65536,'[3]运行总行程（车公里）'!$B$1:$B$65536,A11,'[3]运行总行程（车公里）'!$A$1:$A$65536,C11)</f>
        <v>36801.1</v>
      </c>
      <c r="H11" s="14">
        <f>SUMIFS('收入1-9月'!D:D,'收入1-9月'!C:C,A11,'收入1-9月'!B:B,C11)</f>
        <v>36923.3</v>
      </c>
      <c r="I11" s="15"/>
      <c r="J11" s="15">
        <f t="shared" si="0"/>
        <v>80528.71</v>
      </c>
      <c r="K11" s="24">
        <f>+SUMIFS('[2]1-9月明细 (合并）huiz '!$C:$C,'[2]1-9月明细 (合并）huiz '!$B:$B,A11,'[2]1-9月明细 (合并）huiz '!$A:$A,C11)</f>
        <v>4322.41</v>
      </c>
      <c r="L11" s="14">
        <f>SUMIFS('成本1-9月'!E:E,'成本1-9月'!D:D,A11,'成本1-9月'!C:C,$L$4,'成本1-9月'!A:A,C11)</f>
        <v>25502.22</v>
      </c>
      <c r="M11" s="14">
        <f>SUMIFS('成本1-9月'!$E:$E,'成本1-9月'!$D:$D,A11,'成本1-9月'!$C:$C,$M$4,'成本1-9月'!$A:$A,C11)</f>
        <v>536.91</v>
      </c>
      <c r="N11" s="14">
        <f>SUMIFS('成本1-9月'!$E:$E,'成本1-9月'!$D:$D,A11,'成本1-9月'!$C:$C,$N$4,'成本1-9月'!$A:$A,C11)</f>
        <v>1440</v>
      </c>
      <c r="O11" s="14">
        <f>SUMIFS('成本1-9月'!$E:$E,'成本1-9月'!$D:$D,A11,'成本1-9月'!$C:$C,$O$4,'成本1-9月'!$A:$A,C11)</f>
        <v>7581.35</v>
      </c>
      <c r="P11" s="14">
        <f>SUMIFS('成本1-9月'!$E:$E,'成本1-9月'!$D:$D,A11,'成本1-9月'!$C:$C,$P$4,'成本1-9月'!$A:$A,C11)</f>
        <v>3322.16</v>
      </c>
      <c r="Q11" s="14">
        <f>SUMIFS('成本1-9月'!$E:$E,'成本1-9月'!$D:$D,A11,'成本1-9月'!$C:$C,$Q$4,'成本1-9月'!$A:$A,C11)</f>
        <v>8597.98</v>
      </c>
      <c r="R11" s="14">
        <f>SUMIFS('成本1-9月'!$E:$E,'成本1-9月'!$D:$D,A11,'成本1-9月'!$C:$C,$R$4,'成本1-9月'!$A:$A,C11)</f>
        <v>4000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175</v>
      </c>
      <c r="V11" s="7">
        <f>SUMIFS('[3]司助人数(人)'!$C$1:$C$65536,'[3]司助人数(人)'!$B$1:$B$65536,A11,'[3]司助人数(人)'!$A$1:$A$65536,C11)</f>
        <v>5</v>
      </c>
      <c r="W11" s="26">
        <f>SUMIFS(人工!Q:Q,人工!A:A,A11,人工!B:B,C11)</f>
        <v>29373.09</v>
      </c>
      <c r="X11" s="7">
        <f t="shared" si="1"/>
        <v>-43605.41</v>
      </c>
      <c r="Y11" s="29">
        <f t="shared" si="2"/>
        <v>-1.18097271912316</v>
      </c>
      <c r="Z11" s="9"/>
    </row>
    <row r="12" s="1" customFormat="1" ht="25" customHeight="1" spans="1:26">
      <c r="A12" s="34" t="s">
        <v>79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734</v>
      </c>
      <c r="E12" s="12">
        <f>SUMIFS('[3]运行车辆数（辆）'!$C$1:$C$65536,'[3]运行车辆数（辆）'!$B$1:$B$65536,A12,'[3]运行车辆数（辆）'!$A$1:$A$65536,C12)</f>
        <v>4</v>
      </c>
      <c r="F12" s="13">
        <f>SUMIFS('[3]客运量（人次）'!$C$1:$C$65536,'[3]客运量（人次）'!$B$1:$B$65536,A12,'[3]客运量（人次）'!$A$1:$A$65536,C12)</f>
        <v>7346</v>
      </c>
      <c r="G12" s="11">
        <f>SUMIFS('[3]运行总行程（车公里）'!$C$1:$C$65536,'[3]运行总行程（车公里）'!$B$1:$B$65536,A12,'[3]运行总行程（车公里）'!$A$1:$A$65536,C12)</f>
        <v>50918</v>
      </c>
      <c r="H12" s="14">
        <f>SUMIFS('收入1-9月'!D:D,'收入1-9月'!C:C,A12,'收入1-9月'!B:B,C12)</f>
        <v>34736.69</v>
      </c>
      <c r="I12" s="15"/>
      <c r="J12" s="15">
        <f t="shared" si="0"/>
        <v>85704.15</v>
      </c>
      <c r="K12" s="24">
        <f>+SUMIFS('[2]1-9月明细 (合并）huiz '!$C:$C,'[2]1-9月明细 (合并）huiz '!$B:$B,A12,'[2]1-9月明细 (合并）huiz '!$A:$A,C12)</f>
        <v>3973.13</v>
      </c>
      <c r="L12" s="14">
        <f>SUMIFS('成本1-9月'!E:E,'成本1-9月'!D:D,A12,'成本1-9月'!C:C,$L$4,'成本1-9月'!A:A,C12)</f>
        <v>24077.16</v>
      </c>
      <c r="M12" s="14">
        <f>SUMIFS('成本1-9月'!$E:$E,'成本1-9月'!$D:$D,A12,'成本1-9月'!$C:$C,$M$4,'成本1-9月'!$A:$A,C12)</f>
        <v>307.75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8197.88</v>
      </c>
      <c r="P12" s="14">
        <f>SUMIFS('成本1-9月'!$E:$E,'成本1-9月'!$D:$D,A12,'成本1-9月'!$C:$C,$P$4,'成本1-9月'!$A:$A,C12)</f>
        <v>3322.16</v>
      </c>
      <c r="Q12" s="14">
        <f>SUMIFS('成本1-9月'!$E:$E,'成本1-9月'!$D:$D,A12,'成本1-9月'!$C:$C,$Q$4,'成本1-9月'!$A:$A,C12)</f>
        <v>7089.55</v>
      </c>
      <c r="R12" s="14">
        <f>SUMIFS('成本1-9月'!$E:$E,'成本1-9月'!$D:$D,A12,'成本1-9月'!$C:$C,$R$4,'成本1-9月'!$A:$A,C12)</f>
        <v>4000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8593.98</v>
      </c>
      <c r="V12" s="7">
        <f>SUMIFS('[3]司助人数(人)'!$C$1:$C$65536,'[3]司助人数(人)'!$B$1:$B$65536,A12,'[3]司助人数(人)'!$A$1:$A$65536,C12)</f>
        <v>5</v>
      </c>
      <c r="W12" s="26">
        <f>SUMIFS(人工!Q:Q,人工!A:A,A12,人工!B:B,C12)</f>
        <v>30115.67</v>
      </c>
      <c r="X12" s="7">
        <f t="shared" si="1"/>
        <v>-50967.46</v>
      </c>
      <c r="Y12" s="29">
        <f t="shared" si="2"/>
        <v>-1.46725148538908</v>
      </c>
      <c r="Z12" s="9"/>
    </row>
    <row r="13" s="1" customFormat="1" ht="25" customHeight="1" spans="1:26">
      <c r="A13" s="34" t="s">
        <v>79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605</v>
      </c>
      <c r="E13" s="12">
        <f>SUMIFS('[3]运行车辆数（辆）'!$C$1:$C$65536,'[3]运行车辆数（辆）'!$B$1:$B$65536,A13,'[3]运行车辆数（辆）'!$A$1:$A$65536,C13)</f>
        <v>4</v>
      </c>
      <c r="F13" s="13">
        <f>SUMIFS('[3]客运量（人次）'!$C$1:$C$65536,'[3]客运量（人次）'!$B$1:$B$65536,A13,'[3]客运量（人次）'!$A$1:$A$65536,C13)</f>
        <v>5392</v>
      </c>
      <c r="G13" s="11">
        <f>SUMIFS('[3]运行总行程（车公里）'!$C$1:$C$65536,'[3]运行总行程（车公里）'!$B$1:$B$65536,A13,'[3]运行总行程（车公里）'!$A$1:$A$65536,C13)</f>
        <v>41581.3</v>
      </c>
      <c r="H13" s="14">
        <f>SUMIFS('收入1-9月'!D:D,'收入1-9月'!C:C,A13,'收入1-9月'!B:B,C13)</f>
        <v>39246.58</v>
      </c>
      <c r="I13" s="15"/>
      <c r="J13" s="15">
        <f t="shared" si="0"/>
        <v>88715.41</v>
      </c>
      <c r="K13" s="24">
        <f>+SUMIFS('[2]1-9月明细 (合并）huiz '!$C:$C,'[2]1-9月明细 (合并）huiz '!$B:$B,A13,'[2]1-9月明细 (合并）huiz '!$A:$A,C13)</f>
        <v>5209.8</v>
      </c>
      <c r="L13" s="14">
        <f>SUMIFS('成本1-9月'!E:E,'成本1-9月'!D:D,A13,'成本1-9月'!C:C,$L$4,'成本1-9月'!A:A,C13)</f>
        <v>31571.5</v>
      </c>
      <c r="M13" s="14">
        <f>SUMIFS('成本1-9月'!$E:$E,'成本1-9月'!$D:$D,A13,'成本1-9月'!$C:$C,$M$4,'成本1-9月'!$A:$A,C13)</f>
        <v>59.02</v>
      </c>
      <c r="N13" s="14">
        <f>SUMIFS('成本1-9月'!$E:$E,'成本1-9月'!$D:$D,A13,'成本1-9月'!$C:$C,$N$4,'成本1-9月'!$A:$A,C13)</f>
        <v>1440</v>
      </c>
      <c r="O13" s="14">
        <f>SUMIFS('成本1-9月'!$E:$E,'成本1-9月'!$D:$D,A13,'成本1-9月'!$C:$C,$O$4,'成本1-9月'!$A:$A,C13)</f>
        <v>8536.98</v>
      </c>
      <c r="P13" s="14">
        <f>SUMIFS('成本1-9月'!$E:$E,'成本1-9月'!$D:$D,A13,'成本1-9月'!$C:$C,$P$4,'成本1-9月'!$A:$A,C13)</f>
        <v>3322.16</v>
      </c>
      <c r="Q13" s="14">
        <f>SUMIFS('成本1-9月'!$E:$E,'成本1-9月'!$D:$D,A13,'成本1-9月'!$C:$C,$Q$4,'成本1-9月'!$A:$A,C13)</f>
        <v>9520</v>
      </c>
      <c r="R13" s="14">
        <f>SUMIFS('成本1-9月'!$E:$E,'成本1-9月'!$D:$D,A13,'成本1-9月'!$C:$C,$R$4,'成本1-9月'!$A:$A,C13)</f>
        <v>4000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230.92</v>
      </c>
      <c r="V13" s="7">
        <f>SUMIFS('[3]司助人数(人)'!$C$1:$C$65536,'[3]司助人数(人)'!$B$1:$B$65536,A13,'[3]司助人数(人)'!$A$1:$A$65536,C13)</f>
        <v>5</v>
      </c>
      <c r="W13" s="26">
        <f>SUMIFS(人工!Q:Q,人工!A:A,A13,人工!B:B,C13)</f>
        <v>30034.83</v>
      </c>
      <c r="X13" s="7">
        <f t="shared" si="1"/>
        <v>-49468.83</v>
      </c>
      <c r="Y13" s="29">
        <f t="shared" si="2"/>
        <v>-1.26046218549489</v>
      </c>
      <c r="Z13" s="9"/>
    </row>
    <row r="14" s="1" customFormat="1" ht="25" customHeight="1" spans="1:26">
      <c r="A14" s="34" t="s">
        <v>79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4" t="s">
        <v>79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4" t="s">
        <v>79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4"/>
      <c r="B17" s="16"/>
      <c r="C17" s="17" t="s">
        <v>39</v>
      </c>
      <c r="D17" s="16">
        <f>SUM(D5:D16)</f>
        <v>5860</v>
      </c>
      <c r="E17" s="16">
        <v>4</v>
      </c>
      <c r="F17" s="16">
        <f>SUM(F5:F16)</f>
        <v>34818</v>
      </c>
      <c r="G17" s="16">
        <f>SUM(G5:G16)</f>
        <v>323038.7</v>
      </c>
      <c r="H17" s="16">
        <f>SUM(H5:H16)</f>
        <v>311795.18</v>
      </c>
      <c r="I17" s="16"/>
      <c r="J17" s="16">
        <f t="shared" si="5"/>
        <v>796160.36</v>
      </c>
      <c r="K17" s="16">
        <f t="shared" ref="K17:U17" si="6">SUM(K5:K16)</f>
        <v>43204.78</v>
      </c>
      <c r="L17" s="16">
        <f t="shared" si="6"/>
        <v>248916.16</v>
      </c>
      <c r="M17" s="16">
        <f t="shared" si="6"/>
        <v>23088.9</v>
      </c>
      <c r="N17" s="16">
        <f t="shared" si="6"/>
        <v>16700.03</v>
      </c>
      <c r="O17" s="16">
        <f t="shared" si="6"/>
        <v>44891.02</v>
      </c>
      <c r="P17" s="16">
        <f t="shared" si="6"/>
        <v>29899.44</v>
      </c>
      <c r="Q17" s="16">
        <f t="shared" si="6"/>
        <v>77899.77</v>
      </c>
      <c r="R17" s="16">
        <f t="shared" si="6"/>
        <v>36000</v>
      </c>
      <c r="S17" s="16">
        <f t="shared" si="6"/>
        <v>13441.8</v>
      </c>
      <c r="T17" s="16">
        <f t="shared" si="6"/>
        <v>0</v>
      </c>
      <c r="U17" s="16">
        <f t="shared" si="6"/>
        <v>33077.91</v>
      </c>
      <c r="V17" s="16"/>
      <c r="W17" s="28">
        <f>SUM(W5:W16)</f>
        <v>272245.33</v>
      </c>
      <c r="X17" s="16">
        <f t="shared" si="3"/>
        <v>-484365.18</v>
      </c>
      <c r="Y17" s="30">
        <f t="shared" si="4"/>
        <v>-1.55347231474201</v>
      </c>
      <c r="Z17" s="9"/>
    </row>
    <row r="18" s="1" customFormat="1" ht="25" customHeight="1" spans="1:26">
      <c r="A18" s="34" t="s">
        <v>79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4" t="s">
        <v>79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4" t="s">
        <v>79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4" t="s">
        <v>79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4" t="s">
        <v>79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4" t="s">
        <v>79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4" t="s">
        <v>79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4" t="s">
        <v>79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4" t="s">
        <v>79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4" t="s">
        <v>79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4" t="s">
        <v>79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4" t="s">
        <v>79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-5860</v>
      </c>
      <c r="E31" s="21">
        <f t="shared" si="9"/>
        <v>0</v>
      </c>
      <c r="F31" s="21">
        <f t="shared" si="9"/>
        <v>-34818</v>
      </c>
      <c r="G31" s="21">
        <f t="shared" si="9"/>
        <v>-323038.7</v>
      </c>
      <c r="H31" s="21">
        <f t="shared" si="9"/>
        <v>-311795.18</v>
      </c>
      <c r="I31" s="21">
        <f t="shared" si="9"/>
        <v>0</v>
      </c>
      <c r="J31" s="21">
        <f t="shared" si="9"/>
        <v>-796160.36</v>
      </c>
      <c r="K31" s="21">
        <f t="shared" si="9"/>
        <v>-43204.78</v>
      </c>
      <c r="L31" s="21">
        <f t="shared" si="9"/>
        <v>-248916.16</v>
      </c>
      <c r="M31" s="21">
        <f t="shared" si="9"/>
        <v>-23088.9</v>
      </c>
      <c r="N31" s="21">
        <f t="shared" si="9"/>
        <v>-16700.03</v>
      </c>
      <c r="O31" s="21">
        <f t="shared" si="9"/>
        <v>-44891.02</v>
      </c>
      <c r="P31" s="21">
        <f t="shared" si="9"/>
        <v>-29899.44</v>
      </c>
      <c r="Q31" s="21">
        <f t="shared" si="9"/>
        <v>-77899.77</v>
      </c>
      <c r="R31" s="21">
        <f t="shared" si="9"/>
        <v>-36000</v>
      </c>
      <c r="S31" s="21">
        <f t="shared" si="9"/>
        <v>-13441.8</v>
      </c>
      <c r="T31" s="21">
        <f t="shared" si="9"/>
        <v>0</v>
      </c>
      <c r="U31" s="21">
        <f t="shared" si="9"/>
        <v>-33077.91</v>
      </c>
      <c r="V31" s="21">
        <f t="shared" si="9"/>
        <v>0</v>
      </c>
      <c r="W31" s="21">
        <f t="shared" si="9"/>
        <v>-272245.33</v>
      </c>
      <c r="X31" s="21">
        <f t="shared" si="9"/>
        <v>484365.18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3"/>
  <dimension ref="A1:Z32"/>
  <sheetViews>
    <sheetView zoomScale="85" zoomScaleNormal="85" topLeftCell="A3"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4" t="s">
        <v>80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687</v>
      </c>
      <c r="E5" s="12">
        <f>SUMIFS('[3]运行车辆数（辆）'!$C$1:$C$65536,'[3]运行车辆数（辆）'!$B$1:$B$65536,A5,'[3]运行车辆数（辆）'!$A$1:$A$65536,C5)</f>
        <v>4</v>
      </c>
      <c r="F5" s="13">
        <f>SUMIFS('[3]客运量（人次）'!$C$1:$C$65536,'[3]客运量（人次）'!$B$1:$B$65536,A5,'[3]客运量（人次）'!$A$1:$A$65536,C5)</f>
        <v>3545</v>
      </c>
      <c r="G5" s="11">
        <f>SUMIFS('[3]运行总行程（车公里）'!$C$1:$C$65536,'[3]运行总行程（车公里）'!$B$1:$B$65536,A5,'[3]运行总行程（车公里）'!$A$1:$A$65536,C5)</f>
        <v>32311.7</v>
      </c>
      <c r="H5" s="14">
        <f>SUMIFS('收入1-9月'!D:D,'收入1-9月'!C:C,A5,'收入1-9月'!B:B,C5)</f>
        <v>35491.74</v>
      </c>
      <c r="I5" s="15"/>
      <c r="J5" s="15">
        <f t="shared" ref="J5:J13" si="0">SUM(L5:U5,W5)</f>
        <v>89616.08</v>
      </c>
      <c r="K5" s="24">
        <f>+SUMIFS('[2]1-9月明细 (合并）huiz '!$C:$C,'[2]1-9月明细 (合并）huiz '!$B:$B,A5,'[2]1-9月明细 (合并）huiz '!$A:$A,C5)</f>
        <v>4699.69</v>
      </c>
      <c r="L5" s="14">
        <f>SUMIFS('成本1-9月'!E:E,'成本1-9月'!D:D,A5,'成本1-9月'!C:C,$L$4,'成本1-9月'!A:A,C5)</f>
        <v>23968.43</v>
      </c>
      <c r="M5" s="14">
        <f>SUMIFS('成本1-9月'!$E:$E,'成本1-9月'!$D:$D,A5,'成本1-9月'!$C:$C,$M$4,'成本1-9月'!$A:$A,C5)</f>
        <v>537.16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3334.24</v>
      </c>
      <c r="P5" s="14">
        <f>SUMIFS('成本1-9月'!$E:$E,'成本1-9月'!$D:$D,A5,'成本1-9月'!$C:$C,$P$4,'成本1-9月'!$A:$A,C5)</f>
        <v>3322.16</v>
      </c>
      <c r="Q5" s="14">
        <f>SUMIFS('成本1-9月'!$E:$E,'成本1-9月'!$D:$D,A5,'成本1-9月'!$C:$C,$Q$4,'成本1-9月'!$A:$A,C5)</f>
        <v>10121.43</v>
      </c>
      <c r="R5" s="14">
        <f>SUMIFS('成本1-9月'!$E:$E,'成本1-9月'!$D:$D,A5,'成本1-9月'!$C:$C,$R$4,'成本1-9月'!$A:$A,C5)</f>
        <v>4000</v>
      </c>
      <c r="S5" s="14">
        <f>SUMIFS('成本1-9月'!$E:$E,'成本1-9月'!$D:$D,A5,'成本1-9月'!$C:$C,S4,'成本1-9月'!$A:$A,C5)</f>
        <v>13441.8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5163</v>
      </c>
      <c r="V5" s="7">
        <f>SUMIFS('[3]司助人数(人)'!$C$1:$C$65536,'[3]司助人数(人)'!$B$1:$B$65536,A5,'[3]司助人数(人)'!$A$1:$A$65536,C5)</f>
        <v>5</v>
      </c>
      <c r="W5" s="26">
        <f>SUMIFS(人工!Q:Q,人工!A:A,A5,人工!B:B,C5)</f>
        <v>25727.86</v>
      </c>
      <c r="X5" s="7">
        <f t="shared" ref="X5:X13" si="1">H5-J5</f>
        <v>-54124.34</v>
      </c>
      <c r="Y5" s="29">
        <f>X5/H5</f>
        <v>-1.52498412306638</v>
      </c>
      <c r="Z5" s="9"/>
    </row>
    <row r="6" s="1" customFormat="1" ht="25" customHeight="1" spans="1:26">
      <c r="A6" s="34" t="s">
        <v>80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1271</v>
      </c>
      <c r="E6" s="12">
        <f>SUMIFS('[3]运行车辆数（辆）'!$C$1:$C$65536,'[3]运行车辆数（辆）'!$B$1:$B$65536,A6,'[3]运行车辆数（辆）'!$A$1:$A$65536,C6)</f>
        <v>4</v>
      </c>
      <c r="F6" s="13">
        <f>SUMIFS('[3]客运量（人次）'!$C$1:$C$65536,'[3]客运量（人次）'!$B$1:$B$65536,A6,'[3]客运量（人次）'!$A$1:$A$65536,C6)</f>
        <v>2940</v>
      </c>
      <c r="G6" s="11">
        <f>SUMIFS('[3]运行总行程（车公里）'!$C$1:$C$65536,'[3]运行总行程（车公里）'!$B$1:$B$65536,A6,'[3]运行总行程（车公里）'!$A$1:$A$65536,C6)</f>
        <v>25404</v>
      </c>
      <c r="H6" s="14">
        <f>SUMIFS('收入1-9月'!D:D,'收入1-9月'!C:C,A6,'收入1-9月'!B:B,C6)</f>
        <v>31288.27</v>
      </c>
      <c r="I6" s="15"/>
      <c r="J6" s="15">
        <f t="shared" si="0"/>
        <v>79510.57</v>
      </c>
      <c r="K6" s="24">
        <f>+SUMIFS('[2]1-9月明细 (合并）huiz '!$C:$C,'[2]1-9月明细 (合并）huiz '!$B:$B,A6,'[2]1-9月明细 (合并）huiz '!$A:$A,C6)</f>
        <v>3861.06</v>
      </c>
      <c r="L6" s="14">
        <f>SUMIFS('成本1-9月'!E:E,'成本1-9月'!D:D,A6,'成本1-9月'!C:C,$L$4,'成本1-9月'!A:A,C6)</f>
        <v>19691.4</v>
      </c>
      <c r="M6" s="14">
        <f>SUMIFS('成本1-9月'!$E:$E,'成本1-9月'!$D:$D,A6,'成本1-9月'!$C:$C,$M$4,'成本1-9月'!$A:$A,C6)</f>
        <v>3519.76</v>
      </c>
      <c r="N6" s="14">
        <f>SUMIFS('成本1-9月'!$E:$E,'成本1-9月'!$D:$D,A6,'成本1-9月'!$C:$C,$N$4,'成本1-9月'!$A:$A,C6)</f>
        <v>5760.02</v>
      </c>
      <c r="O6" s="14">
        <f>SUMIFS('成本1-9月'!$E:$E,'成本1-9月'!$D:$D,A6,'成本1-9月'!$C:$C,$O$4,'成本1-9月'!$A:$A,C6)</f>
        <v>2687.85</v>
      </c>
      <c r="P6" s="14">
        <f>SUMIFS('成本1-9月'!$E:$E,'成本1-9月'!$D:$D,A6,'成本1-9月'!$C:$C,$P$4,'成本1-9月'!$A:$A,C6)</f>
        <v>3322.16</v>
      </c>
      <c r="Q6" s="14">
        <f>SUMIFS('成本1-9月'!$E:$E,'成本1-9月'!$D:$D,A6,'成本1-9月'!$C:$C,$Q$4,'成本1-9月'!$A:$A,C6)</f>
        <v>6941.62</v>
      </c>
      <c r="R6" s="14">
        <f>SUMIFS('成本1-9月'!$E:$E,'成本1-9月'!$D:$D,A6,'成本1-9月'!$C:$C,$R$4,'成本1-9月'!$A:$A,C6)</f>
        <v>4000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4191.73</v>
      </c>
      <c r="V6" s="7">
        <f>SUMIFS('[3]司助人数(人)'!$C$1:$C$65536,'[3]司助人数(人)'!$B$1:$B$65536,A6,'[3]司助人数(人)'!$A$1:$A$65536,C6)</f>
        <v>5</v>
      </c>
      <c r="W6" s="26">
        <f>SUMIFS(人工!Q:Q,人工!A:A,A6,人工!B:B,C6)</f>
        <v>29396.03</v>
      </c>
      <c r="X6" s="7">
        <f t="shared" si="1"/>
        <v>-48222.3</v>
      </c>
      <c r="Y6" s="29">
        <f t="shared" ref="Y6:Y13" si="2">X6/H6</f>
        <v>-1.54122615280423</v>
      </c>
      <c r="Z6" s="9"/>
    </row>
    <row r="7" s="1" customFormat="1" ht="25" customHeight="1" spans="1:26">
      <c r="A7" s="34" t="s">
        <v>80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736</v>
      </c>
      <c r="E7" s="12">
        <f>SUMIFS('[3]运行车辆数（辆）'!$C$1:$C$65536,'[3]运行车辆数（辆）'!$B$1:$B$65536,A7,'[3]运行车辆数（辆）'!$A$1:$A$65536,C7)</f>
        <v>4</v>
      </c>
      <c r="F7" s="13">
        <f>SUMIFS('[3]客运量（人次）'!$C$1:$C$65536,'[3]客运量（人次）'!$B$1:$B$65536,A7,'[3]客运量（人次）'!$A$1:$A$65536,C7)</f>
        <v>3621</v>
      </c>
      <c r="G7" s="11">
        <f>SUMIFS('[3]运行总行程（车公里）'!$C$1:$C$65536,'[3]运行总行程（车公里）'!$B$1:$B$65536,A7,'[3]运行总行程（车公里）'!$A$1:$A$65536,C7)</f>
        <v>36620</v>
      </c>
      <c r="H7" s="14">
        <f>SUMIFS('收入1-9月'!D:D,'收入1-9月'!C:C,A7,'收入1-9月'!B:B,C7)</f>
        <v>41551.65</v>
      </c>
      <c r="I7" s="15"/>
      <c r="J7" s="15">
        <f t="shared" si="0"/>
        <v>91226.32</v>
      </c>
      <c r="K7" s="24">
        <f>+SUMIFS('[2]1-9月明细 (合并）huiz '!$C:$C,'[2]1-9月明细 (合并）huiz '!$B:$B,A7,'[2]1-9月明细 (合并）huiz '!$A:$A,C7)</f>
        <v>5062.72</v>
      </c>
      <c r="L7" s="14">
        <f>SUMIFS('成本1-9月'!E:E,'成本1-9月'!D:D,A7,'成本1-9月'!C:C,$L$4,'成本1-9月'!A:A,C7)</f>
        <v>29363.78</v>
      </c>
      <c r="M7" s="14">
        <f>SUMIFS('成本1-9月'!$E:$E,'成本1-9月'!$D:$D,A7,'成本1-9月'!$C:$C,$M$4,'成本1-9月'!$A:$A,C7)</f>
        <v>9784.73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3413.89</v>
      </c>
      <c r="P7" s="14">
        <f>SUMIFS('成本1-9月'!$E:$E,'成本1-9月'!$D:$D,A7,'成本1-9月'!$C:$C,$P$4,'成本1-9月'!$A:$A,C7)</f>
        <v>3322.16</v>
      </c>
      <c r="Q7" s="14">
        <f>SUMIFS('成本1-9月'!$E:$E,'成本1-9月'!$D:$D,A7,'成本1-9月'!$C:$C,$Q$4,'成本1-9月'!$A:$A,C7)</f>
        <v>11035.1</v>
      </c>
      <c r="R7" s="14">
        <f>SUMIFS('成本1-9月'!$E:$E,'成本1-9月'!$D:$D,A7,'成本1-9月'!$C:$C,$R$4,'成本1-9月'!$A:$A,C7)</f>
        <v>4000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554.21</v>
      </c>
      <c r="V7" s="7">
        <f>SUMIFS('[3]司助人数(人)'!$C$1:$C$65536,'[3]司助人数(人)'!$B$1:$B$65536,A7,'[3]司助人数(人)'!$A$1:$A$65536,C7)</f>
        <v>5</v>
      </c>
      <c r="W7" s="26">
        <f>SUMIFS(人工!Q:Q,人工!A:A,A7,人工!B:B,C7)</f>
        <v>29752.45</v>
      </c>
      <c r="X7" s="7">
        <f t="shared" si="1"/>
        <v>-49674.67</v>
      </c>
      <c r="Y7" s="29">
        <f t="shared" si="2"/>
        <v>-1.19549211643822</v>
      </c>
      <c r="Z7" s="9"/>
    </row>
    <row r="8" s="1" customFormat="1" ht="25" customHeight="1" spans="1:26">
      <c r="A8" s="34" t="s">
        <v>80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687</v>
      </c>
      <c r="E8" s="12">
        <f>SUMIFS('[3]运行车辆数（辆）'!$C$1:$C$65536,'[3]运行车辆数（辆）'!$B$1:$B$65536,A8,'[3]运行车辆数（辆）'!$A$1:$A$65536,C8)</f>
        <v>4</v>
      </c>
      <c r="F8" s="13">
        <f>SUMIFS('[3]客运量（人次）'!$C$1:$C$65536,'[3]客运量（人次）'!$B$1:$B$65536,A8,'[3]客运量（人次）'!$A$1:$A$65536,C8)</f>
        <v>3079</v>
      </c>
      <c r="G8" s="11">
        <f>SUMIFS('[3]运行总行程（车公里）'!$C$1:$C$65536,'[3]运行总行程（车公里）'!$B$1:$B$65536,A8,'[3]运行总行程（车公里）'!$A$1:$A$65536,C8)</f>
        <v>303664</v>
      </c>
      <c r="H8" s="14">
        <f>SUMIFS('收入1-9月'!D:D,'收入1-9月'!C:C,A8,'收入1-9月'!B:B,C8)</f>
        <v>34095.73</v>
      </c>
      <c r="I8" s="15"/>
      <c r="J8" s="15">
        <f t="shared" si="0"/>
        <v>81054.54</v>
      </c>
      <c r="K8" s="24">
        <f>+SUMIFS('[2]1-9月明细 (合并）huiz '!$C:$C,'[2]1-9月明细 (合并）huiz '!$B:$B,A8,'[2]1-9月明细 (合并）huiz '!$A:$A,C8)</f>
        <v>4785.72</v>
      </c>
      <c r="L8" s="14">
        <f>SUMIFS('成本1-9月'!E:E,'成本1-9月'!D:D,A8,'成本1-9月'!C:C,$L$4,'成本1-9月'!A:A,C8)</f>
        <v>28235.76</v>
      </c>
      <c r="M8" s="14">
        <f>SUMIFS('成本1-9月'!$E:$E,'成本1-9月'!$D:$D,A8,'成本1-9月'!$C:$C,$M$4,'成本1-9月'!$A:$A,C8)</f>
        <v>-3780.92</v>
      </c>
      <c r="N8" s="14">
        <f>SUMIFS('成本1-9月'!$E:$E,'成本1-9月'!$D:$D,A8,'成本1-9月'!$C:$C,$N$4,'成本1-9月'!$A:$A,C8)</f>
        <v>2880.01</v>
      </c>
      <c r="O8" s="14">
        <f>SUMIFS('成本1-9月'!$E:$E,'成本1-9月'!$D:$D,A8,'成本1-9月'!$C:$C,$O$4,'成本1-9月'!$A:$A,C8)</f>
        <v>3133</v>
      </c>
      <c r="P8" s="14">
        <f>SUMIFS('成本1-9月'!$E:$E,'成本1-9月'!$D:$D,A8,'成本1-9月'!$C:$C,$P$4,'成本1-9月'!$A:$A,C8)</f>
        <v>3322.16</v>
      </c>
      <c r="Q8" s="14">
        <f>SUMIFS('成本1-9月'!$E:$E,'成本1-9月'!$D:$D,A8,'成本1-9月'!$C:$C,$Q$4,'成本1-9月'!$A:$A,C8)</f>
        <v>9584.15</v>
      </c>
      <c r="R8" s="14">
        <f>SUMIFS('成本1-9月'!$E:$E,'成本1-9月'!$D:$D,A8,'成本1-9月'!$C:$C,$R$4,'成本1-9月'!$A:$A,C8)</f>
        <v>4000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6385.12</v>
      </c>
      <c r="V8" s="7">
        <f>SUMIFS('[3]司助人数(人)'!$C$1:$C$65536,'[3]司助人数(人)'!$B$1:$B$65536,A8,'[3]司助人数(人)'!$A$1:$A$65536,C8)</f>
        <v>5</v>
      </c>
      <c r="W8" s="26">
        <f>SUMIFS(人工!Q:Q,人工!A:A,A8,人工!B:B,C8)</f>
        <v>27295.26</v>
      </c>
      <c r="X8" s="7">
        <f t="shared" si="1"/>
        <v>-46958.81</v>
      </c>
      <c r="Y8" s="29">
        <f t="shared" si="2"/>
        <v>-1.37726366322117</v>
      </c>
      <c r="Z8" s="9"/>
    </row>
    <row r="9" s="1" customFormat="1" ht="25" customHeight="1" spans="1:26">
      <c r="A9" s="34" t="s">
        <v>80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718</v>
      </c>
      <c r="E9" s="12">
        <f>SUMIFS('[3]运行车辆数（辆）'!$C$1:$C$65536,'[3]运行车辆数（辆）'!$B$1:$B$65536,A9,'[3]运行车辆数（辆）'!$A$1:$A$65536,C9)</f>
        <v>4</v>
      </c>
      <c r="F9" s="13">
        <f>SUMIFS('[3]客运量（人次）'!$C$1:$C$65536,'[3]客运量（人次）'!$B$1:$B$65536,A9,'[3]客运量（人次）'!$A$1:$A$65536,C9)</f>
        <v>3896</v>
      </c>
      <c r="G9" s="11">
        <f>SUMIFS('[3]运行总行程（车公里）'!$C$1:$C$65536,'[3]运行总行程（车公里）'!$B$1:$B$65536,A9,'[3]运行总行程（车公里）'!$A$1:$A$65536,C9)</f>
        <v>34158.9</v>
      </c>
      <c r="H9" s="14">
        <f>SUMIFS('收入1-9月'!D:D,'收入1-9月'!C:C,A9,'收入1-9月'!B:B,C9)</f>
        <v>41881.95</v>
      </c>
      <c r="I9" s="15"/>
      <c r="J9" s="15">
        <f t="shared" si="0"/>
        <v>99595.72</v>
      </c>
      <c r="K9" s="24">
        <f>+SUMIFS('[2]1-9月明细 (合并）huiz '!$C:$C,'[2]1-9月明细 (合并）huiz '!$B:$B,A9,'[2]1-9月明细 (合并）huiz '!$A:$A,C9)</f>
        <v>5300.5</v>
      </c>
      <c r="L9" s="14">
        <f>SUMIFS('成本1-9月'!E:E,'成本1-9月'!D:D,A9,'成本1-9月'!C:C,$L$4,'成本1-9月'!A:A,C9)</f>
        <v>31272.95</v>
      </c>
      <c r="M9" s="14">
        <f>SUMIFS('成本1-9月'!$E:$E,'成本1-9月'!$D:$D,A9,'成本1-9月'!$C:$C,$M$4,'成本1-9月'!$A:$A,C9)</f>
        <v>1282.53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3203.76</v>
      </c>
      <c r="P9" s="14">
        <f>SUMIFS('成本1-9月'!$E:$E,'成本1-9月'!$D:$D,A9,'成本1-9月'!$C:$C,$P$4,'成本1-9月'!$A:$A,C9)</f>
        <v>3322.16</v>
      </c>
      <c r="Q9" s="14">
        <f>SUMIFS('成本1-9月'!$E:$E,'成本1-9月'!$D:$D,A9,'成本1-9月'!$C:$C,$Q$4,'成本1-9月'!$A:$A,C9)</f>
        <v>9581.95</v>
      </c>
      <c r="R9" s="14">
        <f>SUMIFS('成本1-9月'!$E:$E,'成本1-9月'!$D:$D,A9,'成本1-9月'!$C:$C,$R$4,'成本1-9月'!$A:$A,C9)</f>
        <v>4000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14600.07</v>
      </c>
      <c r="V9" s="7">
        <f>SUMIFS('[3]司助人数(人)'!$C$1:$C$65536,'[3]司助人数(人)'!$B$1:$B$65536,A9,'[3]司助人数(人)'!$A$1:$A$65536,C9)</f>
        <v>5</v>
      </c>
      <c r="W9" s="26">
        <f>SUMIFS(人工!Q:Q,人工!A:A,A9,人工!B:B,C9)</f>
        <v>32332.3</v>
      </c>
      <c r="X9" s="7">
        <f t="shared" si="1"/>
        <v>-57713.77</v>
      </c>
      <c r="Y9" s="29">
        <f t="shared" si="2"/>
        <v>-1.37801057496129</v>
      </c>
      <c r="Z9" s="9"/>
    </row>
    <row r="10" s="1" customFormat="1" ht="25" customHeight="1" spans="1:26">
      <c r="A10" s="34" t="s">
        <v>80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652</v>
      </c>
      <c r="E10" s="12">
        <f>SUMIFS('[3]运行车辆数（辆）'!$C$1:$C$65536,'[3]运行车辆数（辆）'!$B$1:$B$65536,A10,'[3]运行车辆数（辆）'!$A$1:$A$65536,C10)</f>
        <v>4</v>
      </c>
      <c r="F10" s="13">
        <f>SUMIFS('[3]客运量（人次）'!$C$1:$C$65536,'[3]客运量（人次）'!$B$1:$B$65536,A10,'[3]客运量（人次）'!$A$1:$A$65536,C10)</f>
        <v>2954</v>
      </c>
      <c r="G10" s="11">
        <f>SUMIFS('[3]运行总行程（车公里）'!$C$1:$C$65536,'[3]运行总行程（车公里）'!$B$1:$B$65536,A10,'[3]运行总行程（车公里）'!$A$1:$A$65536,C10)</f>
        <v>28819</v>
      </c>
      <c r="H10" s="14">
        <f>SUMIFS('收入1-9月'!D:D,'收入1-9月'!C:C,A10,'收入1-9月'!B:B,C10)</f>
        <v>34005.44</v>
      </c>
      <c r="I10" s="15"/>
      <c r="J10" s="15">
        <f t="shared" si="0"/>
        <v>92152.02</v>
      </c>
      <c r="K10" s="24">
        <f>+SUMIFS('[2]1-9月明细 (合并）huiz '!$C:$C,'[2]1-9月明细 (合并）huiz '!$B:$B,A10,'[2]1-9月明细 (合并）huiz '!$A:$A,C10)</f>
        <v>4714.39</v>
      </c>
      <c r="L10" s="14">
        <f>SUMIFS('成本1-9月'!E:E,'成本1-9月'!D:D,A10,'成本1-9月'!C:C,$L$4,'成本1-9月'!A:A,C10)</f>
        <v>27814.9</v>
      </c>
      <c r="M10" s="14">
        <f>SUMIFS('成本1-9月'!$E:$E,'成本1-9月'!$D:$D,A10,'成本1-9月'!$C:$C,$M$4,'成本1-9月'!$A:$A,C10)</f>
        <v>3894.6</v>
      </c>
      <c r="N10" s="14">
        <f>SUMIFS('成本1-9月'!$E:$E,'成本1-9月'!$D:$D,A10,'成本1-9月'!$C:$C,$N$4,'成本1-9月'!$A:$A,C10)</f>
        <v>4320.01</v>
      </c>
      <c r="O10" s="14">
        <f>SUMIFS('成本1-9月'!$E:$E,'成本1-9月'!$D:$D,A10,'成本1-9月'!$C:$C,$O$4,'成本1-9月'!$A:$A,C10)</f>
        <v>3693.37</v>
      </c>
      <c r="P10" s="14">
        <f>SUMIFS('成本1-9月'!$E:$E,'成本1-9月'!$D:$D,A10,'成本1-9月'!$C:$C,$P$4,'成本1-9月'!$A:$A,C10)</f>
        <v>3322.16</v>
      </c>
      <c r="Q10" s="14">
        <f>SUMIFS('成本1-9月'!$E:$E,'成本1-9月'!$D:$D,A10,'成本1-9月'!$C:$C,$Q$4,'成本1-9月'!$A:$A,C10)</f>
        <v>6665.26</v>
      </c>
      <c r="R10" s="14">
        <f>SUMIFS('成本1-9月'!$E:$E,'成本1-9月'!$D:$D,A10,'成本1-9月'!$C:$C,$R$4,'成本1-9月'!$A:$A,C10)</f>
        <v>4000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228.51</v>
      </c>
      <c r="V10" s="7">
        <f>SUMIFS('[3]司助人数(人)'!$C$1:$C$65536,'[3]司助人数(人)'!$B$1:$B$65536,A10,'[3]司助人数(人)'!$A$1:$A$65536,C10)</f>
        <v>5</v>
      </c>
      <c r="W10" s="26">
        <f>SUMIFS(人工!Q:Q,人工!A:A,A10,人工!B:B,C10)</f>
        <v>38213.21</v>
      </c>
      <c r="X10" s="7">
        <f t="shared" si="1"/>
        <v>-58146.58</v>
      </c>
      <c r="Y10" s="29">
        <f t="shared" si="2"/>
        <v>-1.70991994222101</v>
      </c>
      <c r="Z10" s="9"/>
    </row>
    <row r="11" s="1" customFormat="1" ht="25" customHeight="1" spans="1:26">
      <c r="A11" s="34" t="s">
        <v>80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709</v>
      </c>
      <c r="E11" s="12">
        <f>SUMIFS('[3]运行车辆数（辆）'!$C$1:$C$65536,'[3]运行车辆数（辆）'!$B$1:$B$65536,A11,'[3]运行车辆数（辆）'!$A$1:$A$65536,C11)</f>
        <v>4</v>
      </c>
      <c r="F11" s="13">
        <f>SUMIFS('[3]客运量（人次）'!$C$1:$C$65536,'[3]客运量（人次）'!$B$1:$B$65536,A11,'[3]客运量（人次）'!$A$1:$A$65536,C11)</f>
        <v>3129</v>
      </c>
      <c r="G11" s="11">
        <f>SUMIFS('[3]运行总行程（车公里）'!$C$1:$C$65536,'[3]运行总行程（车公里）'!$B$1:$B$65536,A11,'[3]运行总行程（车公里）'!$A$1:$A$65536,C11)</f>
        <v>32986</v>
      </c>
      <c r="H11" s="14">
        <f>SUMIFS('收入1-9月'!D:D,'收入1-9月'!C:C,A11,'收入1-9月'!B:B,C11)</f>
        <v>38941.44</v>
      </c>
      <c r="I11" s="15"/>
      <c r="J11" s="15">
        <f t="shared" si="0"/>
        <v>79647.15</v>
      </c>
      <c r="K11" s="24">
        <f>+SUMIFS('[2]1-9月明细 (合并）huiz '!$C:$C,'[2]1-9月明细 (合并）huiz '!$B:$B,A11,'[2]1-9月明细 (合并）huiz '!$A:$A,C11)</f>
        <v>5285.21</v>
      </c>
      <c r="L11" s="14">
        <f>SUMIFS('成本1-9月'!E:E,'成本1-9月'!D:D,A11,'成本1-9月'!C:C,$L$4,'成本1-9月'!A:A,C11)</f>
        <v>31182.74</v>
      </c>
      <c r="M11" s="14">
        <f>SUMIFS('成本1-9月'!$E:$E,'成本1-9月'!$D:$D,A11,'成本1-9月'!$C:$C,$M$4,'成本1-9月'!$A:$A,C11)</f>
        <v>712.44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4721.11</v>
      </c>
      <c r="P11" s="14">
        <f>SUMIFS('成本1-9月'!$E:$E,'成本1-9月'!$D:$D,A11,'成本1-9月'!$C:$C,$P$4,'成本1-9月'!$A:$A,C11)</f>
        <v>3322.16</v>
      </c>
      <c r="Q11" s="14">
        <f>SUMIFS('成本1-9月'!$E:$E,'成本1-9月'!$D:$D,A11,'成本1-9月'!$C:$C,$Q$4,'成本1-9月'!$A:$A,C11)</f>
        <v>11391.35</v>
      </c>
      <c r="R11" s="14">
        <f>SUMIFS('成本1-9月'!$E:$E,'成本1-9月'!$D:$D,A11,'成本1-9月'!$C:$C,$R$4,'成本1-9月'!$A:$A,C11)</f>
        <v>4000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195.7</v>
      </c>
      <c r="V11" s="7">
        <f>SUMIFS('[3]司助人数(人)'!$C$1:$C$65536,'[3]司助人数(人)'!$B$1:$B$65536,A11,'[3]司助人数(人)'!$A$1:$A$65536,C11)</f>
        <v>5</v>
      </c>
      <c r="W11" s="26">
        <f>SUMIFS(人工!Q:Q,人工!A:A,A11,人工!B:B,C11)</f>
        <v>24121.65</v>
      </c>
      <c r="X11" s="7">
        <f t="shared" si="1"/>
        <v>-40705.71</v>
      </c>
      <c r="Y11" s="29">
        <f t="shared" si="2"/>
        <v>-1.04530572058969</v>
      </c>
      <c r="Z11" s="9"/>
    </row>
    <row r="12" s="1" customFormat="1" ht="25" customHeight="1" spans="1:26">
      <c r="A12" s="34" t="s">
        <v>80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738</v>
      </c>
      <c r="E12" s="12">
        <f>SUMIFS('[3]运行车辆数（辆）'!$C$1:$C$65536,'[3]运行车辆数（辆）'!$B$1:$B$65536,A12,'[3]运行车辆数（辆）'!$A$1:$A$65536,C12)</f>
        <v>4</v>
      </c>
      <c r="F12" s="13">
        <f>SUMIFS('[3]客运量（人次）'!$C$1:$C$65536,'[3]客运量（人次）'!$B$1:$B$65536,A12,'[3]客运量（人次）'!$A$1:$A$65536,C12)</f>
        <v>5652</v>
      </c>
      <c r="G12" s="11">
        <f>SUMIFS('[3]运行总行程（车公里）'!$C$1:$C$65536,'[3]运行总行程（车公里）'!$B$1:$B$65536,A12,'[3]运行总行程（车公里）'!$A$1:$A$65536,C12)</f>
        <v>46656</v>
      </c>
      <c r="H12" s="14">
        <f>SUMIFS('收入1-9月'!D:D,'收入1-9月'!C:C,A12,'收入1-9月'!B:B,C12)</f>
        <v>37388.06</v>
      </c>
      <c r="I12" s="15"/>
      <c r="J12" s="15">
        <f t="shared" si="0"/>
        <v>94715.89</v>
      </c>
      <c r="K12" s="24">
        <f>+SUMIFS('[2]1-9月明细 (合并）huiz '!$C:$C,'[2]1-9月明细 (合并）huiz '!$B:$B,A12,'[2]1-9月明细 (合并）huiz '!$A:$A,C12)</f>
        <v>5000.61</v>
      </c>
      <c r="L12" s="14">
        <f>SUMIFS('成本1-9月'!E:E,'成本1-9月'!D:D,A12,'成本1-9月'!C:C,$L$4,'成本1-9月'!A:A,C12)</f>
        <v>30303.7</v>
      </c>
      <c r="M12" s="14">
        <f>SUMIFS('成本1-9月'!$E:$E,'成本1-9月'!$D:$D,A12,'成本1-9月'!$C:$C,$M$4,'成本1-9月'!$A:$A,C12)</f>
        <v>461.43</v>
      </c>
      <c r="N12" s="14">
        <f>SUMIFS('成本1-9月'!$E:$E,'成本1-9月'!$D:$D,A12,'成本1-9月'!$C:$C,$N$4,'成本1-9月'!$A:$A,C12)</f>
        <v>1274.34</v>
      </c>
      <c r="O12" s="14">
        <f>SUMIFS('成本1-9月'!$E:$E,'成本1-9月'!$D:$D,A12,'成本1-9月'!$C:$C,$O$4,'成本1-9月'!$A:$A,C12)</f>
        <v>14959.16</v>
      </c>
      <c r="P12" s="14">
        <f>SUMIFS('成本1-9月'!$E:$E,'成本1-9月'!$D:$D,A12,'成本1-9月'!$C:$C,$P$4,'成本1-9月'!$A:$A,C12)</f>
        <v>3322.16</v>
      </c>
      <c r="Q12" s="14">
        <f>SUMIFS('成本1-9月'!$E:$E,'成本1-9月'!$D:$D,A12,'成本1-9月'!$C:$C,$Q$4,'成本1-9月'!$A:$A,C12)</f>
        <v>9166.83</v>
      </c>
      <c r="R12" s="14">
        <f>SUMIFS('成本1-9月'!$E:$E,'成本1-9月'!$D:$D,A12,'成本1-9月'!$C:$C,$R$4,'成本1-9月'!$A:$A,C12)</f>
        <v>4000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2168.3</v>
      </c>
      <c r="V12" s="7">
        <f>SUMIFS('[3]司助人数(人)'!$C$1:$C$65536,'[3]司助人数(人)'!$B$1:$B$65536,A12,'[3]司助人数(人)'!$A$1:$A$65536,C12)</f>
        <v>5</v>
      </c>
      <c r="W12" s="26">
        <f>SUMIFS(人工!Q:Q,人工!A:A,A12,人工!B:B,C12)</f>
        <v>29059.97</v>
      </c>
      <c r="X12" s="7">
        <f t="shared" si="1"/>
        <v>-57327.83</v>
      </c>
      <c r="Y12" s="29">
        <f t="shared" si="2"/>
        <v>-1.53331919334675</v>
      </c>
      <c r="Z12" s="9"/>
    </row>
    <row r="13" s="1" customFormat="1" ht="25" customHeight="1" spans="1:26">
      <c r="A13" s="34" t="s">
        <v>80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673</v>
      </c>
      <c r="E13" s="12">
        <f>SUMIFS('[3]运行车辆数（辆）'!$C$1:$C$65536,'[3]运行车辆数（辆）'!$B$1:$B$65536,A13,'[3]运行车辆数（辆）'!$A$1:$A$65536,C13)</f>
        <v>4</v>
      </c>
      <c r="F13" s="13">
        <f>SUMIFS('[3]客运量（人次）'!$C$1:$C$65536,'[3]客运量（人次）'!$B$1:$B$65536,A13,'[3]客运量（人次）'!$A$1:$A$65536,C13)</f>
        <v>5290</v>
      </c>
      <c r="G13" s="11">
        <f>SUMIFS('[3]运行总行程（车公里）'!$C$1:$C$65536,'[3]运行总行程（车公里）'!$B$1:$B$65536,A13,'[3]运行总行程（车公里）'!$A$1:$A$65536,C13)</f>
        <v>42537.2</v>
      </c>
      <c r="H13" s="14">
        <f>SUMIFS('收入1-9月'!D:D,'收入1-9月'!C:C,A13,'收入1-9月'!B:B,C13)</f>
        <v>41321.43</v>
      </c>
      <c r="I13" s="15"/>
      <c r="J13" s="15">
        <f t="shared" si="0"/>
        <v>88099.62</v>
      </c>
      <c r="K13" s="24">
        <f>+SUMIFS('[2]1-9月明细 (合并）huiz '!$C:$C,'[2]1-9月明细 (合并）huiz '!$B:$B,A13,'[2]1-9月明细 (合并）huiz '!$A:$A,C13)</f>
        <v>5123.19</v>
      </c>
      <c r="L13" s="14">
        <f>SUMIFS('成本1-9月'!E:E,'成本1-9月'!D:D,A13,'成本1-9月'!C:C,$L$4,'成本1-9月'!A:A,C13)</f>
        <v>31046.54</v>
      </c>
      <c r="M13" s="14">
        <f>SUMIFS('成本1-9月'!$E:$E,'成本1-9月'!$D:$D,A13,'成本1-9月'!$C:$C,$M$4,'成本1-9月'!$A:$A,C13)</f>
        <v>629.49</v>
      </c>
      <c r="N13" s="14">
        <f>SUMIFS('成本1-9月'!$E:$E,'成本1-9月'!$D:$D,A13,'成本1-9月'!$C:$C,$N$4,'成本1-9月'!$A:$A,C13)</f>
        <v>165.66</v>
      </c>
      <c r="O13" s="14">
        <f>SUMIFS('成本1-9月'!$E:$E,'成本1-9月'!$D:$D,A13,'成本1-9月'!$C:$C,$O$4,'成本1-9月'!$A:$A,C13)</f>
        <v>9516.69</v>
      </c>
      <c r="P13" s="14">
        <f>SUMIFS('成本1-9月'!$E:$E,'成本1-9月'!$D:$D,A13,'成本1-9月'!$C:$C,$P$4,'成本1-9月'!$A:$A,C13)</f>
        <v>3322.16</v>
      </c>
      <c r="Q13" s="14">
        <f>SUMIFS('成本1-9月'!$E:$E,'成本1-9月'!$D:$D,A13,'成本1-9月'!$C:$C,$Q$4,'成本1-9月'!$A:$A,C13)</f>
        <v>10742.6</v>
      </c>
      <c r="R13" s="14">
        <f>SUMIFS('成本1-9月'!$E:$E,'成本1-9月'!$D:$D,A13,'成本1-9月'!$C:$C,$R$4,'成本1-9月'!$A:$A,C13)</f>
        <v>4000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250.97</v>
      </c>
      <c r="V13" s="7">
        <f>SUMIFS('[3]司助人数(人)'!$C$1:$C$65536,'[3]司助人数(人)'!$B$1:$B$65536,A13,'[3]司助人数(人)'!$A$1:$A$65536,C13)</f>
        <v>5</v>
      </c>
      <c r="W13" s="26">
        <f>SUMIFS(人工!Q:Q,人工!A:A,A13,人工!B:B,C13)</f>
        <v>28425.51</v>
      </c>
      <c r="X13" s="7">
        <f t="shared" si="1"/>
        <v>-46778.19</v>
      </c>
      <c r="Y13" s="29">
        <f t="shared" si="2"/>
        <v>-1.13205641721499</v>
      </c>
      <c r="Z13" s="9"/>
    </row>
    <row r="14" s="1" customFormat="1" ht="25" customHeight="1" spans="1:26">
      <c r="A14" s="34" t="s">
        <v>80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4" t="s">
        <v>80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4" t="s">
        <v>80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4"/>
      <c r="B17" s="16"/>
      <c r="C17" s="17" t="s">
        <v>39</v>
      </c>
      <c r="D17" s="16">
        <f>SUM(D5:D16)</f>
        <v>6871</v>
      </c>
      <c r="E17" s="16">
        <v>4</v>
      </c>
      <c r="F17" s="16">
        <f>SUM(F5:F16)</f>
        <v>34106</v>
      </c>
      <c r="G17" s="16">
        <f>SUM(G5:G16)</f>
        <v>583156.8</v>
      </c>
      <c r="H17" s="16">
        <f>SUM(H5:H16)</f>
        <v>335965.71</v>
      </c>
      <c r="I17" s="16"/>
      <c r="J17" s="16">
        <f t="shared" si="5"/>
        <v>795617.91</v>
      </c>
      <c r="K17" s="16">
        <f t="shared" ref="K17:U17" si="6">SUM(K5:K16)</f>
        <v>43833.09</v>
      </c>
      <c r="L17" s="16">
        <f t="shared" si="6"/>
        <v>252880.2</v>
      </c>
      <c r="M17" s="16">
        <f t="shared" si="6"/>
        <v>17041.22</v>
      </c>
      <c r="N17" s="16">
        <f t="shared" si="6"/>
        <v>14400.04</v>
      </c>
      <c r="O17" s="16">
        <f t="shared" si="6"/>
        <v>48663.07</v>
      </c>
      <c r="P17" s="16">
        <f t="shared" si="6"/>
        <v>29899.44</v>
      </c>
      <c r="Q17" s="16">
        <f t="shared" si="6"/>
        <v>85230.29</v>
      </c>
      <c r="R17" s="16">
        <f t="shared" si="6"/>
        <v>36000</v>
      </c>
      <c r="S17" s="16">
        <f t="shared" si="6"/>
        <v>13441.8</v>
      </c>
      <c r="T17" s="16">
        <f t="shared" si="6"/>
        <v>0</v>
      </c>
      <c r="U17" s="16">
        <f t="shared" si="6"/>
        <v>33737.61</v>
      </c>
      <c r="V17" s="16"/>
      <c r="W17" s="28">
        <f>SUM(W5:W16)</f>
        <v>264324.24</v>
      </c>
      <c r="X17" s="16">
        <f t="shared" si="3"/>
        <v>-459652.2</v>
      </c>
      <c r="Y17" s="30">
        <f t="shared" si="4"/>
        <v>-1.36815212481059</v>
      </c>
      <c r="Z17" s="9"/>
    </row>
    <row r="18" s="1" customFormat="1" ht="25" customHeight="1" spans="1:26">
      <c r="A18" s="34" t="s">
        <v>80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4" t="s">
        <v>80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4" t="s">
        <v>80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4" t="s">
        <v>80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4" t="s">
        <v>80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4" t="s">
        <v>80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4" t="s">
        <v>80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4" t="s">
        <v>80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4" t="s">
        <v>80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4" t="s">
        <v>80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4" t="s">
        <v>80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4" t="s">
        <v>80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-6871</v>
      </c>
      <c r="E31" s="21">
        <f t="shared" si="9"/>
        <v>0</v>
      </c>
      <c r="F31" s="21">
        <f t="shared" si="9"/>
        <v>-34106</v>
      </c>
      <c r="G31" s="21">
        <f t="shared" si="9"/>
        <v>-583156.8</v>
      </c>
      <c r="H31" s="21">
        <f t="shared" si="9"/>
        <v>-335965.71</v>
      </c>
      <c r="I31" s="21">
        <f t="shared" si="9"/>
        <v>0</v>
      </c>
      <c r="J31" s="21">
        <f t="shared" si="9"/>
        <v>-795617.91</v>
      </c>
      <c r="K31" s="21">
        <f t="shared" si="9"/>
        <v>-43833.09</v>
      </c>
      <c r="L31" s="21">
        <f t="shared" si="9"/>
        <v>-252880.2</v>
      </c>
      <c r="M31" s="21">
        <f t="shared" si="9"/>
        <v>-17041.22</v>
      </c>
      <c r="N31" s="21">
        <f t="shared" si="9"/>
        <v>-14400.04</v>
      </c>
      <c r="O31" s="21">
        <f t="shared" si="9"/>
        <v>-48663.07</v>
      </c>
      <c r="P31" s="21">
        <f t="shared" si="9"/>
        <v>-29899.44</v>
      </c>
      <c r="Q31" s="21">
        <f t="shared" si="9"/>
        <v>-85230.29</v>
      </c>
      <c r="R31" s="21">
        <f t="shared" si="9"/>
        <v>-36000</v>
      </c>
      <c r="S31" s="21">
        <f t="shared" si="9"/>
        <v>-13441.8</v>
      </c>
      <c r="T31" s="21">
        <f t="shared" si="9"/>
        <v>0</v>
      </c>
      <c r="U31" s="21">
        <f t="shared" si="9"/>
        <v>-33737.61</v>
      </c>
      <c r="V31" s="21">
        <f t="shared" si="9"/>
        <v>0</v>
      </c>
      <c r="W31" s="21">
        <f t="shared" si="9"/>
        <v>-264324.24</v>
      </c>
      <c r="X31" s="21">
        <f t="shared" si="9"/>
        <v>459652.2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4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3" t="s">
        <v>44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105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178</v>
      </c>
      <c r="G5" s="11">
        <f>SUMIFS('[3]运行总行程（车公里）'!$C$1:$C$65536,'[3]运行总行程（车公里）'!$B$1:$B$65536,A5,'[3]运行总行程（车公里）'!$A$1:$A$65536,C5)</f>
        <v>3328.7</v>
      </c>
      <c r="H5" s="14">
        <f>SUMIFS('收入1-9月'!D:D,'收入1-9月'!C:C,A5,'收入1-9月'!B:B,C5)</f>
        <v>863.11</v>
      </c>
      <c r="I5" s="15"/>
      <c r="J5" s="15">
        <f t="shared" ref="J5:J13" si="0">SUM(L5:U5,W5)</f>
        <v>17174.77</v>
      </c>
      <c r="K5" s="24">
        <f>+SUMIFS('[2]1-9月明细 (合并）huiz '!$C:$C,'[2]1-9月明细 (合并）huiz '!$B:$B,A5,'[2]1-9月明细 (合并）huiz '!$A:$A,C5)</f>
        <v>92.64</v>
      </c>
      <c r="L5" s="14">
        <f>SUMIFS('成本1-9月'!E:E,'成本1-9月'!D:D,A5,'成本1-9月'!C:C,$L$4,'成本1-9月'!A:A,C5)</f>
        <v>2316.49</v>
      </c>
      <c r="M5" s="14">
        <f>SUMIFS('成本1-9月'!$E:$E,'成本1-9月'!$D:$D,A5,'成本1-9月'!$C:$C,$M$4,'成本1-9月'!$A:$A,C5)</f>
        <v>26.54</v>
      </c>
      <c r="N5" s="14">
        <f>SUMIFS('成本1-9月'!$E:$E,'成本1-9月'!$D:$D,A5,'成本1-9月'!$C:$C,$N$4,'成本1-9月'!$A:$A,C5)</f>
        <v>3.45</v>
      </c>
      <c r="O5" s="14">
        <f>SUMIFS('成本1-9月'!$E:$E,'成本1-9月'!$D:$D,A5,'成本1-9月'!$C:$C,$O$4,'成本1-9月'!$A:$A,C5)</f>
        <v>321.13</v>
      </c>
      <c r="P5" s="14">
        <f>SUMIFS('成本1-9月'!$E:$E,'成本1-9月'!$D:$D,A5,'成本1-9月'!$C:$C,$P$4,'成本1-9月'!$A:$A,C5)</f>
        <v>1720.7</v>
      </c>
      <c r="Q5" s="14">
        <f>SUMIFS('成本1-9月'!$E:$E,'成本1-9月'!$D:$D,A5,'成本1-9月'!$C:$C,$Q$4,'成本1-9月'!$A:$A,C5)</f>
        <v>111.54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5421.43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5753.49</v>
      </c>
      <c r="X5" s="7">
        <f t="shared" ref="X5:X13" si="1">H5-J5</f>
        <v>-16311.66</v>
      </c>
      <c r="Y5" s="29">
        <f>X5/H5</f>
        <v>-18.8987035256225</v>
      </c>
      <c r="Z5" s="9"/>
    </row>
    <row r="6" s="1" customFormat="1" ht="25" customHeight="1" spans="1:26">
      <c r="A6" s="33" t="s">
        <v>44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160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426</v>
      </c>
      <c r="G6" s="11">
        <f>SUMIFS('[3]运行总行程（车公里）'!$C$1:$C$65536,'[3]运行总行程（车公里）'!$B$1:$B$65536,A6,'[3]运行总行程（车公里）'!$A$1:$A$65536,C6)</f>
        <v>4750</v>
      </c>
      <c r="H6" s="14">
        <f>SUMIFS('收入1-9月'!D:D,'收入1-9月'!C:C,A6,'收入1-9月'!B:B,C6)</f>
        <v>2200.98</v>
      </c>
      <c r="I6" s="15"/>
      <c r="J6" s="15">
        <f t="shared" si="0"/>
        <v>15569.93</v>
      </c>
      <c r="K6" s="24">
        <f>+SUMIFS('[2]1-9月明细 (合并）huiz '!$C:$C,'[2]1-9月明细 (合并）huiz '!$B:$B,A6,'[2]1-9月明细 (合并）huiz '!$A:$A,C6)</f>
        <v>35</v>
      </c>
      <c r="L6" s="14">
        <f>SUMIFS('成本1-9月'!E:E,'成本1-9月'!D:D,A6,'成本1-9月'!C:C,$L$4,'成本1-9月'!A:A,C6)</f>
        <v>2716.73</v>
      </c>
      <c r="M6" s="14">
        <f>SUMIFS('成本1-9月'!$E:$E,'成本1-9月'!$D:$D,A6,'成本1-9月'!$C:$C,$M$4,'成本1-9月'!$A:$A,C6)</f>
        <v>29.99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356.29</v>
      </c>
      <c r="P6" s="14">
        <f>SUMIFS('成本1-9月'!$E:$E,'成本1-9月'!$D:$D,A6,'成本1-9月'!$C:$C,$P$4,'成本1-9月'!$A:$A,C6)</f>
        <v>1720.7</v>
      </c>
      <c r="Q6" s="14">
        <f>SUMIFS('成本1-9月'!$E:$E,'成本1-9月'!$D:$D,A6,'成本1-9月'!$C:$C,$Q$4,'成本1-9月'!$A:$A,C6)</f>
        <v>60.52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1856.93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7828.77</v>
      </c>
      <c r="X6" s="7">
        <f t="shared" si="1"/>
        <v>-13368.95</v>
      </c>
      <c r="Y6" s="29">
        <f t="shared" ref="Y6:Y13" si="2">X6/H6</f>
        <v>-6.07408972366855</v>
      </c>
      <c r="Z6" s="9"/>
    </row>
    <row r="7" s="1" customFormat="1" ht="25" customHeight="1" spans="1:26">
      <c r="A7" s="33" t="s">
        <v>44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186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440</v>
      </c>
      <c r="G7" s="11">
        <f>SUMIFS('[3]运行总行程（车公里）'!$C$1:$C$65536,'[3]运行总行程（车公里）'!$B$1:$B$65536,A7,'[3]运行总行程（车公里）'!$A$1:$A$65536,C7)</f>
        <v>5515.8</v>
      </c>
      <c r="H7" s="14">
        <f>SUMIFS('收入1-9月'!D:D,'收入1-9月'!C:C,A7,'收入1-9月'!B:B,C7)</f>
        <v>2491.26</v>
      </c>
      <c r="I7" s="15"/>
      <c r="J7" s="15">
        <f t="shared" si="0"/>
        <v>12664.67</v>
      </c>
      <c r="K7" s="24">
        <f>+SUMIFS('[2]1-9月明细 (合并）huiz '!$C:$C,'[2]1-9月明细 (合并）huiz '!$B:$B,A7,'[2]1-9月明细 (合并）huiz '!$A:$A,C7)</f>
        <v>155.04</v>
      </c>
      <c r="L7" s="14">
        <f>SUMIFS('成本1-9月'!E:E,'成本1-9月'!D:D,A7,'成本1-9月'!C:C,$L$4,'成本1-9月'!A:A,C7)</f>
        <v>4724.67</v>
      </c>
      <c r="M7" s="14">
        <f>SUMIFS('成本1-9月'!$E:$E,'成本1-9月'!$D:$D,A7,'成本1-9月'!$C:$C,$M$4,'成本1-9月'!$A:$A,C7)</f>
        <v>242.98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413.69</v>
      </c>
      <c r="P7" s="14">
        <f>SUMIFS('成本1-9月'!$E:$E,'成本1-9月'!$D:$D,A7,'成本1-9月'!$C:$C,$P$4,'成本1-9月'!$A:$A,C7)</f>
        <v>1720.7</v>
      </c>
      <c r="Q7" s="14">
        <f>SUMIFS('成本1-9月'!$E:$E,'成本1-9月'!$D:$D,A7,'成本1-9月'!$C:$C,$Q$4,'成本1-9月'!$A:$A,C7)</f>
        <v>193.38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167.52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4201.73</v>
      </c>
      <c r="X7" s="7">
        <f t="shared" si="1"/>
        <v>-10173.41</v>
      </c>
      <c r="Y7" s="29">
        <f t="shared" si="2"/>
        <v>-4.08364040686239</v>
      </c>
      <c r="Z7" s="9"/>
    </row>
    <row r="8" s="1" customFormat="1" ht="25" customHeight="1" spans="1:26">
      <c r="A8" s="33" t="s">
        <v>44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180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368</v>
      </c>
      <c r="G8" s="11">
        <f>SUMIFS('[3]运行总行程（车公里）'!$C$1:$C$65536,'[3]运行总行程（车公里）'!$B$1:$B$65536,A8,'[3]运行总行程（车公里）'!$A$1:$A$65536,C8)</f>
        <v>5033.1</v>
      </c>
      <c r="H8" s="14">
        <f>SUMIFS('收入1-9月'!D:D,'收入1-9月'!C:C,A8,'收入1-9月'!B:B,C8)</f>
        <v>2815.54</v>
      </c>
      <c r="I8" s="15"/>
      <c r="J8" s="15">
        <f t="shared" si="0"/>
        <v>18503.19</v>
      </c>
      <c r="K8" s="24">
        <f>+SUMIFS('[2]1-9月明细 (合并）huiz '!$C:$C,'[2]1-9月明细 (合并）huiz '!$B:$B,A8,'[2]1-9月明细 (合并）huiz '!$A:$A,C8)</f>
        <v>92.85</v>
      </c>
      <c r="L8" s="14">
        <f>SUMIFS('成本1-9月'!E:E,'成本1-9月'!D:D,A8,'成本1-9月'!C:C,$L$4,'成本1-9月'!A:A,C8)</f>
        <v>4202.01</v>
      </c>
      <c r="M8" s="14">
        <f>SUMIFS('成本1-9月'!$E:$E,'成本1-9月'!$D:$D,A8,'成本1-9月'!$C:$C,$M$4,'成本1-9月'!$A:$A,C8)</f>
        <v>298.43</v>
      </c>
      <c r="N8" s="14">
        <f>SUMIFS('成本1-9月'!$E:$E,'成本1-9月'!$D:$D,A8,'成本1-9月'!$C:$C,$N$4,'成本1-9月'!$A:$A,C8)</f>
        <v>2880.01</v>
      </c>
      <c r="O8" s="14">
        <f>SUMIFS('成本1-9月'!$E:$E,'成本1-9月'!$D:$D,A8,'成本1-9月'!$C:$C,$O$4,'成本1-9月'!$A:$A,C8)</f>
        <v>377.48</v>
      </c>
      <c r="P8" s="14">
        <f>SUMIFS('成本1-9月'!$E:$E,'成本1-9月'!$D:$D,A8,'成本1-9月'!$C:$C,$P$4,'成本1-9月'!$A:$A,C8)</f>
        <v>1720.7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2000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1.12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7023.44</v>
      </c>
      <c r="X8" s="7">
        <f t="shared" si="1"/>
        <v>-15687.65</v>
      </c>
      <c r="Y8" s="29">
        <f t="shared" si="2"/>
        <v>-5.57180860509884</v>
      </c>
      <c r="Z8" s="9"/>
    </row>
    <row r="9" s="1" customFormat="1" ht="25" customHeight="1" spans="1:26">
      <c r="A9" s="33" t="s">
        <v>44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184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766</v>
      </c>
      <c r="G9" s="11">
        <f>SUMIFS('[3]运行总行程（车公里）'!$C$1:$C$65536,'[3]运行总行程（车公里）'!$B$1:$B$65536,A9,'[3]运行总行程（车公里）'!$A$1:$A$65536,C9)</f>
        <v>6274.3</v>
      </c>
      <c r="H9" s="14">
        <f>SUMIFS('收入1-9月'!D:D,'收入1-9月'!C:C,A9,'收入1-9月'!B:B,C9)</f>
        <v>6072.72</v>
      </c>
      <c r="I9" s="15"/>
      <c r="J9" s="15">
        <f t="shared" si="0"/>
        <v>14916.79</v>
      </c>
      <c r="K9" s="24">
        <f>+SUMIFS('[2]1-9月明细 (合并）huiz '!$C:$C,'[2]1-9月明细 (合并）huiz '!$B:$B,A9,'[2]1-9月明细 (合并）huiz '!$A:$A,C9)</f>
        <v>376.35</v>
      </c>
      <c r="L9" s="14">
        <f>SUMIFS('成本1-9月'!E:E,'成本1-9月'!D:D,A9,'成本1-9月'!C:C,$L$4,'成本1-9月'!A:A,C9)</f>
        <v>2220.47</v>
      </c>
      <c r="M9" s="14">
        <f>SUMIFS('成本1-9月'!$E:$E,'成本1-9月'!$D:$D,A9,'成本1-9月'!$C:$C,$M$4,'成本1-9月'!$A:$A,C9)</f>
        <v>278.19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470.57</v>
      </c>
      <c r="P9" s="14">
        <f>SUMIFS('成本1-9月'!$E:$E,'成本1-9月'!$D:$D,A9,'成本1-9月'!$C:$C,$P$4,'成本1-9月'!$A:$A,C9)</f>
        <v>1720.7</v>
      </c>
      <c r="Q9" s="14">
        <f>SUMIFS('成本1-9月'!$E:$E,'成本1-9月'!$D:$D,A9,'成本1-9月'!$C:$C,$Q$4,'成本1-9月'!$A:$A,C9)</f>
        <v>537.83</v>
      </c>
      <c r="R9" s="14">
        <f>SUMIFS('成本1-9月'!$E:$E,'成本1-9月'!$D:$D,A9,'成本1-9月'!$C:$C,$R$4,'成本1-9月'!$A:$A,C9)</f>
        <v>2000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7.43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7681.6</v>
      </c>
      <c r="X9" s="7">
        <f t="shared" si="1"/>
        <v>-8844.07</v>
      </c>
      <c r="Y9" s="29">
        <f t="shared" si="2"/>
        <v>-1.45636057647973</v>
      </c>
      <c r="Z9" s="9"/>
    </row>
    <row r="10" s="1" customFormat="1" ht="25" customHeight="1" spans="1:26">
      <c r="A10" s="33" t="s">
        <v>44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114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232</v>
      </c>
      <c r="G10" s="11">
        <f>SUMIFS('[3]运行总行程（车公里）'!$C$1:$C$65536,'[3]运行总行程（车公里）'!$B$1:$B$65536,A10,'[3]运行总行程（车公里）'!$A$1:$A$65536,C10)</f>
        <v>3024.3</v>
      </c>
      <c r="H10" s="14">
        <f>SUMIFS('收入1-9月'!D:D,'收入1-9月'!C:C,A10,'收入1-9月'!B:B,C10)</f>
        <v>6946.6</v>
      </c>
      <c r="I10" s="15"/>
      <c r="J10" s="15">
        <f t="shared" si="0"/>
        <v>21031.6</v>
      </c>
      <c r="K10" s="24">
        <f>+SUMIFS('[2]1-9月明细 (合并）huiz '!$C:$C,'[2]1-9月明细 (合并）huiz '!$B:$B,A10,'[2]1-9月明细 (合并）huiz '!$A:$A,C10)</f>
        <v>829.52</v>
      </c>
      <c r="L10" s="14">
        <f>SUMIFS('成本1-9月'!E:E,'成本1-9月'!D:D,A10,'成本1-9月'!C:C,$L$4,'成本1-9月'!A:A,C10)</f>
        <v>6588.33</v>
      </c>
      <c r="M10" s="14">
        <f>SUMIFS('成本1-9月'!$E:$E,'成本1-9月'!$D:$D,A10,'成本1-9月'!$C:$C,$M$4,'成本1-9月'!$A:$A,C10)</f>
        <v>147.48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529.74</v>
      </c>
      <c r="P10" s="14">
        <f>SUMIFS('成本1-9月'!$E:$E,'成本1-9月'!$D:$D,A10,'成本1-9月'!$C:$C,$P$4,'成本1-9月'!$A:$A,C10)</f>
        <v>1720.7</v>
      </c>
      <c r="Q10" s="14">
        <f>SUMIFS('成本1-9月'!$E:$E,'成本1-9月'!$D:$D,A10,'成本1-9月'!$C:$C,$Q$4,'成本1-9月'!$A:$A,C10)</f>
        <v>1870.9</v>
      </c>
      <c r="R10" s="14">
        <f>SUMIFS('成本1-9月'!$E:$E,'成本1-9月'!$D:$D,A10,'成本1-9月'!$C:$C,$R$4,'成本1-9月'!$A:$A,C10)</f>
        <v>2000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32.75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8141.7</v>
      </c>
      <c r="X10" s="7">
        <f t="shared" si="1"/>
        <v>-14085</v>
      </c>
      <c r="Y10" s="29">
        <f t="shared" si="2"/>
        <v>-2.02761062966055</v>
      </c>
      <c r="Z10" s="9"/>
    </row>
    <row r="11" s="1" customFormat="1" ht="25" customHeight="1" spans="1:26">
      <c r="A11" s="33" t="s">
        <v>44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126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167</v>
      </c>
      <c r="G11" s="11">
        <f>SUMIFS('[3]运行总行程（车公里）'!$C$1:$C$65536,'[3]运行总行程（车公里）'!$B$1:$B$65536,A11,'[3]运行总行程（车公里）'!$A$1:$A$65536,C11)</f>
        <v>3736</v>
      </c>
      <c r="H11" s="14">
        <f>SUMIFS('收入1-9月'!D:D,'收入1-9月'!C:C,A11,'收入1-9月'!B:B,C11)</f>
        <v>3262.13</v>
      </c>
      <c r="I11" s="15"/>
      <c r="J11" s="15">
        <f t="shared" si="0"/>
        <v>14585.73</v>
      </c>
      <c r="K11" s="24">
        <f>+SUMIFS('[2]1-9月明细 (合并）huiz '!$C:$C,'[2]1-9月明细 (合并）huiz '!$B:$B,A11,'[2]1-9月明细 (合并）huiz '!$A:$A,C11)</f>
        <v>212.58</v>
      </c>
      <c r="L11" s="14">
        <f>SUMIFS('成本1-9月'!E:E,'成本1-9月'!D:D,A11,'成本1-9月'!C:C,$L$4,'成本1-9月'!A:A,C11)</f>
        <v>3409.23</v>
      </c>
      <c r="M11" s="14">
        <f>SUMIFS('成本1-9月'!$E:$E,'成本1-9月'!$D:$D,A11,'成本1-9月'!$C:$C,$M$4,'成本1-9月'!$A:$A,C11)</f>
        <v>62.1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1579.19</v>
      </c>
      <c r="P11" s="14">
        <f>SUMIFS('成本1-9月'!$E:$E,'成本1-9月'!$D:$D,A11,'成本1-9月'!$C:$C,$P$4,'成本1-9月'!$A:$A,C11)</f>
        <v>1720.7</v>
      </c>
      <c r="Q11" s="14">
        <f>SUMIFS('成本1-9月'!$E:$E,'成本1-9月'!$D:$D,A11,'成本1-9月'!$C:$C,$Q$4,'成本1-9月'!$A:$A,C11)</f>
        <v>868.6</v>
      </c>
      <c r="R11" s="14">
        <f>SUMIFS('成本1-9月'!$E:$E,'成本1-9月'!$D:$D,A11,'成本1-9月'!$C:$C,$R$4,'成本1-9月'!$A:$A,C11)</f>
        <v>2000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5.31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4940.6</v>
      </c>
      <c r="X11" s="7">
        <f t="shared" si="1"/>
        <v>-11323.6</v>
      </c>
      <c r="Y11" s="29">
        <f t="shared" si="2"/>
        <v>-3.47122892098108</v>
      </c>
      <c r="Z11" s="9"/>
    </row>
    <row r="12" s="1" customFormat="1" ht="25" customHeight="1" spans="1:26">
      <c r="A12" s="33" t="s">
        <v>44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135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177</v>
      </c>
      <c r="G12" s="11">
        <f>SUMIFS('[3]运行总行程（车公里）'!$C$1:$C$65536,'[3]运行总行程（车公里）'!$B$1:$B$65536,A12,'[3]运行总行程（车公里）'!$A$1:$A$65536,C12)</f>
        <v>4038</v>
      </c>
      <c r="H12" s="14">
        <f>SUMIFS('收入1-9月'!D:D,'收入1-9月'!C:C,A12,'收入1-9月'!B:B,C12)</f>
        <v>2750.5</v>
      </c>
      <c r="I12" s="15"/>
      <c r="J12" s="15">
        <f t="shared" si="0"/>
        <v>15603.96</v>
      </c>
      <c r="K12" s="24">
        <f>+SUMIFS('[2]1-9月明细 (合并）huiz '!$C:$C,'[2]1-9月明细 (合并）huiz '!$B:$B,A12,'[2]1-9月明细 (合并）huiz '!$A:$A,C12)</f>
        <v>442.09</v>
      </c>
      <c r="L12" s="14">
        <f>SUMIFS('成本1-9月'!E:E,'成本1-9月'!D:D,A12,'成本1-9月'!C:C,$L$4,'成本1-9月'!A:A,C12)</f>
        <v>2675.14</v>
      </c>
      <c r="M12" s="14">
        <f>SUMIFS('成本1-9月'!$E:$E,'成本1-9月'!$D:$D,A12,'成本1-9月'!$C:$C,$M$4,'成本1-9月'!$A:$A,C12)</f>
        <v>204.36</v>
      </c>
      <c r="N12" s="14">
        <f>SUMIFS('成本1-9月'!$E:$E,'成本1-9月'!$D:$D,A12,'成本1-9月'!$C:$C,$N$4,'成本1-9月'!$A:$A,C12)</f>
        <v>2035.4</v>
      </c>
      <c r="O12" s="14">
        <f>SUMIFS('成本1-9月'!$E:$E,'成本1-9月'!$D:$D,A12,'成本1-9月'!$C:$C,$O$4,'成本1-9月'!$A:$A,C12)</f>
        <v>1208.18</v>
      </c>
      <c r="P12" s="14">
        <f>SUMIFS('成本1-9月'!$E:$E,'成本1-9月'!$D:$D,A12,'成本1-9月'!$C:$C,$P$4,'成本1-9月'!$A:$A,C12)</f>
        <v>1720.72</v>
      </c>
      <c r="Q12" s="14">
        <f>SUMIFS('成本1-9月'!$E:$E,'成本1-9月'!$D:$D,A12,'成本1-9月'!$C:$C,$Q$4,'成本1-9月'!$A:$A,C12)</f>
        <v>292.08</v>
      </c>
      <c r="R12" s="14">
        <f>SUMIFS('成本1-9月'!$E:$E,'成本1-9月'!$D:$D,A12,'成本1-9月'!$C:$C,$R$4,'成本1-9月'!$A:$A,C12)</f>
        <v>2000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500.48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4967.6</v>
      </c>
      <c r="X12" s="7">
        <f t="shared" si="1"/>
        <v>-12853.46</v>
      </c>
      <c r="Y12" s="29">
        <f t="shared" si="2"/>
        <v>-4.67313579349209</v>
      </c>
      <c r="Z12" s="9"/>
    </row>
    <row r="13" s="1" customFormat="1" ht="25" customHeight="1" spans="1:26">
      <c r="A13" s="33" t="s">
        <v>44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105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70</v>
      </c>
      <c r="G13" s="11">
        <f>SUMIFS('[3]运行总行程（车公里）'!$C$1:$C$65536,'[3]运行总行程（车公里）'!$B$1:$B$65536,A13,'[3]运行总行程（车公里）'!$A$1:$A$65536,C13)</f>
        <v>3168</v>
      </c>
      <c r="H13" s="14">
        <f>SUMIFS('收入1-9月'!D:D,'收入1-9月'!C:C,A13,'收入1-9月'!B:B,C13)</f>
        <v>724.28</v>
      </c>
      <c r="I13" s="15"/>
      <c r="J13" s="15">
        <f t="shared" si="0"/>
        <v>13568.59</v>
      </c>
      <c r="K13" s="24">
        <f>+SUMIFS('[2]1-9月明细 (合并）huiz '!$C:$C,'[2]1-9月明细 (合并）huiz '!$B:$B,A13,'[2]1-9月明细 (合并）huiz '!$A:$A,C13)</f>
        <v>351.07</v>
      </c>
      <c r="L13" s="14">
        <f>SUMIFS('成本1-9月'!E:E,'成本1-9月'!D:D,A13,'成本1-9月'!C:C,$L$4,'成本1-9月'!A:A,C13)</f>
        <v>2153.18</v>
      </c>
      <c r="M13" s="14">
        <f>SUMIFS('成本1-9月'!$E:$E,'成本1-9月'!$D:$D,A13,'成本1-9月'!$C:$C,$M$4,'成本1-9月'!$A:$A,C13)</f>
        <v>26.57</v>
      </c>
      <c r="N13" s="14">
        <f>SUMIFS('成本1-9月'!$E:$E,'成本1-9月'!$D:$D,A13,'成本1-9月'!$C:$C,$N$4,'成本1-9月'!$A:$A,C13)</f>
        <v>264.6</v>
      </c>
      <c r="O13" s="14">
        <f>SUMIFS('成本1-9月'!$E:$E,'成本1-9月'!$D:$D,A13,'成本1-9月'!$C:$C,$O$4,'成本1-9月'!$A:$A,C13)</f>
        <v>745.26</v>
      </c>
      <c r="P13" s="14">
        <f>SUMIFS('成本1-9月'!$E:$E,'成本1-9月'!$D:$D,A13,'成本1-9月'!$C:$C,$P$4,'成本1-9月'!$A:$A,C13)</f>
        <v>1355.86</v>
      </c>
      <c r="Q13" s="14">
        <f>SUMIFS('成本1-9月'!$E:$E,'成本1-9月'!$D:$D,A13,'成本1-9月'!$C:$C,$Q$4,'成本1-9月'!$A:$A,C13)</f>
        <v>160.33</v>
      </c>
      <c r="R13" s="14">
        <f>SUMIFS('成本1-9月'!$E:$E,'成本1-9月'!$D:$D,A13,'成本1-9月'!$C:$C,$R$4,'成本1-9月'!$A:$A,C13)</f>
        <v>2000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1.37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6861.42</v>
      </c>
      <c r="X13" s="7">
        <f t="shared" si="1"/>
        <v>-12844.31</v>
      </c>
      <c r="Y13" s="29">
        <f t="shared" si="2"/>
        <v>-17.7339012536588</v>
      </c>
      <c r="Z13" s="9"/>
    </row>
    <row r="14" s="1" customFormat="1" ht="25" customHeight="1" spans="1:26">
      <c r="A14" s="33" t="s">
        <v>44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3" t="s">
        <v>44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3" t="s">
        <v>44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3"/>
      <c r="B17" s="16"/>
      <c r="C17" s="17" t="s">
        <v>39</v>
      </c>
      <c r="D17" s="16">
        <f>SUM(D5:D16)</f>
        <v>1295</v>
      </c>
      <c r="E17" s="16">
        <v>4</v>
      </c>
      <c r="F17" s="16">
        <f>SUM(F5:F16)</f>
        <v>2824</v>
      </c>
      <c r="G17" s="16">
        <f>SUM(G5:G16)</f>
        <v>38868.2</v>
      </c>
      <c r="H17" s="16">
        <f>SUM(H5:H16)</f>
        <v>28127.12</v>
      </c>
      <c r="I17" s="16"/>
      <c r="J17" s="16">
        <f t="shared" si="5"/>
        <v>143619.23</v>
      </c>
      <c r="K17" s="16">
        <f t="shared" ref="K17:U17" si="6">SUM(K5:K16)</f>
        <v>2587.14</v>
      </c>
      <c r="L17" s="16">
        <f t="shared" si="6"/>
        <v>31006.25</v>
      </c>
      <c r="M17" s="16">
        <f t="shared" si="6"/>
        <v>1316.64</v>
      </c>
      <c r="N17" s="16">
        <f t="shared" si="6"/>
        <v>5183.46</v>
      </c>
      <c r="O17" s="16">
        <f t="shared" si="6"/>
        <v>6001.53</v>
      </c>
      <c r="P17" s="16">
        <f t="shared" si="6"/>
        <v>15121.48</v>
      </c>
      <c r="Q17" s="16">
        <f t="shared" si="6"/>
        <v>4095.18</v>
      </c>
      <c r="R17" s="16">
        <f t="shared" si="6"/>
        <v>15000</v>
      </c>
      <c r="S17" s="16">
        <f t="shared" si="6"/>
        <v>5421.43</v>
      </c>
      <c r="T17" s="16">
        <f t="shared" si="6"/>
        <v>0</v>
      </c>
      <c r="U17" s="16">
        <f t="shared" si="6"/>
        <v>3072.91</v>
      </c>
      <c r="V17" s="16"/>
      <c r="W17" s="28">
        <f>SUM(W5:W16)</f>
        <v>57400.35</v>
      </c>
      <c r="X17" s="16">
        <f t="shared" si="3"/>
        <v>-115492.11</v>
      </c>
      <c r="Y17" s="30">
        <f t="shared" si="4"/>
        <v>-4.10607662640185</v>
      </c>
      <c r="Z17" s="9"/>
    </row>
    <row r="18" s="1" customFormat="1" ht="25" customHeight="1" spans="1:26">
      <c r="A18" s="33" t="s">
        <v>44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3" t="s">
        <v>44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3" t="s">
        <v>44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3" t="s">
        <v>44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3" t="s">
        <v>44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3" t="s">
        <v>44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3" t="s">
        <v>44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3" t="s">
        <v>44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3" t="s">
        <v>44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3" t="s">
        <v>44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3" t="s">
        <v>44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3" t="s">
        <v>44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-1295</v>
      </c>
      <c r="E31" s="21">
        <f t="shared" si="9"/>
        <v>0</v>
      </c>
      <c r="F31" s="21">
        <f t="shared" si="9"/>
        <v>-2824</v>
      </c>
      <c r="G31" s="21">
        <f t="shared" si="9"/>
        <v>-38868.2</v>
      </c>
      <c r="H31" s="21">
        <f t="shared" si="9"/>
        <v>-28127.12</v>
      </c>
      <c r="I31" s="21">
        <f t="shared" si="9"/>
        <v>0</v>
      </c>
      <c r="J31" s="21">
        <f t="shared" si="9"/>
        <v>-143619.23</v>
      </c>
      <c r="K31" s="21">
        <f t="shared" si="9"/>
        <v>-2587.14</v>
      </c>
      <c r="L31" s="21">
        <f t="shared" si="9"/>
        <v>-31006.25</v>
      </c>
      <c r="M31" s="21">
        <f t="shared" si="9"/>
        <v>-1316.64</v>
      </c>
      <c r="N31" s="21">
        <f t="shared" si="9"/>
        <v>-5183.46</v>
      </c>
      <c r="O31" s="21">
        <f t="shared" si="9"/>
        <v>-6001.53</v>
      </c>
      <c r="P31" s="21">
        <f t="shared" si="9"/>
        <v>-15121.48</v>
      </c>
      <c r="Q31" s="21">
        <f t="shared" si="9"/>
        <v>-4095.18</v>
      </c>
      <c r="R31" s="21">
        <f t="shared" si="9"/>
        <v>-15000</v>
      </c>
      <c r="S31" s="21">
        <f t="shared" si="9"/>
        <v>-5421.43</v>
      </c>
      <c r="T31" s="21">
        <f t="shared" si="9"/>
        <v>0</v>
      </c>
      <c r="U31" s="21">
        <f t="shared" si="9"/>
        <v>-3072.91</v>
      </c>
      <c r="V31" s="21">
        <f t="shared" si="9"/>
        <v>0</v>
      </c>
      <c r="W31" s="21">
        <f t="shared" si="9"/>
        <v>-57400.35</v>
      </c>
      <c r="X31" s="21">
        <f t="shared" si="9"/>
        <v>115492.11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5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3" t="s">
        <v>45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169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242</v>
      </c>
      <c r="G5" s="11">
        <f>SUMIFS('[3]运行总行程（车公里）'!$C$1:$C$65536,'[3]运行总行程（车公里）'!$B$1:$B$65536,A5,'[3]运行总行程（车公里）'!$A$1:$A$65536,C5)</f>
        <v>5699.8</v>
      </c>
      <c r="H5" s="14">
        <f>SUMIFS('收入1-9月'!D:D,'收入1-9月'!C:C,A5,'收入1-9月'!B:B,C5)</f>
        <v>1139.81</v>
      </c>
      <c r="I5" s="15"/>
      <c r="J5" s="15">
        <f t="shared" ref="J5:J13" si="0">SUM(L5:U5,W5)</f>
        <v>22749.88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3570.25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653.07</v>
      </c>
      <c r="P5" s="14">
        <f>SUMIFS('成本1-9月'!$E:$E,'成本1-9月'!$D:$D,A5,'成本1-9月'!$C:$C,$P$4,'成本1-9月'!$A:$A,C5)</f>
        <v>830.54</v>
      </c>
      <c r="Q5" s="14">
        <f>SUMIFS('成本1-9月'!$E:$E,'成本1-9月'!$D:$D,A5,'成本1-9月'!$C:$C,$Q$4,'成本1-9月'!$A:$A,C5)</f>
        <v>30.26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3360.45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12805.31</v>
      </c>
      <c r="X5" s="7">
        <f t="shared" ref="X5:X13" si="1">H5-J5</f>
        <v>-21610.07</v>
      </c>
      <c r="Y5" s="29">
        <f>X5/H5</f>
        <v>-18.959361647994</v>
      </c>
      <c r="Z5" s="9"/>
    </row>
    <row r="6" s="1" customFormat="1" ht="25" customHeight="1" spans="1:26">
      <c r="A6" s="33" t="s">
        <v>45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151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312</v>
      </c>
      <c r="G6" s="11">
        <f>SUMIFS('[3]运行总行程（车公里）'!$C$1:$C$65536,'[3]运行总行程（车公里）'!$B$1:$B$65536,A6,'[3]运行总行程（车公里）'!$A$1:$A$65536,C6)</f>
        <v>5381</v>
      </c>
      <c r="H6" s="14">
        <f>SUMIFS('收入1-9月'!D:D,'收入1-9月'!C:C,A6,'收入1-9月'!B:B,C6)</f>
        <v>1306.22</v>
      </c>
      <c r="I6" s="15"/>
      <c r="J6" s="15">
        <f t="shared" si="0"/>
        <v>23903.41</v>
      </c>
      <c r="K6" s="24">
        <f>+SUMIFS('[2]1-9月明细 (合并）huiz '!$C:$C,'[2]1-9月明细 (合并）huiz '!$B:$B,A6,'[2]1-9月明细 (合并）huiz '!$A:$A,C6)</f>
        <v>117.69</v>
      </c>
      <c r="L6" s="14">
        <f>SUMIFS('成本1-9月'!E:E,'成本1-9月'!D:D,A6,'成本1-9月'!C:C,$L$4,'成本1-9月'!A:A,C6)</f>
        <v>2905.28</v>
      </c>
      <c r="M6" s="14">
        <f>SUMIFS('成本1-9月'!$E:$E,'成本1-9月'!$D:$D,A6,'成本1-9月'!$C:$C,$M$4,'成本1-9月'!$A:$A,C6)</f>
        <v>65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403.58</v>
      </c>
      <c r="P6" s="14">
        <f>SUMIFS('成本1-9月'!$E:$E,'成本1-9月'!$D:$D,A6,'成本1-9月'!$C:$C,$P$4,'成本1-9月'!$A:$A,C6)</f>
        <v>830.54</v>
      </c>
      <c r="Q6" s="14">
        <f>SUMIFS('成本1-9月'!$E:$E,'成本1-9月'!$D:$D,A6,'成本1-9月'!$C:$C,$Q$4,'成本1-9月'!$A:$A,C6)</f>
        <v>196.76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1850.49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16651.76</v>
      </c>
      <c r="X6" s="7">
        <f t="shared" si="1"/>
        <v>-22597.19</v>
      </c>
      <c r="Y6" s="29">
        <f t="shared" ref="Y6:Y13" si="2">X6/H6</f>
        <v>-17.2996815237862</v>
      </c>
      <c r="Z6" s="9"/>
    </row>
    <row r="7" s="1" customFormat="1" ht="25" customHeight="1" spans="1:26">
      <c r="A7" s="33" t="s">
        <v>45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186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376</v>
      </c>
      <c r="G7" s="11">
        <f>SUMIFS('[3]运行总行程（车公里）'!$C$1:$C$65536,'[3]运行总行程（车公里）'!$B$1:$B$65536,A7,'[3]运行总行程（车公里）'!$A$1:$A$65536,C7)</f>
        <v>6164.7</v>
      </c>
      <c r="H7" s="14">
        <f>SUMIFS('收入1-9月'!D:D,'收入1-9月'!C:C,A7,'收入1-9月'!B:B,C7)</f>
        <v>1503.88</v>
      </c>
      <c r="I7" s="15"/>
      <c r="J7" s="15">
        <f t="shared" si="0"/>
        <v>19775.91</v>
      </c>
      <c r="K7" s="24">
        <f>+SUMIFS('[2]1-9月明细 (合并）huiz '!$C:$C,'[2]1-9月明细 (合并）huiz '!$B:$B,A7,'[2]1-9月明细 (合并）huiz '!$A:$A,C7)</f>
        <v>65.42</v>
      </c>
      <c r="L7" s="14">
        <f>SUMIFS('成本1-9月'!E:E,'成本1-9月'!D:D,A7,'成本1-9月'!C:C,$L$4,'成本1-9月'!A:A,C7)</f>
        <v>4031.53</v>
      </c>
      <c r="M7" s="14">
        <f>SUMIFS('成本1-9月'!$E:$E,'成本1-9月'!$D:$D,A7,'成本1-9月'!$C:$C,$M$4,'成本1-9月'!$A:$A,C7)</f>
        <v>106.06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462.36</v>
      </c>
      <c r="P7" s="14">
        <f>SUMIFS('成本1-9月'!$E:$E,'成本1-9月'!$D:$D,A7,'成本1-9月'!$C:$C,$P$4,'成本1-9月'!$A:$A,C7)</f>
        <v>830.54</v>
      </c>
      <c r="Q7" s="14">
        <f>SUMIFS('成本1-9月'!$E:$E,'成本1-9月'!$D:$D,A7,'成本1-9月'!$C:$C,$Q$4,'成本1-9月'!$A:$A,C7)</f>
        <v>60.52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129.18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13155.72</v>
      </c>
      <c r="X7" s="7">
        <f t="shared" si="1"/>
        <v>-18272.03</v>
      </c>
      <c r="Y7" s="29">
        <f t="shared" si="2"/>
        <v>-12.1499255259728</v>
      </c>
      <c r="Z7" s="9"/>
    </row>
    <row r="8" s="1" customFormat="1" ht="25" customHeight="1" spans="1:26">
      <c r="A8" s="33" t="s">
        <v>45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174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354</v>
      </c>
      <c r="G8" s="11">
        <f>SUMIFS('[3]运行总行程（车公里）'!$C$1:$C$65536,'[3]运行总行程（车公里）'!$B$1:$B$65536,A8,'[3]运行总行程（车公里）'!$A$1:$A$65536,C8)</f>
        <v>5627.1</v>
      </c>
      <c r="H8" s="14">
        <f>SUMIFS('收入1-9月'!D:D,'收入1-9月'!C:C,A8,'收入1-9月'!B:B,C8)</f>
        <v>1767.96</v>
      </c>
      <c r="I8" s="15"/>
      <c r="J8" s="15">
        <f t="shared" si="0"/>
        <v>26759.38</v>
      </c>
      <c r="K8" s="24">
        <f>+SUMIFS('[2]1-9月明细 (合并）huiz '!$C:$C,'[2]1-9月明细 (合并）huiz '!$B:$B,A8,'[2]1-9月明细 (合并）huiz '!$A:$A,C8)</f>
        <v>65.64</v>
      </c>
      <c r="L8" s="14">
        <f>SUMIFS('成本1-9月'!E:E,'成本1-9月'!D:D,A8,'成本1-9月'!C:C,$L$4,'成本1-9月'!A:A,C8)</f>
        <v>3965.22</v>
      </c>
      <c r="M8" s="14">
        <f>SUMIFS('成本1-9月'!$E:$E,'成本1-9月'!$D:$D,A8,'成本1-9月'!$C:$C,$M$4,'成本1-9月'!$A:$A,C8)</f>
        <v>-57.22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422.03</v>
      </c>
      <c r="P8" s="14">
        <f>SUMIFS('成本1-9月'!$E:$E,'成本1-9月'!$D:$D,A8,'成本1-9月'!$C:$C,$P$4,'成本1-9月'!$A:$A,C8)</f>
        <v>830.54</v>
      </c>
      <c r="Q8" s="14">
        <f>SUMIFS('成本1-9月'!$E:$E,'成本1-9月'!$D:$D,A8,'成本1-9月'!$C:$C,$Q$4,'成本1-9月'!$A:$A,C8)</f>
        <v>3560.52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1.48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17036.81</v>
      </c>
      <c r="X8" s="7">
        <f t="shared" si="1"/>
        <v>-24991.42</v>
      </c>
      <c r="Y8" s="29">
        <f t="shared" si="2"/>
        <v>-14.1357383651214</v>
      </c>
      <c r="Z8" s="9"/>
    </row>
    <row r="9" s="1" customFormat="1" ht="25" customHeight="1" spans="1:26">
      <c r="A9" s="33" t="s">
        <v>45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180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479</v>
      </c>
      <c r="G9" s="11">
        <f>SUMIFS('[3]运行总行程（车公里）'!$C$1:$C$65536,'[3]运行总行程（车公里）'!$B$1:$B$65536,A9,'[3]运行总行程（车公里）'!$A$1:$A$65536,C9)</f>
        <v>6336.4</v>
      </c>
      <c r="H9" s="14">
        <f>SUMIFS('收入1-9月'!D:D,'收入1-9月'!C:C,A9,'收入1-9月'!B:B,C9)</f>
        <v>2051.46</v>
      </c>
      <c r="I9" s="15"/>
      <c r="J9" s="15">
        <f t="shared" si="0"/>
        <v>20239.72</v>
      </c>
      <c r="K9" s="24">
        <f>+SUMIFS('[2]1-9月明细 (合并）huiz '!$C:$C,'[2]1-9月明细 (合并）huiz '!$B:$B,A9,'[2]1-9月明细 (合并）huiz '!$A:$A,C9)</f>
        <v>91.85</v>
      </c>
      <c r="L9" s="14">
        <f>SUMIFS('成本1-9月'!E:E,'成本1-9月'!D:D,A9,'成本1-9月'!C:C,$L$4,'成本1-9月'!A:A,C9)</f>
        <v>4902.35</v>
      </c>
      <c r="M9" s="14">
        <f>SUMIFS('成本1-9月'!$E:$E,'成本1-9月'!$D:$D,A9,'成本1-9月'!$C:$C,$M$4,'成本1-9月'!$A:$A,C9)</f>
        <v>672.94</v>
      </c>
      <c r="N9" s="14">
        <f>SUMIFS('成本1-9月'!$E:$E,'成本1-9月'!$D:$D,A9,'成本1-9月'!$C:$C,$N$4,'成本1-9月'!$A:$A,C9)</f>
        <v>1440</v>
      </c>
      <c r="O9" s="14">
        <f>SUMIFS('成本1-9月'!$E:$E,'成本1-9月'!$D:$D,A9,'成本1-9月'!$C:$C,$O$4,'成本1-9月'!$A:$A,C9)</f>
        <v>475.23</v>
      </c>
      <c r="P9" s="14">
        <f>SUMIFS('成本1-9月'!$E:$E,'成本1-9月'!$D:$D,A9,'成本1-9月'!$C:$C,$P$4,'成本1-9月'!$A:$A,C9)</f>
        <v>830.54</v>
      </c>
      <c r="Q9" s="14">
        <f>SUMIFS('成本1-9月'!$E:$E,'成本1-9月'!$D:$D,A9,'成本1-9月'!$C:$C,$Q$4,'成本1-9月'!$A:$A,C9)</f>
        <v>-3561.52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0.95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14479.23</v>
      </c>
      <c r="X9" s="7">
        <f t="shared" si="1"/>
        <v>-18188.26</v>
      </c>
      <c r="Y9" s="29">
        <f t="shared" si="2"/>
        <v>-8.86600762383863</v>
      </c>
      <c r="Z9" s="9"/>
    </row>
    <row r="10" s="1" customFormat="1" ht="25" customHeight="1" spans="1:26">
      <c r="A10" s="33" t="s">
        <v>45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122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428</v>
      </c>
      <c r="G10" s="11">
        <f>SUMIFS('[3]运行总行程（车公里）'!$C$1:$C$65536,'[3]运行总行程（车公里）'!$B$1:$B$65536,A10,'[3]运行总行程（车公里）'!$A$1:$A$65536,C10)</f>
        <v>3731.5</v>
      </c>
      <c r="H10" s="14">
        <f>SUMIFS('收入1-9月'!D:D,'收入1-9月'!C:C,A10,'收入1-9月'!B:B,C10)</f>
        <v>2569.89</v>
      </c>
      <c r="I10" s="15"/>
      <c r="J10" s="15">
        <f t="shared" si="0"/>
        <v>23431.7</v>
      </c>
      <c r="K10" s="24">
        <f>+SUMIFS('[2]1-9月明细 (合并）huiz '!$C:$C,'[2]1-9月明细 (合并）huiz '!$B:$B,A10,'[2]1-9月明细 (合并）huiz '!$A:$A,C10)</f>
        <v>52.14</v>
      </c>
      <c r="L10" s="14">
        <f>SUMIFS('成本1-9月'!E:E,'成本1-9月'!D:D,A10,'成本1-9月'!C:C,$L$4,'成本1-9月'!A:A,C10)</f>
        <v>3141.51</v>
      </c>
      <c r="M10" s="14">
        <f>SUMIFS('成本1-9月'!$E:$E,'成本1-9月'!$D:$D,A10,'成本1-9月'!$C:$C,$M$4,'成本1-9月'!$A:$A,C10)</f>
        <v>373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333.13</v>
      </c>
      <c r="P10" s="14">
        <f>SUMIFS('成本1-9月'!$E:$E,'成本1-9月'!$D:$D,A10,'成本1-9月'!$C:$C,$P$4,'成本1-9月'!$A:$A,C10)</f>
        <v>830.54</v>
      </c>
      <c r="Q10" s="14">
        <f>SUMIFS('成本1-9月'!$E:$E,'成本1-9月'!$D:$D,A10,'成本1-9月'!$C:$C,$Q$4,'成本1-9月'!$A:$A,C10)</f>
        <v>91.06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0.99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17661.47</v>
      </c>
      <c r="X10" s="7">
        <f t="shared" si="1"/>
        <v>-20861.81</v>
      </c>
      <c r="Y10" s="29">
        <f t="shared" si="2"/>
        <v>-8.11778325142321</v>
      </c>
      <c r="Z10" s="9"/>
    </row>
    <row r="11" s="1" customFormat="1" ht="25" customHeight="1" spans="1:26">
      <c r="A11" s="33" t="s">
        <v>45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126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249</v>
      </c>
      <c r="G11" s="11">
        <f>SUMIFS('[3]运行总行程（车公里）'!$C$1:$C$65536,'[3]运行总行程（车公里）'!$B$1:$B$65536,A11,'[3]运行总行程（车公里）'!$A$1:$A$65536,C11)</f>
        <v>3612</v>
      </c>
      <c r="H11" s="14">
        <f>SUMIFS('收入1-9月'!D:D,'收入1-9月'!C:C,A11,'收入1-9月'!B:B,C11)</f>
        <v>1440.79</v>
      </c>
      <c r="I11" s="15"/>
      <c r="J11" s="15">
        <f t="shared" si="0"/>
        <v>17509.86</v>
      </c>
      <c r="K11" s="24">
        <f>+SUMIFS('[2]1-9月明细 (合并）huiz '!$C:$C,'[2]1-9月明细 (合并）huiz '!$B:$B,A11,'[2]1-9月明细 (合并）huiz '!$A:$A,C11)</f>
        <v>40.89</v>
      </c>
      <c r="L11" s="14">
        <f>SUMIFS('成本1-9月'!E:E,'成本1-9月'!D:D,A11,'成本1-9月'!C:C,$L$4,'成本1-9月'!A:A,C11)</f>
        <v>3400.72</v>
      </c>
      <c r="M11" s="14">
        <f>SUMIFS('成本1-9月'!$E:$E,'成本1-9月'!$D:$D,A11,'成本1-9月'!$C:$C,$M$4,'成本1-9月'!$A:$A,C11)</f>
        <v>41.4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805.6</v>
      </c>
      <c r="P11" s="14">
        <f>SUMIFS('成本1-9月'!$E:$E,'成本1-9月'!$D:$D,A11,'成本1-9月'!$C:$C,$P$4,'成本1-9月'!$A:$A,C11)</f>
        <v>830.54</v>
      </c>
      <c r="Q11" s="14">
        <f>SUMIFS('成本1-9月'!$E:$E,'成本1-9月'!$D:$D,A11,'成本1-9月'!$C:$C,$Q$4,'成本1-9月'!$A:$A,C11)</f>
        <v>163.12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1.09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11267.39</v>
      </c>
      <c r="X11" s="7">
        <f t="shared" si="1"/>
        <v>-16069.07</v>
      </c>
      <c r="Y11" s="29">
        <f t="shared" si="2"/>
        <v>-11.1529577523442</v>
      </c>
      <c r="Z11" s="9"/>
    </row>
    <row r="12" s="1" customFormat="1" ht="25" customHeight="1" spans="1:26">
      <c r="A12" s="33" t="s">
        <v>45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120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253</v>
      </c>
      <c r="G12" s="11">
        <f>SUMIFS('[3]运行总行程（车公里）'!$C$1:$C$65536,'[3]运行总行程（车公里）'!$B$1:$B$65536,A12,'[3]运行总行程（车公里）'!$A$1:$A$65536,C12)</f>
        <v>3360</v>
      </c>
      <c r="H12" s="14">
        <f>SUMIFS('收入1-9月'!D:D,'收入1-9月'!C:C,A12,'收入1-9月'!B:B,C12)</f>
        <v>1522.33</v>
      </c>
      <c r="I12" s="15"/>
      <c r="J12" s="15">
        <f t="shared" si="0"/>
        <v>18773.13</v>
      </c>
      <c r="K12" s="24">
        <f>+SUMIFS('[2]1-9月明细 (合并）huiz '!$C:$C,'[2]1-9月明细 (合并）huiz '!$B:$B,A12,'[2]1-9月明细 (合并）huiz '!$A:$A,C12)</f>
        <v>594.98</v>
      </c>
      <c r="L12" s="14">
        <f>SUMIFS('成本1-9月'!E:E,'成本1-9月'!D:D,A12,'成本1-9月'!C:C,$L$4,'成本1-9月'!A:A,C12)</f>
        <v>3611.73</v>
      </c>
      <c r="M12" s="14">
        <f>SUMIFS('成本1-9月'!$E:$E,'成本1-9月'!$D:$D,A12,'成本1-9月'!$C:$C,$M$4,'成本1-9月'!$A:$A,C12)</f>
        <v>147.26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1031.13</v>
      </c>
      <c r="P12" s="14">
        <f>SUMIFS('成本1-9月'!$E:$E,'成本1-9月'!$D:$D,A12,'成本1-9月'!$C:$C,$P$4,'成本1-9月'!$A:$A,C12)</f>
        <v>830.54</v>
      </c>
      <c r="Q12" s="14">
        <f>SUMIFS('成本1-9月'!$E:$E,'成本1-9月'!$D:$D,A12,'成本1-9月'!$C:$C,$Q$4,'成本1-9月'!$A:$A,C12)</f>
        <v>181.56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500.8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11470.11</v>
      </c>
      <c r="X12" s="7">
        <f t="shared" si="1"/>
        <v>-17250.8</v>
      </c>
      <c r="Y12" s="29">
        <f t="shared" si="2"/>
        <v>-11.3318400084082</v>
      </c>
      <c r="Z12" s="9"/>
    </row>
    <row r="13" s="1" customFormat="1" ht="25" customHeight="1" spans="1:26">
      <c r="A13" s="33" t="s">
        <v>45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124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331</v>
      </c>
      <c r="G13" s="11">
        <f>SUMIFS('[3]运行总行程（车公里）'!$C$1:$C$65536,'[3]运行总行程（车公里）'!$B$1:$B$65536,A13,'[3]运行总行程（车公里）'!$A$1:$A$65536,C13)</f>
        <v>4275.1</v>
      </c>
      <c r="H13" s="14">
        <f>SUMIFS('收入1-9月'!D:D,'收入1-9月'!C:C,A13,'收入1-9月'!B:B,C13)</f>
        <v>3774.76</v>
      </c>
      <c r="I13" s="15"/>
      <c r="J13" s="15">
        <f t="shared" si="0"/>
        <v>15379.19</v>
      </c>
      <c r="K13" s="24">
        <f>+SUMIFS('[2]1-9月明细 (合并）huiz '!$C:$C,'[2]1-9月明细 (合并）huiz '!$B:$B,A13,'[2]1-9月明细 (合并）huiz '!$A:$A,C13)</f>
        <v>631.69</v>
      </c>
      <c r="L13" s="14">
        <f>SUMIFS('成本1-9月'!E:E,'成本1-9月'!D:D,A13,'成本1-9月'!C:C,$L$4,'成本1-9月'!A:A,C13)</f>
        <v>3843.13</v>
      </c>
      <c r="M13" s="14">
        <f>SUMIFS('成本1-9月'!$E:$E,'成本1-9月'!$D:$D,A13,'成本1-9月'!$C:$C,$M$4,'成本1-9月'!$A:$A,C13)</f>
        <v>38.63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1005.31</v>
      </c>
      <c r="P13" s="14">
        <f>SUMIFS('成本1-9月'!$E:$E,'成本1-9月'!$D:$D,A13,'成本1-9月'!$C:$C,$P$4,'成本1-9月'!$A:$A,C13)</f>
        <v>830.54</v>
      </c>
      <c r="Q13" s="14">
        <f>SUMIFS('成本1-9月'!$E:$E,'成本1-9月'!$D:$D,A13,'成本1-9月'!$C:$C,$Q$4,'成本1-9月'!$A:$A,C13)</f>
        <v>260.87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0.8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8399.91</v>
      </c>
      <c r="X13" s="7">
        <f t="shared" si="1"/>
        <v>-11604.43</v>
      </c>
      <c r="Y13" s="29">
        <f t="shared" si="2"/>
        <v>-3.07421663893863</v>
      </c>
      <c r="Z13" s="9"/>
    </row>
    <row r="14" s="1" customFormat="1" ht="25" customHeight="1" spans="1:26">
      <c r="A14" s="33" t="s">
        <v>45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3" t="s">
        <v>45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3" t="s">
        <v>45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3"/>
      <c r="B17" s="16"/>
      <c r="C17" s="17" t="s">
        <v>39</v>
      </c>
      <c r="D17" s="16">
        <f>SUM(D5:D16)</f>
        <v>1352</v>
      </c>
      <c r="E17" s="16">
        <v>4</v>
      </c>
      <c r="F17" s="16">
        <f>SUM(F5:F16)</f>
        <v>3024</v>
      </c>
      <c r="G17" s="16">
        <f>SUM(G5:G16)</f>
        <v>44187.6</v>
      </c>
      <c r="H17" s="16">
        <f>SUM(H5:H16)</f>
        <v>17077.1</v>
      </c>
      <c r="I17" s="16"/>
      <c r="J17" s="16">
        <f t="shared" si="5"/>
        <v>188522.18</v>
      </c>
      <c r="K17" s="16">
        <f t="shared" ref="K17:U17" si="6">SUM(K5:K16)</f>
        <v>1660.3</v>
      </c>
      <c r="L17" s="16">
        <f t="shared" si="6"/>
        <v>33371.72</v>
      </c>
      <c r="M17" s="16">
        <f t="shared" si="6"/>
        <v>1387.07</v>
      </c>
      <c r="N17" s="16">
        <f t="shared" si="6"/>
        <v>1440</v>
      </c>
      <c r="O17" s="16">
        <f t="shared" si="6"/>
        <v>5591.44</v>
      </c>
      <c r="P17" s="16">
        <f t="shared" si="6"/>
        <v>7474.86</v>
      </c>
      <c r="Q17" s="16">
        <f t="shared" si="6"/>
        <v>983.15</v>
      </c>
      <c r="R17" s="16">
        <f t="shared" si="6"/>
        <v>9000</v>
      </c>
      <c r="S17" s="16">
        <f t="shared" si="6"/>
        <v>3360.45</v>
      </c>
      <c r="T17" s="16">
        <f t="shared" si="6"/>
        <v>0</v>
      </c>
      <c r="U17" s="16">
        <f t="shared" si="6"/>
        <v>2985.78</v>
      </c>
      <c r="V17" s="16"/>
      <c r="W17" s="28">
        <f>SUM(W5:W16)</f>
        <v>122927.71</v>
      </c>
      <c r="X17" s="16">
        <f t="shared" si="3"/>
        <v>-171445.08</v>
      </c>
      <c r="Y17" s="30">
        <f t="shared" si="4"/>
        <v>-10.0394727442013</v>
      </c>
      <c r="Z17" s="9"/>
    </row>
    <row r="18" s="1" customFormat="1" ht="25" customHeight="1" spans="1:26">
      <c r="A18" s="33" t="s">
        <v>45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3" t="s">
        <v>45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3" t="s">
        <v>45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3" t="s">
        <v>45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3" t="s">
        <v>45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3" t="s">
        <v>45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3" t="s">
        <v>45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3" t="s">
        <v>45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3" t="s">
        <v>45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3" t="s">
        <v>45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3" t="s">
        <v>45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3" t="s">
        <v>45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-1352</v>
      </c>
      <c r="E31" s="21">
        <f t="shared" si="9"/>
        <v>0</v>
      </c>
      <c r="F31" s="21">
        <f t="shared" si="9"/>
        <v>-3024</v>
      </c>
      <c r="G31" s="21">
        <f t="shared" si="9"/>
        <v>-44187.6</v>
      </c>
      <c r="H31" s="21">
        <f t="shared" si="9"/>
        <v>-17077.1</v>
      </c>
      <c r="I31" s="21">
        <f t="shared" si="9"/>
        <v>0</v>
      </c>
      <c r="J31" s="21">
        <f t="shared" si="9"/>
        <v>-188522.18</v>
      </c>
      <c r="K31" s="21">
        <f t="shared" si="9"/>
        <v>-1660.3</v>
      </c>
      <c r="L31" s="21">
        <f t="shared" si="9"/>
        <v>-33371.72</v>
      </c>
      <c r="M31" s="21">
        <f t="shared" si="9"/>
        <v>-1387.07</v>
      </c>
      <c r="N31" s="21">
        <f t="shared" si="9"/>
        <v>-1440</v>
      </c>
      <c r="O31" s="21">
        <f t="shared" si="9"/>
        <v>-5591.44</v>
      </c>
      <c r="P31" s="21">
        <f t="shared" si="9"/>
        <v>-7474.86</v>
      </c>
      <c r="Q31" s="21">
        <f t="shared" si="9"/>
        <v>-983.15</v>
      </c>
      <c r="R31" s="21">
        <f t="shared" si="9"/>
        <v>-9000</v>
      </c>
      <c r="S31" s="21">
        <f t="shared" si="9"/>
        <v>-3360.45</v>
      </c>
      <c r="T31" s="21">
        <f t="shared" si="9"/>
        <v>0</v>
      </c>
      <c r="U31" s="21">
        <f t="shared" si="9"/>
        <v>-2985.78</v>
      </c>
      <c r="V31" s="21">
        <f t="shared" si="9"/>
        <v>0</v>
      </c>
      <c r="W31" s="21">
        <f t="shared" si="9"/>
        <v>-122927.71</v>
      </c>
      <c r="X31" s="21">
        <f t="shared" si="9"/>
        <v>171445.08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6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32" t="s">
        <v>46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107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222</v>
      </c>
      <c r="G5" s="11">
        <f>SUMIFS('[3]运行总行程（车公里）'!$C$1:$C$65536,'[3]运行总行程（车公里）'!$B$1:$B$65536,A5,'[3]运行总行程（车公里）'!$A$1:$A$65536,C5)</f>
        <v>1702.2</v>
      </c>
      <c r="H5" s="14">
        <f>SUMIFS('收入1-9月'!D:D,'收入1-9月'!C:C,A5,'收入1-9月'!B:B,C5)</f>
        <v>665.05</v>
      </c>
      <c r="I5" s="15"/>
      <c r="J5" s="15">
        <f t="shared" ref="J5:J13" si="0">SUM(L5:U5,W5)</f>
        <v>21830.68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956.89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132.36</v>
      </c>
      <c r="P5" s="14">
        <f>SUMIFS('成本1-9月'!$E:$E,'成本1-9月'!$D:$D,A5,'成本1-9月'!$C:$C,$P$4,'成本1-9月'!$A:$A,C5)</f>
        <v>964.1</v>
      </c>
      <c r="Q5" s="14">
        <f>SUMIFS('成本1-9月'!$E:$E,'成本1-9月'!$D:$D,A5,'成本1-9月'!$C:$C,$Q$4,'成本1-9月'!$A:$A,C5)</f>
        <v>75.44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3360.45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14841.44</v>
      </c>
      <c r="X5" s="7">
        <f t="shared" ref="X5:X13" si="1">H5-J5</f>
        <v>-21165.63</v>
      </c>
      <c r="Y5" s="29">
        <f>X5/H5</f>
        <v>-31.8256221336742</v>
      </c>
      <c r="Z5" s="9"/>
    </row>
    <row r="6" s="1" customFormat="1" ht="25" customHeight="1" spans="1:26">
      <c r="A6" s="32" t="s">
        <v>46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158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307</v>
      </c>
      <c r="G6" s="11">
        <f>SUMIFS('[3]运行总行程（车公里）'!$C$1:$C$65536,'[3]运行总行程（车公里）'!$B$1:$B$65536,A6,'[3]运行总行程（车公里）'!$A$1:$A$65536,C6)</f>
        <v>2360</v>
      </c>
      <c r="H6" s="14">
        <f>SUMIFS('收入1-9月'!D:D,'收入1-9月'!C:C,A6,'收入1-9月'!B:B,C6)</f>
        <v>940.78</v>
      </c>
      <c r="I6" s="15"/>
      <c r="J6" s="15">
        <f t="shared" si="0"/>
        <v>23158.62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1421.73</v>
      </c>
      <c r="M6" s="14">
        <f>SUMIFS('成本1-9月'!$E:$E,'成本1-9月'!$D:$D,A6,'成本1-9月'!$C:$C,$M$4,'成本1-9月'!$A:$A,C6)</f>
        <v>438.47</v>
      </c>
      <c r="N6" s="14">
        <f>SUMIFS('成本1-9月'!$E:$E,'成本1-9月'!$D:$D,A6,'成本1-9月'!$C:$C,$N$4,'成本1-9月'!$A:$A,C6)</f>
        <v>1440</v>
      </c>
      <c r="O6" s="14">
        <f>SUMIFS('成本1-9月'!$E:$E,'成本1-9月'!$D:$D,A6,'成本1-9月'!$C:$C,$O$4,'成本1-9月'!$A:$A,C6)</f>
        <v>177.06</v>
      </c>
      <c r="P6" s="14">
        <f>SUMIFS('成本1-9月'!$E:$E,'成本1-9月'!$D:$D,A6,'成本1-9月'!$C:$C,$P$4,'成本1-9月'!$A:$A,C6)</f>
        <v>964.1</v>
      </c>
      <c r="Q6" s="14">
        <f>SUMIFS('成本1-9月'!$E:$E,'成本1-9月'!$D:$D,A6,'成本1-9月'!$C:$C,$Q$4,'成本1-9月'!$A:$A,C6)</f>
        <v>63.52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1849.05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15804.69</v>
      </c>
      <c r="X6" s="7">
        <f t="shared" si="1"/>
        <v>-22217.84</v>
      </c>
      <c r="Y6" s="29">
        <f t="shared" ref="Y6:Y13" si="2">X6/H6</f>
        <v>-23.6164034099364</v>
      </c>
      <c r="Z6" s="9"/>
    </row>
    <row r="7" s="1" customFormat="1" ht="25" customHeight="1" spans="1:26">
      <c r="A7" s="32" t="s">
        <v>46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156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676</v>
      </c>
      <c r="G7" s="11">
        <f>SUMIFS('[3]运行总行程（车公里）'!$C$1:$C$65536,'[3]运行总行程（车公里）'!$B$1:$B$65536,A7,'[3]运行总行程（车公里）'!$A$1:$A$65536,C7)</f>
        <v>2143.9</v>
      </c>
      <c r="H7" s="14">
        <f>SUMIFS('收入1-9月'!D:D,'收入1-9月'!C:C,A7,'收入1-9月'!B:B,C7)</f>
        <v>5591.85</v>
      </c>
      <c r="I7" s="15"/>
      <c r="J7" s="15">
        <f t="shared" si="0"/>
        <v>22248.7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4435.32</v>
      </c>
      <c r="M7" s="14">
        <f>SUMIFS('成本1-9月'!$E:$E,'成本1-9月'!$D:$D,A7,'成本1-9月'!$C:$C,$M$4,'成本1-9月'!$A:$A,C7)</f>
        <v>1967.48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599.03</v>
      </c>
      <c r="P7" s="14">
        <f>SUMIFS('成本1-9月'!$E:$E,'成本1-9月'!$D:$D,A7,'成本1-9月'!$C:$C,$P$4,'成本1-9月'!$A:$A,C7)</f>
        <v>964.1</v>
      </c>
      <c r="Q7" s="14">
        <f>SUMIFS('成本1-9月'!$E:$E,'成本1-9月'!$D:$D,A7,'成本1-9月'!$C:$C,$Q$4,'成本1-9月'!$A:$A,C7)</f>
        <v>891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143.81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12247.96</v>
      </c>
      <c r="X7" s="7">
        <f t="shared" si="1"/>
        <v>-16656.85</v>
      </c>
      <c r="Y7" s="29">
        <f t="shared" si="2"/>
        <v>-2.97877267809401</v>
      </c>
      <c r="Z7" s="9"/>
    </row>
    <row r="8" s="1" customFormat="1" ht="25" customHeight="1" spans="1:26">
      <c r="A8" s="32" t="s">
        <v>46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180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99</v>
      </c>
      <c r="G8" s="11">
        <f>SUMIFS('[3]运行总行程（车公里）'!$C$1:$C$65536,'[3]运行总行程（车公里）'!$B$1:$B$65536,A8,'[3]运行总行程（车公里）'!$A$1:$A$65536,C8)</f>
        <v>2476.1</v>
      </c>
      <c r="H8" s="14">
        <f>SUMIFS('收入1-9月'!D:D,'收入1-9月'!C:C,A8,'收入1-9月'!B:B,C8)</f>
        <v>5783.01</v>
      </c>
      <c r="I8" s="15"/>
      <c r="J8" s="15">
        <f t="shared" si="0"/>
        <v>21064.43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5281.13</v>
      </c>
      <c r="M8" s="14">
        <f>SUMIFS('成本1-9月'!$E:$E,'成本1-9月'!$D:$D,A8,'成本1-9月'!$C:$C,$M$4,'成本1-9月'!$A:$A,C8)</f>
        <v>-1600.27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185.71</v>
      </c>
      <c r="P8" s="14">
        <f>SUMIFS('成本1-9月'!$E:$E,'成本1-9月'!$D:$D,A8,'成本1-9月'!$C:$C,$P$4,'成本1-9月'!$A:$A,C8)</f>
        <v>964.1</v>
      </c>
      <c r="Q8" s="14">
        <f>SUMIFS('成本1-9月'!$E:$E,'成本1-9月'!$D:$D,A8,'成本1-9月'!$C:$C,$Q$4,'成本1-9月'!$A:$A,C8)</f>
        <v>532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26.42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14675.34</v>
      </c>
      <c r="X8" s="7">
        <f t="shared" si="1"/>
        <v>-15281.42</v>
      </c>
      <c r="Y8" s="29">
        <f t="shared" si="2"/>
        <v>-2.64246819562823</v>
      </c>
      <c r="Z8" s="9"/>
    </row>
    <row r="9" s="1" customFormat="1" ht="25" customHeight="1" spans="1:26">
      <c r="A9" s="32" t="s">
        <v>46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232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233</v>
      </c>
      <c r="G9" s="11">
        <f>SUMIFS('[3]运行总行程（车公里）'!$C$1:$C$65536,'[3]运行总行程（车公里）'!$B$1:$B$65536,A9,'[3]运行总行程（车公里）'!$A$1:$A$65536,C9)</f>
        <v>6040.4</v>
      </c>
      <c r="H9" s="14">
        <f>SUMIFS('收入1-9月'!D:D,'收入1-9月'!C:C,A9,'收入1-9月'!B:B,C9)</f>
        <v>5393.01</v>
      </c>
      <c r="I9" s="15"/>
      <c r="J9" s="15">
        <f t="shared" si="0"/>
        <v>25622.51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5971.34</v>
      </c>
      <c r="M9" s="14">
        <f>SUMIFS('成本1-9月'!$E:$E,'成本1-9月'!$D:$D,A9,'成本1-9月'!$C:$C,$M$4,'成本1-9月'!$A:$A,C9)</f>
        <v>41.4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278.67</v>
      </c>
      <c r="P9" s="14">
        <f>SUMIFS('成本1-9月'!$E:$E,'成本1-9月'!$D:$D,A9,'成本1-9月'!$C:$C,$P$4,'成本1-9月'!$A:$A,C9)</f>
        <v>964.1</v>
      </c>
      <c r="Q9" s="14">
        <f>SUMIFS('成本1-9月'!$E:$E,'成本1-9月'!$D:$D,A9,'成本1-9月'!$C:$C,$Q$4,'成本1-9月'!$A:$A,C9)</f>
        <v>1859.77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20.14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15487.09</v>
      </c>
      <c r="X9" s="7">
        <f t="shared" si="1"/>
        <v>-20229.5</v>
      </c>
      <c r="Y9" s="29">
        <f t="shared" si="2"/>
        <v>-3.75105924149964</v>
      </c>
      <c r="Z9" s="9"/>
    </row>
    <row r="10" s="1" customFormat="1" ht="25" customHeight="1" spans="1:26">
      <c r="A10" s="32" t="s">
        <v>46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114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73</v>
      </c>
      <c r="G10" s="11">
        <f>SUMIFS('[3]运行总行程（车公里）'!$C$1:$C$65536,'[3]运行总行程（车公里）'!$B$1:$B$65536,A10,'[3]运行总行程（车公里）'!$A$1:$A$65536,C10)</f>
        <v>1984.3</v>
      </c>
      <c r="H10" s="14">
        <f>SUMIFS('收入1-9月'!D:D,'收入1-9月'!C:C,A10,'收入1-9月'!B:B,C10)</f>
        <v>2579.61</v>
      </c>
      <c r="I10" s="15"/>
      <c r="J10" s="15">
        <f t="shared" si="0"/>
        <v>20718.96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1274.97</v>
      </c>
      <c r="M10" s="14">
        <f>SUMIFS('成本1-9月'!$E:$E,'成本1-9月'!$D:$D,A10,'成本1-9月'!$C:$C,$M$4,'成本1-9月'!$A:$A,C10)</f>
        <v>550.47</v>
      </c>
      <c r="N10" s="14">
        <f>SUMIFS('成本1-9月'!$E:$E,'成本1-9月'!$D:$D,A10,'成本1-9月'!$C:$C,$N$4,'成本1-9月'!$A:$A,C10)</f>
        <v>1440</v>
      </c>
      <c r="O10" s="14">
        <f>SUMIFS('成本1-9月'!$E:$E,'成本1-9月'!$D:$D,A10,'成本1-9月'!$C:$C,$O$4,'成本1-9月'!$A:$A,C10)</f>
        <v>865.99</v>
      </c>
      <c r="P10" s="14">
        <f>SUMIFS('成本1-9月'!$E:$E,'成本1-9月'!$D:$D,A10,'成本1-9月'!$C:$C,$P$4,'成本1-9月'!$A:$A,C10)</f>
        <v>964.1</v>
      </c>
      <c r="Q10" s="14">
        <f>SUMIFS('成本1-9月'!$E:$E,'成本1-9月'!$D:$D,A10,'成本1-9月'!$C:$C,$Q$4,'成本1-9月'!$A:$A,C10)</f>
        <v>98.38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2.15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14522.9</v>
      </c>
      <c r="X10" s="7">
        <f t="shared" si="1"/>
        <v>-18139.35</v>
      </c>
      <c r="Y10" s="29">
        <f t="shared" si="2"/>
        <v>-7.03181876330143</v>
      </c>
      <c r="Z10" s="9"/>
    </row>
    <row r="11" s="1" customFormat="1" ht="25" customHeight="1" spans="1:26">
      <c r="A11" s="32" t="s">
        <v>46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126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350</v>
      </c>
      <c r="G11" s="11">
        <f>SUMIFS('[3]运行总行程（车公里）'!$C$1:$C$65536,'[3]运行总行程（车公里）'!$B$1:$B$65536,A11,'[3]运行总行程（车公里）'!$A$1:$A$65536,C11)</f>
        <v>2248</v>
      </c>
      <c r="H11" s="14">
        <f>SUMIFS('收入1-9月'!D:D,'收入1-9月'!C:C,A11,'收入1-9月'!B:B,C11)</f>
        <v>1357.38</v>
      </c>
      <c r="I11" s="15"/>
      <c r="J11" s="15">
        <f t="shared" si="0"/>
        <v>14829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1951.26</v>
      </c>
      <c r="M11" s="14">
        <f>SUMIFS('成本1-9月'!$E:$E,'成本1-9月'!$D:$D,A11,'成本1-9月'!$C:$C,$M$4,'成本1-9月'!$A:$A,C11)</f>
        <v>41.4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489.81</v>
      </c>
      <c r="P11" s="14">
        <f>SUMIFS('成本1-9月'!$E:$E,'成本1-9月'!$D:$D,A11,'成本1-9月'!$C:$C,$P$4,'成本1-9月'!$A:$A,C11)</f>
        <v>964.1</v>
      </c>
      <c r="Q11" s="14">
        <f>SUMIFS('成本1-9月'!$E:$E,'成本1-9月'!$D:$D,A11,'成本1-9月'!$C:$C,$Q$4,'成本1-9月'!$A:$A,C11)</f>
        <v>147.64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0.19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10234.6</v>
      </c>
      <c r="X11" s="7">
        <f t="shared" si="1"/>
        <v>-13471.62</v>
      </c>
      <c r="Y11" s="29">
        <f t="shared" si="2"/>
        <v>-9.92472262741458</v>
      </c>
      <c r="Z11" s="9"/>
    </row>
    <row r="12" s="1" customFormat="1" ht="25" customHeight="1" spans="1:26">
      <c r="A12" s="32" t="s">
        <v>46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74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119</v>
      </c>
      <c r="G12" s="11">
        <f>SUMIFS('[3]运行总行程（车公里）'!$C$1:$C$65536,'[3]运行总行程（车公里）'!$B$1:$B$65536,A12,'[3]运行总行程（车公里）'!$A$1:$A$65536,C12)</f>
        <v>1364</v>
      </c>
      <c r="H12" s="14">
        <f>SUMIFS('收入1-9月'!D:D,'收入1-9月'!C:C,A12,'收入1-9月'!B:B,C12)</f>
        <v>371.84</v>
      </c>
      <c r="I12" s="15"/>
      <c r="J12" s="15">
        <f t="shared" si="0"/>
        <v>14430.98</v>
      </c>
      <c r="K12" s="24">
        <f>+SUMIFS('[2]1-9月明细 (合并）huiz '!$C:$C,'[2]1-9月明细 (合并）huiz '!$B:$B,A12,'[2]1-9月明细 (合并）huiz '!$A:$A,C12)</f>
        <v>133.44</v>
      </c>
      <c r="L12" s="14">
        <f>SUMIFS('成本1-9月'!E:E,'成本1-9月'!D:D,A12,'成本1-9月'!C:C,$L$4,'成本1-9月'!A:A,C12)</f>
        <v>1006.32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344.13</v>
      </c>
      <c r="P12" s="14">
        <f>SUMIFS('成本1-9月'!$E:$E,'成本1-9月'!$D:$D,A12,'成本1-9月'!$C:$C,$P$4,'成本1-9月'!$A:$A,C12)</f>
        <v>964.1</v>
      </c>
      <c r="Q12" s="14">
        <f>SUMIFS('成本1-9月'!$E:$E,'成本1-9月'!$D:$D,A12,'成本1-9月'!$C:$C,$Q$4,'成本1-9月'!$A:$A,C12)</f>
        <v>128.5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10487.93</v>
      </c>
      <c r="X12" s="7">
        <f t="shared" si="1"/>
        <v>-14059.14</v>
      </c>
      <c r="Y12" s="29">
        <f t="shared" si="2"/>
        <v>-37.8096493115318</v>
      </c>
      <c r="Z12" s="9"/>
    </row>
    <row r="13" s="1" customFormat="1" ht="25" customHeight="1" spans="1:26">
      <c r="A13" s="32" t="s">
        <v>46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56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131</v>
      </c>
      <c r="G13" s="11">
        <f>SUMIFS('[3]运行总行程（车公里）'!$C$1:$C$65536,'[3]运行总行程（车公里）'!$B$1:$B$65536,A13,'[3]运行总行程（车公里）'!$A$1:$A$65536,C13)</f>
        <v>1164</v>
      </c>
      <c r="H13" s="14">
        <f>SUMIFS('收入1-9月'!D:D,'收入1-9月'!C:C,A13,'收入1-9月'!B:B,C13)</f>
        <v>388.83</v>
      </c>
      <c r="I13" s="15"/>
      <c r="J13" s="15">
        <f t="shared" si="0"/>
        <v>15331.1</v>
      </c>
      <c r="K13" s="24">
        <f>+SUMIFS('[2]1-9月明细 (合并）huiz '!$C:$C,'[2]1-9月明细 (合并）huiz '!$B:$B,A13,'[2]1-9月明细 (合并）huiz '!$A:$A,C13)</f>
        <v>72.61</v>
      </c>
      <c r="L13" s="14">
        <f>SUMIFS('成本1-9月'!E:E,'成本1-9月'!D:D,A13,'成本1-9月'!C:C,$L$4,'成本1-9月'!A:A,C13)</f>
        <v>1040.16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220.66</v>
      </c>
      <c r="P13" s="14">
        <f>SUMIFS('成本1-9月'!$E:$E,'成本1-9月'!$D:$D,A13,'成本1-9月'!$C:$C,$P$4,'成本1-9月'!$A:$A,C13)</f>
        <v>964.1</v>
      </c>
      <c r="Q13" s="14">
        <f>SUMIFS('成本1-9月'!$E:$E,'成本1-9月'!$D:$D,A13,'成本1-9月'!$C:$C,$Q$4,'成本1-9月'!$A:$A,C13)</f>
        <v>135.96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11970.22</v>
      </c>
      <c r="X13" s="7">
        <f t="shared" si="1"/>
        <v>-14942.27</v>
      </c>
      <c r="Y13" s="29">
        <f t="shared" si="2"/>
        <v>-38.4287992181673</v>
      </c>
      <c r="Z13" s="9"/>
    </row>
    <row r="14" s="1" customFormat="1" ht="25" customHeight="1" spans="1:26">
      <c r="A14" s="32" t="s">
        <v>46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32" t="s">
        <v>46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32" t="s">
        <v>46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32"/>
      <c r="B17" s="16"/>
      <c r="C17" s="17" t="s">
        <v>39</v>
      </c>
      <c r="D17" s="16">
        <f>SUM(D5:D16)</f>
        <v>1203</v>
      </c>
      <c r="E17" s="16">
        <v>4</v>
      </c>
      <c r="F17" s="16">
        <f>SUM(F5:F16)</f>
        <v>2210</v>
      </c>
      <c r="G17" s="16">
        <f>SUM(G5:G16)</f>
        <v>21482.9</v>
      </c>
      <c r="H17" s="16">
        <f>SUM(H5:H16)</f>
        <v>23071.36</v>
      </c>
      <c r="I17" s="16"/>
      <c r="J17" s="16">
        <f t="shared" si="5"/>
        <v>179234.98</v>
      </c>
      <c r="K17" s="16">
        <f t="shared" ref="K17:U17" si="6">SUM(K5:K16)</f>
        <v>206.05</v>
      </c>
      <c r="L17" s="16">
        <f t="shared" si="6"/>
        <v>23339.12</v>
      </c>
      <c r="M17" s="16">
        <f t="shared" si="6"/>
        <v>1438.95</v>
      </c>
      <c r="N17" s="16">
        <f t="shared" si="6"/>
        <v>2880</v>
      </c>
      <c r="O17" s="16">
        <f t="shared" si="6"/>
        <v>3293.42</v>
      </c>
      <c r="P17" s="16">
        <f t="shared" si="6"/>
        <v>8676.9</v>
      </c>
      <c r="Q17" s="16">
        <f t="shared" si="6"/>
        <v>3932.21</v>
      </c>
      <c r="R17" s="16">
        <f t="shared" si="6"/>
        <v>9000</v>
      </c>
      <c r="S17" s="16">
        <f t="shared" si="6"/>
        <v>3360.45</v>
      </c>
      <c r="T17" s="16">
        <f t="shared" si="6"/>
        <v>0</v>
      </c>
      <c r="U17" s="16">
        <f t="shared" si="6"/>
        <v>3041.76</v>
      </c>
      <c r="V17" s="16"/>
      <c r="W17" s="28">
        <f>SUM(W5:W16)</f>
        <v>120272.17</v>
      </c>
      <c r="X17" s="16">
        <f t="shared" si="3"/>
        <v>-156163.62</v>
      </c>
      <c r="Y17" s="30">
        <f t="shared" si="4"/>
        <v>-6.76872191322921</v>
      </c>
      <c r="Z17" s="9"/>
    </row>
    <row r="18" s="1" customFormat="1" ht="25" customHeight="1" spans="1:26">
      <c r="A18" s="32" t="s">
        <v>46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32" t="s">
        <v>46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32" t="s">
        <v>46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32" t="s">
        <v>46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32" t="s">
        <v>46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32" t="s">
        <v>46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32" t="s">
        <v>46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32" t="s">
        <v>46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32" t="s">
        <v>46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32" t="s">
        <v>46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32" t="s">
        <v>46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32" t="s">
        <v>46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-1203</v>
      </c>
      <c r="E31" s="21">
        <f t="shared" si="9"/>
        <v>0</v>
      </c>
      <c r="F31" s="21">
        <f t="shared" si="9"/>
        <v>-2210</v>
      </c>
      <c r="G31" s="21">
        <f t="shared" si="9"/>
        <v>-21482.9</v>
      </c>
      <c r="H31" s="21">
        <f t="shared" si="9"/>
        <v>-23071.36</v>
      </c>
      <c r="I31" s="21">
        <f t="shared" si="9"/>
        <v>0</v>
      </c>
      <c r="J31" s="21">
        <f t="shared" si="9"/>
        <v>-179234.98</v>
      </c>
      <c r="K31" s="21">
        <f t="shared" si="9"/>
        <v>-206.05</v>
      </c>
      <c r="L31" s="21">
        <f t="shared" si="9"/>
        <v>-23339.12</v>
      </c>
      <c r="M31" s="21">
        <f t="shared" si="9"/>
        <v>-1438.95</v>
      </c>
      <c r="N31" s="21">
        <f t="shared" si="9"/>
        <v>-2880</v>
      </c>
      <c r="O31" s="21">
        <f t="shared" si="9"/>
        <v>-3293.42</v>
      </c>
      <c r="P31" s="21">
        <f t="shared" si="9"/>
        <v>-8676.9</v>
      </c>
      <c r="Q31" s="21">
        <f t="shared" si="9"/>
        <v>-3932.21</v>
      </c>
      <c r="R31" s="21">
        <f t="shared" si="9"/>
        <v>-9000</v>
      </c>
      <c r="S31" s="21">
        <f t="shared" si="9"/>
        <v>-3360.45</v>
      </c>
      <c r="T31" s="21">
        <f t="shared" si="9"/>
        <v>0</v>
      </c>
      <c r="U31" s="21">
        <f t="shared" si="9"/>
        <v>-3041.76</v>
      </c>
      <c r="V31" s="21">
        <f t="shared" si="9"/>
        <v>0</v>
      </c>
      <c r="W31" s="21">
        <f t="shared" si="9"/>
        <v>-120272.17</v>
      </c>
      <c r="X31" s="21">
        <f t="shared" si="9"/>
        <v>156163.62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7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47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311</v>
      </c>
      <c r="G5" s="11">
        <f>SUMIFS('[3]运行总行程（车公里）'!$C$1:$C$65536,'[3]运行总行程（车公里）'!$B$1:$B$65536,A5,'[3]运行总行程（车公里）'!$A$1:$A$65536,C5)</f>
        <v>4184.8</v>
      </c>
      <c r="H5" s="14">
        <f>SUMIFS('收入1-9月'!D:D,'收入1-9月'!C:C,A5,'收入1-9月'!B:B,C5)</f>
        <v>1515.53</v>
      </c>
      <c r="I5" s="15"/>
      <c r="J5" s="15">
        <f t="shared" ref="J5:J13" si="0">SUM(L5:U5,W5)</f>
        <v>25490.7</v>
      </c>
      <c r="K5" s="24">
        <f>+SUMIFS('[2]1-9月明细 (合并）huiz '!$C:$C,'[2]1-9月明细 (合并）huiz '!$B:$B,A5,'[2]1-9月明细 (合并）huiz '!$A:$A,C5)</f>
        <v>58.62</v>
      </c>
      <c r="L5" s="14">
        <f>SUMIFS('成本1-9月'!E:E,'成本1-9月'!D:D,A5,'成本1-9月'!C:C,$L$4,'成本1-9月'!A:A,C5)</f>
        <v>2456.52</v>
      </c>
      <c r="M5" s="14">
        <f>SUMIFS('成本1-9月'!$E:$E,'成本1-9月'!$D:$D,A5,'成本1-9月'!$C:$C,$M$4,'成本1-9月'!$A:$A,C5)</f>
        <v>1250.49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412.6</v>
      </c>
      <c r="P5" s="14">
        <f>SUMIFS('成本1-9月'!$E:$E,'成本1-9月'!$D:$D,A5,'成本1-9月'!$C:$C,$P$4,'成本1-9月'!$A:$A,C5)</f>
        <v>830.54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3360.45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500.53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15679.57</v>
      </c>
      <c r="X5" s="7">
        <f t="shared" ref="X5:X13" si="1">H5-J5</f>
        <v>-23975.17</v>
      </c>
      <c r="Y5" s="29">
        <f>X5/H5</f>
        <v>-15.8196604488199</v>
      </c>
      <c r="Z5" s="9"/>
    </row>
    <row r="6" s="1" customFormat="1" ht="25" customHeight="1" spans="1:26">
      <c r="A6" s="6" t="s">
        <v>47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162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413</v>
      </c>
      <c r="G6" s="11">
        <f>SUMIFS('[3]运行总行程（车公里）'!$C$1:$C$65536,'[3]运行总行程（车公里）'!$B$1:$B$65536,A6,'[3]运行总行程（车公里）'!$A$1:$A$65536,C6)</f>
        <v>5800</v>
      </c>
      <c r="H6" s="14">
        <f>SUMIFS('收入1-9月'!D:D,'收入1-9月'!C:C,A6,'收入1-9月'!B:B,C6)</f>
        <v>2277.28</v>
      </c>
      <c r="I6" s="15"/>
      <c r="J6" s="15">
        <f t="shared" si="0"/>
        <v>26394.16</v>
      </c>
      <c r="K6" s="24">
        <f>+SUMIFS('[2]1-9月明细 (合并）huiz '!$C:$C,'[2]1-9月明细 (合并）huiz '!$B:$B,A6,'[2]1-9月明细 (合并）huiz '!$A:$A,C6)</f>
        <v>119.95</v>
      </c>
      <c r="L6" s="14">
        <f>SUMIFS('成本1-9月'!E:E,'成本1-9月'!D:D,A6,'成本1-9月'!C:C,$L$4,'成本1-9月'!A:A,C6)</f>
        <v>3151.39</v>
      </c>
      <c r="M6" s="14">
        <f>SUMIFS('成本1-9月'!$E:$E,'成本1-9月'!$D:$D,A6,'成本1-9月'!$C:$C,$M$4,'成本1-9月'!$A:$A,C6)</f>
        <v>1781.49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735.02</v>
      </c>
      <c r="P6" s="14">
        <f>SUMIFS('成本1-9月'!$E:$E,'成本1-9月'!$D:$D,A6,'成本1-9月'!$C:$C,$P$4,'成本1-9月'!$A:$A,C6)</f>
        <v>830.54</v>
      </c>
      <c r="Q6" s="14">
        <f>SUMIFS('成本1-9月'!$E:$E,'成本1-9月'!$D:$D,A6,'成本1-9月'!$C:$C,$Q$4,'成本1-9月'!$A:$A,C6)</f>
        <v>181.56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4359.88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14354.28</v>
      </c>
      <c r="X6" s="7">
        <f t="shared" si="1"/>
        <v>-24116.88</v>
      </c>
      <c r="Y6" s="29">
        <f t="shared" ref="Y6:Y13" si="2">X6/H6</f>
        <v>-10.5902128855477</v>
      </c>
      <c r="Z6" s="9"/>
    </row>
    <row r="7" s="1" customFormat="1" ht="25" customHeight="1" spans="1:26">
      <c r="A7" s="6" t="s">
        <v>47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168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353</v>
      </c>
      <c r="G7" s="11">
        <f>SUMIFS('[3]运行总行程（车公里）'!$C$1:$C$65536,'[3]运行总行程（车公里）'!$B$1:$B$65536,A7,'[3]运行总行程（车公里）'!$A$1:$A$65536,C7)</f>
        <v>6366.2</v>
      </c>
      <c r="H7" s="14">
        <f>SUMIFS('收入1-9月'!D:D,'收入1-9月'!C:C,A7,'收入1-9月'!B:B,C7)</f>
        <v>1885.44</v>
      </c>
      <c r="I7" s="15"/>
      <c r="J7" s="15">
        <f t="shared" si="0"/>
        <v>29194.62</v>
      </c>
      <c r="K7" s="24">
        <f>+SUMIFS('[2]1-9月明细 (合并）huiz '!$C:$C,'[2]1-9月明细 (合并）huiz '!$B:$B,A7,'[2]1-9月明细 (合并）huiz '!$A:$A,C7)</f>
        <v>104.58</v>
      </c>
      <c r="L7" s="14">
        <f>SUMIFS('成本1-9月'!E:E,'成本1-9月'!D:D,A7,'成本1-9月'!C:C,$L$4,'成本1-9月'!A:A,C7)</f>
        <v>4196.38</v>
      </c>
      <c r="M7" s="14">
        <f>SUMIFS('成本1-9月'!$E:$E,'成本1-9月'!$D:$D,A7,'成本1-9月'!$C:$C,$M$4,'成本1-9月'!$A:$A,C7)</f>
        <v>1781.49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477.47</v>
      </c>
      <c r="P7" s="14">
        <f>SUMIFS('成本1-9月'!$E:$E,'成本1-9月'!$D:$D,A7,'成本1-9月'!$C:$C,$P$4,'成本1-9月'!$A:$A,C7)</f>
        <v>830.54</v>
      </c>
      <c r="Q7" s="14">
        <f>SUMIFS('成本1-9月'!$E:$E,'成本1-9月'!$D:$D,A7,'成本1-9月'!$C:$C,$Q$4,'成本1-9月'!$A:$A,C7)</f>
        <v>121.04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7329.99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13457.71</v>
      </c>
      <c r="X7" s="7">
        <f t="shared" si="1"/>
        <v>-27309.18</v>
      </c>
      <c r="Y7" s="29">
        <f t="shared" si="2"/>
        <v>-14.4842477087576</v>
      </c>
      <c r="Z7" s="9"/>
    </row>
    <row r="8" s="1" customFormat="1" ht="25" customHeight="1" spans="1:26">
      <c r="A8" s="6" t="s">
        <v>47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172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450</v>
      </c>
      <c r="G8" s="11">
        <f>SUMIFS('[3]运行总行程（车公里）'!$C$1:$C$65536,'[3]运行总行程（车公里）'!$B$1:$B$65536,A8,'[3]运行总行程（车公里）'!$A$1:$A$65536,C8)</f>
        <v>6670.1</v>
      </c>
      <c r="H8" s="14">
        <f>SUMIFS('收入1-9月'!D:D,'收入1-9月'!C:C,A8,'收入1-9月'!B:B,C8)</f>
        <v>2416.11</v>
      </c>
      <c r="I8" s="15"/>
      <c r="J8" s="15">
        <f t="shared" si="0"/>
        <v>25586.05</v>
      </c>
      <c r="K8" s="24">
        <f>+SUMIFS('[2]1-9月明细 (合并）huiz '!$C:$C,'[2]1-9月明细 (合并）huiz '!$B:$B,A8,'[2]1-9月明细 (合并）huiz '!$A:$A,C8)</f>
        <v>113.54</v>
      </c>
      <c r="L8" s="14">
        <f>SUMIFS('成本1-9月'!E:E,'成本1-9月'!D:D,A8,'成本1-9月'!C:C,$L$4,'成本1-9月'!A:A,C8)</f>
        <v>4741.19</v>
      </c>
      <c r="M8" s="14">
        <f>SUMIFS('成本1-9月'!$E:$E,'成本1-9月'!$D:$D,A8,'成本1-9月'!$C:$C,$M$4,'成本1-9月'!$A:$A,C8)</f>
        <v>-2290.18</v>
      </c>
      <c r="N8" s="14">
        <f>SUMIFS('成本1-9月'!$E:$E,'成本1-9月'!$D:$D,A8,'成本1-9月'!$C:$C,$N$4,'成本1-9月'!$A:$A,C8)</f>
        <v>1440</v>
      </c>
      <c r="O8" s="14">
        <f>SUMIFS('成本1-9月'!$E:$E,'成本1-9月'!$D:$D,A8,'成本1-9月'!$C:$C,$O$4,'成本1-9月'!$A:$A,C8)</f>
        <v>500.26</v>
      </c>
      <c r="P8" s="14">
        <f>SUMIFS('成本1-9月'!$E:$E,'成本1-9月'!$D:$D,A8,'成本1-9月'!$C:$C,$P$4,'成本1-9月'!$A:$A,C8)</f>
        <v>830.54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1.04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19363.2</v>
      </c>
      <c r="X8" s="7">
        <f t="shared" si="1"/>
        <v>-23169.94</v>
      </c>
      <c r="Y8" s="29">
        <f t="shared" si="2"/>
        <v>-9.58977033330436</v>
      </c>
      <c r="Z8" s="9"/>
    </row>
    <row r="9" s="1" customFormat="1" ht="25" customHeight="1" spans="1:26">
      <c r="A9" s="6" t="s">
        <v>47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168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450</v>
      </c>
      <c r="G9" s="11">
        <f>SUMIFS('[3]运行总行程（车公里）'!$C$1:$C$65536,'[3]运行总行程（车公里）'!$B$1:$B$65536,A9,'[3]运行总行程（车公里）'!$A$1:$A$65536,C9)</f>
        <v>6744.8</v>
      </c>
      <c r="H9" s="14">
        <f>SUMIFS('收入1-9月'!D:D,'收入1-9月'!C:C,A9,'收入1-9月'!B:B,C9)</f>
        <v>2231.07</v>
      </c>
      <c r="I9" s="15"/>
      <c r="J9" s="15">
        <f t="shared" si="0"/>
        <v>25177.37</v>
      </c>
      <c r="K9" s="24">
        <f>+SUMIFS('[2]1-9月明细 (合并）huiz '!$C:$C,'[2]1-9月明细 (合并）huiz '!$B:$B,A9,'[2]1-9月明细 (合并）huiz '!$A:$A,C9)</f>
        <v>88.73</v>
      </c>
      <c r="L9" s="14">
        <f>SUMIFS('成本1-9月'!E:E,'成本1-9月'!D:D,A9,'成本1-9月'!C:C,$L$4,'成本1-9月'!A:A,C9)</f>
        <v>4985.36</v>
      </c>
      <c r="M9" s="14">
        <f>SUMIFS('成本1-9月'!$E:$E,'成本1-9月'!$D:$D,A9,'成本1-9月'!$C:$C,$M$4,'成本1-9月'!$A:$A,C9)</f>
        <v>1106.52</v>
      </c>
      <c r="N9" s="14">
        <f>SUMIFS('成本1-9月'!$E:$E,'成本1-9月'!$D:$D,A9,'成本1-9月'!$C:$C,$N$4,'成本1-9月'!$A:$A,C9)</f>
        <v>1440</v>
      </c>
      <c r="O9" s="14">
        <f>SUMIFS('成本1-9月'!$E:$E,'成本1-9月'!$D:$D,A9,'成本1-9月'!$C:$C,$O$4,'成本1-9月'!$A:$A,C9)</f>
        <v>505.98</v>
      </c>
      <c r="P9" s="14">
        <f>SUMIFS('成本1-9月'!$E:$E,'成本1-9月'!$D:$D,A9,'成本1-9月'!$C:$C,$P$4,'成本1-9月'!$A:$A,C9)</f>
        <v>830.54</v>
      </c>
      <c r="Q9" s="14">
        <f>SUMIFS('成本1-9月'!$E:$E,'成本1-9月'!$D:$D,A9,'成本1-9月'!$C:$C,$Q$4,'成本1-9月'!$A:$A,C9)</f>
        <v>23.15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3.43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15282.39</v>
      </c>
      <c r="X9" s="7">
        <f t="shared" si="1"/>
        <v>-22946.3</v>
      </c>
      <c r="Y9" s="29">
        <f t="shared" si="2"/>
        <v>-10.2848857274761</v>
      </c>
      <c r="Z9" s="9"/>
    </row>
    <row r="10" s="1" customFormat="1" ht="25" customHeight="1" spans="1:26">
      <c r="A10" s="6" t="s">
        <v>47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139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246</v>
      </c>
      <c r="G10" s="11">
        <f>SUMIFS('[3]运行总行程（车公里）'!$C$1:$C$65536,'[3]运行总行程（车公里）'!$B$1:$B$65536,A10,'[3]运行总行程（车公里）'!$A$1:$A$65536,C10)</f>
        <v>3995.1</v>
      </c>
      <c r="H10" s="14">
        <f>SUMIFS('收入1-9月'!D:D,'收入1-9月'!C:C,A10,'收入1-9月'!B:B,C10)</f>
        <v>1125.25</v>
      </c>
      <c r="I10" s="15"/>
      <c r="J10" s="15">
        <f t="shared" si="0"/>
        <v>22034.18</v>
      </c>
      <c r="K10" s="24">
        <f>+SUMIFS('[2]1-9月明细 (合并）huiz '!$C:$C,'[2]1-9月明细 (合并）huiz '!$B:$B,A10,'[2]1-9月明细 (合并）huiz '!$A:$A,C10)</f>
        <v>27.41</v>
      </c>
      <c r="L10" s="14">
        <f>SUMIFS('成本1-9月'!E:E,'成本1-9月'!D:D,A10,'成本1-9月'!C:C,$L$4,'成本1-9月'!A:A,C10)</f>
        <v>3070.11</v>
      </c>
      <c r="M10" s="14">
        <f>SUMIFS('成本1-9月'!$E:$E,'成本1-9月'!$D:$D,A10,'成本1-9月'!$C:$C,$M$4,'成本1-9月'!$A:$A,C10)</f>
        <v>98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332.84</v>
      </c>
      <c r="P10" s="14">
        <f>SUMIFS('成本1-9月'!$E:$E,'成本1-9月'!$D:$D,A10,'成本1-9月'!$C:$C,$P$4,'成本1-9月'!$A:$A,C10)</f>
        <v>830.54</v>
      </c>
      <c r="Q10" s="14">
        <f>SUMIFS('成本1-9月'!$E:$E,'成本1-9月'!$D:$D,A10,'成本1-9月'!$C:$C,$Q$4,'成本1-9月'!$A:$A,C10)</f>
        <v>60.52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1.5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16640.67</v>
      </c>
      <c r="X10" s="7">
        <f t="shared" si="1"/>
        <v>-20908.93</v>
      </c>
      <c r="Y10" s="29">
        <f t="shared" si="2"/>
        <v>-18.5815863141524</v>
      </c>
      <c r="Z10" s="9"/>
    </row>
    <row r="11" s="1" customFormat="1" ht="25" customHeight="1" spans="1:26">
      <c r="A11" s="6" t="s">
        <v>47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128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247</v>
      </c>
      <c r="G11" s="11">
        <f>SUMIFS('[3]运行总行程（车公里）'!$C$1:$C$65536,'[3]运行总行程（车公里）'!$B$1:$B$65536,A11,'[3]运行总行程（车公里）'!$A$1:$A$65536,C11)</f>
        <v>4335</v>
      </c>
      <c r="H11" s="14">
        <f>SUMIFS('收入1-9月'!D:D,'收入1-9月'!C:C,A11,'收入1-9月'!B:B,C11)</f>
        <v>1671.84</v>
      </c>
      <c r="I11" s="15"/>
      <c r="J11" s="15">
        <f t="shared" si="0"/>
        <v>16492.32</v>
      </c>
      <c r="K11" s="24">
        <f>+SUMIFS('[2]1-9月明细 (合并）huiz '!$C:$C,'[2]1-9月明细 (合并）huiz '!$B:$B,A11,'[2]1-9月明细 (合并）huiz '!$A:$A,C11)</f>
        <v>105.04</v>
      </c>
      <c r="L11" s="14">
        <f>SUMIFS('成本1-9月'!E:E,'成本1-9月'!D:D,A11,'成本1-9月'!C:C,$L$4,'成本1-9月'!A:A,C11)</f>
        <v>3922.85</v>
      </c>
      <c r="M11" s="14">
        <f>SUMIFS('成本1-9月'!$E:$E,'成本1-9月'!$D:$D,A11,'成本1-9月'!$C:$C,$M$4,'成本1-9月'!$A:$A,C11)</f>
        <v>53.38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898.53</v>
      </c>
      <c r="P11" s="14">
        <f>SUMIFS('成本1-9月'!$E:$E,'成本1-9月'!$D:$D,A11,'成本1-9月'!$C:$C,$P$4,'成本1-9月'!$A:$A,C11)</f>
        <v>830.54</v>
      </c>
      <c r="Q11" s="14">
        <f>SUMIFS('成本1-9月'!$E:$E,'成本1-9月'!$D:$D,A11,'成本1-9月'!$C:$C,$Q$4,'成本1-9月'!$A:$A,C11)</f>
        <v>121.04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2.55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9663.43</v>
      </c>
      <c r="X11" s="7">
        <f t="shared" si="1"/>
        <v>-14820.48</v>
      </c>
      <c r="Y11" s="29">
        <f t="shared" si="2"/>
        <v>-8.86477174849268</v>
      </c>
      <c r="Z11" s="9"/>
    </row>
    <row r="12" s="1" customFormat="1" ht="25" customHeight="1" spans="1:26">
      <c r="A12" s="6" t="s">
        <v>47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74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187</v>
      </c>
      <c r="G12" s="11">
        <f>SUMIFS('[3]运行总行程（车公里）'!$C$1:$C$65536,'[3]运行总行程（车公里）'!$B$1:$B$65536,A12,'[3]运行总行程（车公里）'!$A$1:$A$65536,C12)</f>
        <v>2516</v>
      </c>
      <c r="H12" s="14">
        <f>SUMIFS('收入1-9月'!D:D,'收入1-9月'!C:C,A12,'收入1-9月'!B:B,C12)</f>
        <v>1521.74</v>
      </c>
      <c r="I12" s="15"/>
      <c r="J12" s="15">
        <f t="shared" si="0"/>
        <v>20182.52</v>
      </c>
      <c r="K12" s="24">
        <f>+SUMIFS('[2]1-9月明细 (合并）huiz '!$C:$C,'[2]1-9月明细 (合并）huiz '!$B:$B,A12,'[2]1-9月明细 (合并）huiz '!$A:$A,C12)</f>
        <v>384.09</v>
      </c>
      <c r="L12" s="14">
        <f>SUMIFS('成本1-9月'!E:E,'成本1-9月'!D:D,A12,'成本1-9月'!C:C,$L$4,'成本1-9月'!A:A,C12)</f>
        <v>2329.93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770.64</v>
      </c>
      <c r="P12" s="14">
        <f>SUMIFS('成本1-9月'!$E:$E,'成本1-9月'!$D:$D,A12,'成本1-9月'!$C:$C,$P$4,'成本1-9月'!$A:$A,C12)</f>
        <v>830.54</v>
      </c>
      <c r="Q12" s="14">
        <f>SUMIFS('成本1-9月'!$E:$E,'成本1-9月'!$D:$D,A12,'成本1-9月'!$C:$C,$Q$4,'成本1-9月'!$A:$A,C12)</f>
        <v>60.52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1503.44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13687.45</v>
      </c>
      <c r="X12" s="7">
        <f t="shared" si="1"/>
        <v>-18660.78</v>
      </c>
      <c r="Y12" s="29">
        <f t="shared" si="2"/>
        <v>-12.262791278405</v>
      </c>
      <c r="Z12" s="9"/>
    </row>
    <row r="13" s="1" customFormat="1" ht="25" customHeight="1" spans="1:26">
      <c r="A13" s="6" t="s">
        <v>47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55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95</v>
      </c>
      <c r="G13" s="11">
        <f>SUMIFS('[3]运行总行程（车公里）'!$C$1:$C$65536,'[3]运行总行程（车公里）'!$B$1:$B$65536,A13,'[3]运行总行程（车公里）'!$A$1:$A$65536,C13)</f>
        <v>2597.5</v>
      </c>
      <c r="H13" s="14">
        <f>SUMIFS('收入1-9月'!D:D,'收入1-9月'!C:C,A13,'收入1-9月'!B:B,C13)</f>
        <v>3134.08</v>
      </c>
      <c r="I13" s="15"/>
      <c r="J13" s="15">
        <f t="shared" si="0"/>
        <v>22005.3</v>
      </c>
      <c r="K13" s="24">
        <f>+SUMIFS('[2]1-9月明细 (合并）huiz '!$C:$C,'[2]1-9月明细 (合并）huiz '!$B:$B,A13,'[2]1-9月明细 (合并）huiz '!$A:$A,C13)</f>
        <v>374.04</v>
      </c>
      <c r="L13" s="14">
        <f>SUMIFS('成本1-9月'!E:E,'成本1-9月'!D:D,A13,'成本1-9月'!C:C,$L$4,'成本1-9月'!A:A,C13)</f>
        <v>2267.08</v>
      </c>
      <c r="M13" s="14">
        <f>SUMIFS('成本1-9月'!$E:$E,'成本1-9月'!$D:$D,A13,'成本1-9月'!$C:$C,$M$4,'成本1-9月'!$A:$A,C13)</f>
        <v>9.99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587.74</v>
      </c>
      <c r="P13" s="14">
        <f>SUMIFS('成本1-9月'!$E:$E,'成本1-9月'!$D:$D,A13,'成本1-9月'!$C:$C,$P$4,'成本1-9月'!$A:$A,C13)</f>
        <v>830.54</v>
      </c>
      <c r="Q13" s="14">
        <f>SUMIFS('成本1-9月'!$E:$E,'成本1-9月'!$D:$D,A13,'成本1-9月'!$C:$C,$Q$4,'成本1-9月'!$A:$A,C13)</f>
        <v>319.77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9.53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16980.65</v>
      </c>
      <c r="X13" s="7">
        <f t="shared" si="1"/>
        <v>-18871.22</v>
      </c>
      <c r="Y13" s="29">
        <f t="shared" si="2"/>
        <v>-6.02129492546457</v>
      </c>
      <c r="Z13" s="9"/>
    </row>
    <row r="14" s="1" customFormat="1" ht="25" customHeight="1" spans="1:26">
      <c r="A14" s="6" t="s">
        <v>47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47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47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1172</v>
      </c>
      <c r="E17" s="16">
        <v>4</v>
      </c>
      <c r="F17" s="16">
        <f>SUM(F5:F16)</f>
        <v>2752</v>
      </c>
      <c r="G17" s="16">
        <f>SUM(G5:G16)</f>
        <v>43209.5</v>
      </c>
      <c r="H17" s="16">
        <f>SUM(H5:H16)</f>
        <v>17778.34</v>
      </c>
      <c r="I17" s="16"/>
      <c r="J17" s="16">
        <f t="shared" si="5"/>
        <v>212557.22</v>
      </c>
      <c r="K17" s="16">
        <f t="shared" ref="K17:U17" si="6">SUM(K5:K16)</f>
        <v>1376</v>
      </c>
      <c r="L17" s="16">
        <f t="shared" si="6"/>
        <v>31120.81</v>
      </c>
      <c r="M17" s="16">
        <f t="shared" si="6"/>
        <v>3791.18</v>
      </c>
      <c r="N17" s="16">
        <f t="shared" si="6"/>
        <v>2880</v>
      </c>
      <c r="O17" s="16">
        <f t="shared" si="6"/>
        <v>5221.08</v>
      </c>
      <c r="P17" s="16">
        <f t="shared" si="6"/>
        <v>7474.86</v>
      </c>
      <c r="Q17" s="16">
        <f t="shared" si="6"/>
        <v>887.6</v>
      </c>
      <c r="R17" s="16">
        <f t="shared" si="6"/>
        <v>9000</v>
      </c>
      <c r="S17" s="16">
        <f t="shared" si="6"/>
        <v>3360.45</v>
      </c>
      <c r="T17" s="16">
        <f t="shared" si="6"/>
        <v>0</v>
      </c>
      <c r="U17" s="16">
        <f t="shared" si="6"/>
        <v>13711.89</v>
      </c>
      <c r="V17" s="16"/>
      <c r="W17" s="28">
        <f>SUM(W5:W16)</f>
        <v>135109.35</v>
      </c>
      <c r="X17" s="16">
        <f t="shared" si="3"/>
        <v>-194778.88</v>
      </c>
      <c r="Y17" s="30">
        <f t="shared" si="4"/>
        <v>-10.9559655175905</v>
      </c>
      <c r="Z17" s="9"/>
    </row>
    <row r="18" s="1" customFormat="1" ht="25" customHeight="1" spans="1:26">
      <c r="A18" s="6" t="s">
        <v>47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47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47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47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47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47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47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47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47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47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47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47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-1172</v>
      </c>
      <c r="E31" s="21">
        <f t="shared" si="9"/>
        <v>0</v>
      </c>
      <c r="F31" s="21">
        <f t="shared" si="9"/>
        <v>-2752</v>
      </c>
      <c r="G31" s="21">
        <f t="shared" si="9"/>
        <v>-43209.5</v>
      </c>
      <c r="H31" s="21">
        <f t="shared" si="9"/>
        <v>-17778.34</v>
      </c>
      <c r="I31" s="21">
        <f t="shared" si="9"/>
        <v>0</v>
      </c>
      <c r="J31" s="21">
        <f t="shared" si="9"/>
        <v>-212557.22</v>
      </c>
      <c r="K31" s="21">
        <f t="shared" si="9"/>
        <v>-1376</v>
      </c>
      <c r="L31" s="21">
        <f t="shared" si="9"/>
        <v>-31120.81</v>
      </c>
      <c r="M31" s="21">
        <f t="shared" si="9"/>
        <v>-3791.18</v>
      </c>
      <c r="N31" s="21">
        <f t="shared" si="9"/>
        <v>-2880</v>
      </c>
      <c r="O31" s="21">
        <f t="shared" si="9"/>
        <v>-5221.08</v>
      </c>
      <c r="P31" s="21">
        <f t="shared" si="9"/>
        <v>-7474.86</v>
      </c>
      <c r="Q31" s="21">
        <f t="shared" si="9"/>
        <v>-887.6</v>
      </c>
      <c r="R31" s="21">
        <f t="shared" si="9"/>
        <v>-9000</v>
      </c>
      <c r="S31" s="21">
        <f t="shared" si="9"/>
        <v>-3360.45</v>
      </c>
      <c r="T31" s="21">
        <f t="shared" si="9"/>
        <v>0</v>
      </c>
      <c r="U31" s="21">
        <f t="shared" si="9"/>
        <v>-13711.89</v>
      </c>
      <c r="V31" s="21">
        <f t="shared" si="9"/>
        <v>0</v>
      </c>
      <c r="W31" s="21">
        <f t="shared" si="9"/>
        <v>-135109.35</v>
      </c>
      <c r="X31" s="21">
        <f t="shared" si="9"/>
        <v>194778.88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8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74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107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448</v>
      </c>
      <c r="G5" s="11">
        <f>SUMIFS('[3]运行总行程（车公里）'!$C$1:$C$65536,'[3]运行总行程（车公里）'!$B$1:$B$65536,A5,'[3]运行总行程（车公里）'!$A$1:$A$65536,C5)</f>
        <v>4852.3</v>
      </c>
      <c r="H5" s="14">
        <f>SUMIFS('收入1-9月'!D:D,'收入1-9月'!C:C,A5,'收入1-9月'!B:B,C5)</f>
        <v>2580.59</v>
      </c>
      <c r="I5" s="15"/>
      <c r="J5" s="15">
        <f t="shared" ref="J5:J13" si="0">SUM(L5:U5,W5)</f>
        <v>19857.56</v>
      </c>
      <c r="K5" s="24">
        <f>+SUMIFS('[2]1-9月明细 (合并）huiz '!$C:$C,'[2]1-9月明细 (合并）huiz '!$B:$B,A5,'[2]1-9月明细 (合并）huiz '!$A:$A,C5)</f>
        <v>41.11</v>
      </c>
      <c r="L5" s="14">
        <f>SUMIFS('成本1-9月'!E:E,'成本1-9月'!D:D,A5,'成本1-9月'!C:C,$L$4,'成本1-9月'!A:A,C5)</f>
        <v>2064.7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482.25</v>
      </c>
      <c r="P5" s="14">
        <f>SUMIFS('成本1-9月'!$E:$E,'成本1-9月'!$D:$D,A5,'成本1-9月'!$C:$C,$P$4,'成本1-9月'!$A:$A,C5)</f>
        <v>1832.43</v>
      </c>
      <c r="Q5" s="14">
        <f>SUMIFS('成本1-9月'!$E:$E,'成本1-9月'!$D:$D,A5,'成本1-9月'!$C:$C,$Q$4,'成本1-9月'!$A:$A,C5)</f>
        <v>60.52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5421.43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501.15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8495.08</v>
      </c>
      <c r="X5" s="7">
        <f t="shared" ref="X5:X13" si="1">H5-J5</f>
        <v>-17276.97</v>
      </c>
      <c r="Y5" s="29">
        <f>X5/H5</f>
        <v>-6.69496897996195</v>
      </c>
      <c r="Z5" s="9"/>
    </row>
    <row r="6" s="1" customFormat="1" ht="25" customHeight="1" spans="1:26">
      <c r="A6" s="6" t="s">
        <v>74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128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495</v>
      </c>
      <c r="G6" s="11">
        <f>SUMIFS('[3]运行总行程（车公里）'!$C$1:$C$65536,'[3]运行总行程（车公里）'!$B$1:$B$65536,A6,'[3]运行总行程（车公里）'!$A$1:$A$65536,C6)</f>
        <v>6105</v>
      </c>
      <c r="H6" s="14">
        <f>SUMIFS('收入1-9月'!D:D,'收入1-9月'!C:C,A6,'收入1-9月'!B:B,C6)</f>
        <v>3886.41</v>
      </c>
      <c r="I6" s="15"/>
      <c r="J6" s="15">
        <f t="shared" si="0"/>
        <v>20179.4</v>
      </c>
      <c r="K6" s="24">
        <f>+SUMIFS('[2]1-9月明细 (合并）huiz '!$C:$C,'[2]1-9月明细 (合并）huiz '!$B:$B,A6,'[2]1-9月明细 (合并）huiz '!$A:$A,C6)</f>
        <v>293.51</v>
      </c>
      <c r="L6" s="14">
        <f>SUMIFS('成本1-9月'!E:E,'成本1-9月'!D:D,A6,'成本1-9月'!C:C,$L$4,'成本1-9月'!A:A,C6)</f>
        <v>4911.72</v>
      </c>
      <c r="M6" s="14">
        <f>SUMIFS('成本1-9月'!$E:$E,'成本1-9月'!$D:$D,A6,'成本1-9月'!$C:$C,$M$4,'成本1-9月'!$A:$A,C6)</f>
        <v>82.81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457.89</v>
      </c>
      <c r="P6" s="14">
        <f>SUMIFS('成本1-9月'!$E:$E,'成本1-9月'!$D:$D,A6,'成本1-9月'!$C:$C,$P$4,'成本1-9月'!$A:$A,C6)</f>
        <v>1832.43</v>
      </c>
      <c r="Q6" s="14">
        <f>SUMIFS('成本1-9月'!$E:$E,'成本1-9月'!$D:$D,A6,'成本1-9月'!$C:$C,$Q$4,'成本1-9月'!$A:$A,C6)</f>
        <v>302.6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4360.5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7231.45</v>
      </c>
      <c r="X6" s="7">
        <f t="shared" si="1"/>
        <v>-16292.99</v>
      </c>
      <c r="Y6" s="29">
        <f t="shared" ref="Y6:Y13" si="2">X6/H6</f>
        <v>-4.19229829071045</v>
      </c>
      <c r="Z6" s="9"/>
    </row>
    <row r="7" s="1" customFormat="1" ht="25" customHeight="1" spans="1:26">
      <c r="A7" s="6" t="s">
        <v>74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170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544</v>
      </c>
      <c r="G7" s="11">
        <f>SUMIFS('[3]运行总行程（车公里）'!$C$1:$C$65536,'[3]运行总行程（车公里）'!$B$1:$B$65536,A7,'[3]运行总行程（车公里）'!$A$1:$A$65536,C7)</f>
        <v>6648.1</v>
      </c>
      <c r="H7" s="14">
        <f>SUMIFS('收入1-9月'!D:D,'收入1-9月'!C:C,A7,'收入1-9月'!B:B,C7)</f>
        <v>4524.28</v>
      </c>
      <c r="I7" s="15"/>
      <c r="J7" s="15">
        <f t="shared" si="0"/>
        <v>25964.48</v>
      </c>
      <c r="K7" s="24">
        <f>+SUMIFS('[2]1-9月明细 (合并）huiz '!$C:$C,'[2]1-9月明细 (合并）huiz '!$B:$B,A7,'[2]1-9月明细 (合并）huiz '!$A:$A,C7)</f>
        <v>122.86</v>
      </c>
      <c r="L7" s="14">
        <f>SUMIFS('成本1-9月'!E:E,'成本1-9月'!D:D,A7,'成本1-9月'!C:C,$L$4,'成本1-9月'!A:A,C7)</f>
        <v>6099.4</v>
      </c>
      <c r="M7" s="14">
        <f>SUMIFS('成本1-9月'!$E:$E,'成本1-9月'!$D:$D,A7,'成本1-9月'!$C:$C,$M$4,'成本1-9月'!$A:$A,C7)</f>
        <v>1849.8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535.18</v>
      </c>
      <c r="P7" s="14">
        <f>SUMIFS('成本1-9月'!$E:$E,'成本1-9月'!$D:$D,A7,'成本1-9月'!$C:$C,$P$4,'成本1-9月'!$A:$A,C7)</f>
        <v>1832.43</v>
      </c>
      <c r="Q7" s="14">
        <f>SUMIFS('成本1-9月'!$E:$E,'成本1-9月'!$D:$D,A7,'成本1-9月'!$C:$C,$Q$4,'成本1-9月'!$A:$A,C7)</f>
        <v>121.04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7499.83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7026.8</v>
      </c>
      <c r="X7" s="7">
        <f t="shared" si="1"/>
        <v>-21440.2</v>
      </c>
      <c r="Y7" s="29">
        <f t="shared" si="2"/>
        <v>-4.73891978392142</v>
      </c>
      <c r="Z7" s="9"/>
    </row>
    <row r="8" s="1" customFormat="1" ht="25" customHeight="1" spans="1:26">
      <c r="A8" s="6" t="s">
        <v>74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220</v>
      </c>
      <c r="E8" s="12">
        <f>SUMIFS('[3]运行车辆数（辆）'!$C$1:$C$65536,'[3]运行车辆数（辆）'!$B$1:$B$65536,A8,'[3]运行车辆数（辆）'!$A$1:$A$65536,C8)</f>
        <v>2</v>
      </c>
      <c r="F8" s="13">
        <f>SUMIFS('[3]客运量（人次）'!$C$1:$C$65536,'[3]客运量（人次）'!$B$1:$B$65536,A8,'[3]客运量（人次）'!$A$1:$A$65536,C8)</f>
        <v>637</v>
      </c>
      <c r="G8" s="11">
        <f>SUMIFS('[3]运行总行程（车公里）'!$C$1:$C$65536,'[3]运行总行程（车公里）'!$B$1:$B$65536,A8,'[3]运行总行程（车公里）'!$A$1:$A$65536,C8)</f>
        <v>10948.8</v>
      </c>
      <c r="H8" s="14">
        <f>SUMIFS('收入1-9月'!D:D,'收入1-9月'!C:C,A8,'收入1-9月'!B:B,C8)</f>
        <v>3413.98</v>
      </c>
      <c r="I8" s="15"/>
      <c r="J8" s="15">
        <f t="shared" si="0"/>
        <v>24551.12</v>
      </c>
      <c r="K8" s="24">
        <f>+SUMIFS('[2]1-9月明细 (合并）huiz '!$C:$C,'[2]1-9月明细 (合并）huiz '!$B:$B,A8,'[2]1-9月明细 (合并）huiz '!$A:$A,C8)</f>
        <v>178.17</v>
      </c>
      <c r="L8" s="14">
        <f>SUMIFS('成本1-9月'!E:E,'成本1-9月'!D:D,A8,'成本1-9月'!C:C,$L$4,'成本1-9月'!A:A,C8)</f>
        <v>7267.59</v>
      </c>
      <c r="M8" s="14">
        <f>SUMIFS('成本1-9月'!$E:$E,'成本1-9月'!$D:$D,A8,'成本1-9月'!$C:$C,$M$4,'成本1-9月'!$A:$A,C8)</f>
        <v>298.93</v>
      </c>
      <c r="N8" s="14">
        <f>SUMIFS('成本1-9月'!$E:$E,'成本1-9月'!$D:$D,A8,'成本1-9月'!$C:$C,$N$4,'成本1-9月'!$A:$A,C8)</f>
        <v>1440</v>
      </c>
      <c r="O8" s="14">
        <f>SUMIFS('成本1-9月'!$E:$E,'成本1-9月'!$D:$D,A8,'成本1-9月'!$C:$C,$O$4,'成本1-9月'!$A:$A,C8)</f>
        <v>821.17</v>
      </c>
      <c r="P8" s="14">
        <f>SUMIFS('成本1-9月'!$E:$E,'成本1-9月'!$D:$D,A8,'成本1-9月'!$C:$C,$P$4,'成本1-9月'!$A:$A,C8)</f>
        <v>1832.43</v>
      </c>
      <c r="Q8" s="14">
        <f>SUMIFS('成本1-9月'!$E:$E,'成本1-9月'!$D:$D,A8,'成本1-9月'!$C:$C,$Q$4,'成本1-9月'!$A:$A,C8)</f>
        <v>290.52</v>
      </c>
      <c r="R8" s="14">
        <f>SUMIFS('成本1-9月'!$E:$E,'成本1-9月'!$D:$D,A8,'成本1-9月'!$C:$C,$R$4,'成本1-9月'!$A:$A,C8)</f>
        <v>2000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7.46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10593.02</v>
      </c>
      <c r="X8" s="7">
        <f t="shared" si="1"/>
        <v>-21137.14</v>
      </c>
      <c r="Y8" s="29">
        <f t="shared" si="2"/>
        <v>-6.19134851405105</v>
      </c>
      <c r="Z8" s="9"/>
    </row>
    <row r="9" s="1" customFormat="1" ht="25" customHeight="1" spans="1:26">
      <c r="A9" s="6" t="s">
        <v>74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196</v>
      </c>
      <c r="E9" s="12">
        <f>SUMIFS('[3]运行车辆数（辆）'!$C$1:$C$65536,'[3]运行车辆数（辆）'!$B$1:$B$65536,A9,'[3]运行车辆数（辆）'!$A$1:$A$65536,C9)</f>
        <v>2</v>
      </c>
      <c r="F9" s="13">
        <f>SUMIFS('[3]客运量（人次）'!$C$1:$C$65536,'[3]客运量（人次）'!$B$1:$B$65536,A9,'[3]客运量（人次）'!$A$1:$A$65536,C9)</f>
        <v>753</v>
      </c>
      <c r="G9" s="11">
        <f>SUMIFS('[3]运行总行程（车公里）'!$C$1:$C$65536,'[3]运行总行程（车公里）'!$B$1:$B$65536,A9,'[3]运行总行程（车公里）'!$A$1:$A$65536,C9)</f>
        <v>7983.7</v>
      </c>
      <c r="H9" s="14">
        <f>SUMIFS('收入1-9月'!D:D,'收入1-9月'!C:C,A9,'收入1-9月'!B:B,C9)</f>
        <v>4344.67</v>
      </c>
      <c r="I9" s="15"/>
      <c r="J9" s="15">
        <f t="shared" si="0"/>
        <v>23320.77</v>
      </c>
      <c r="K9" s="24">
        <f>+SUMIFS('[2]1-9月明细 (合并）huiz '!$C:$C,'[2]1-9月明细 (合并）huiz '!$B:$B,A9,'[2]1-9月明细 (合并）huiz '!$A:$A,C9)</f>
        <v>87.35</v>
      </c>
      <c r="L9" s="14">
        <f>SUMIFS('成本1-9月'!E:E,'成本1-9月'!D:D,A9,'成本1-9月'!C:C,$L$4,'成本1-9月'!A:A,C9)</f>
        <v>8305.78</v>
      </c>
      <c r="M9" s="14">
        <f>SUMIFS('成本1-9月'!$E:$E,'成本1-9月'!$D:$D,A9,'成本1-9月'!$C:$C,$M$4,'成本1-9月'!$A:$A,C9)</f>
        <v>711.41</v>
      </c>
      <c r="N9" s="14">
        <f>SUMIFS('成本1-9月'!$E:$E,'成本1-9月'!$D:$D,A9,'成本1-9月'!$C:$C,$N$4,'成本1-9月'!$A:$A,C9)</f>
        <v>1440</v>
      </c>
      <c r="O9" s="14">
        <f>SUMIFS('成本1-9月'!$E:$E,'成本1-9月'!$D:$D,A9,'成本1-9月'!$C:$C,$O$4,'成本1-9月'!$A:$A,C9)</f>
        <v>1027.17</v>
      </c>
      <c r="P9" s="14">
        <f>SUMIFS('成本1-9月'!$E:$E,'成本1-9月'!$D:$D,A9,'成本1-9月'!$C:$C,$P$4,'成本1-9月'!$A:$A,C9)</f>
        <v>1832.43</v>
      </c>
      <c r="Q9" s="14">
        <f>SUMIFS('成本1-9月'!$E:$E,'成本1-9月'!$D:$D,A9,'成本1-9月'!$C:$C,$Q$4,'成本1-9月'!$A:$A,C9)</f>
        <v>121.04</v>
      </c>
      <c r="R9" s="14">
        <f>SUMIFS('成本1-9月'!$E:$E,'成本1-9月'!$D:$D,A9,'成本1-9月'!$C:$C,$R$4,'成本1-9月'!$A:$A,C9)</f>
        <v>2000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7.96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7874.98</v>
      </c>
      <c r="X9" s="7">
        <f t="shared" si="1"/>
        <v>-18976.1</v>
      </c>
      <c r="Y9" s="29">
        <f t="shared" si="2"/>
        <v>-4.36767349418943</v>
      </c>
      <c r="Z9" s="9"/>
    </row>
    <row r="10" s="1" customFormat="1" ht="25" customHeight="1" spans="1:26">
      <c r="A10" s="6" t="s">
        <v>74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209</v>
      </c>
      <c r="E10" s="12">
        <f>SUMIFS('[3]运行车辆数（辆）'!$C$1:$C$65536,'[3]运行车辆数（辆）'!$B$1:$B$65536,A10,'[3]运行车辆数（辆）'!$A$1:$A$65536,C10)</f>
        <v>2</v>
      </c>
      <c r="F10" s="13">
        <f>SUMIFS('[3]客运量（人次）'!$C$1:$C$65536,'[3]客运量（人次）'!$B$1:$B$65536,A10,'[3]客运量（人次）'!$A$1:$A$65536,C10)</f>
        <v>694</v>
      </c>
      <c r="G10" s="11">
        <f>SUMIFS('[3]运行总行程（车公里）'!$C$1:$C$65536,'[3]运行总行程（车公里）'!$B$1:$B$65536,A10,'[3]运行总行程（车公里）'!$A$1:$A$65536,C10)</f>
        <v>7907</v>
      </c>
      <c r="H10" s="14">
        <f>SUMIFS('收入1-9月'!D:D,'收入1-9月'!C:C,A10,'收入1-9月'!B:B,C10)</f>
        <v>3907.78</v>
      </c>
      <c r="I10" s="15"/>
      <c r="J10" s="15">
        <f t="shared" si="0"/>
        <v>18059.32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5262.32</v>
      </c>
      <c r="M10" s="14">
        <f>SUMIFS('成本1-9月'!$E:$E,'成本1-9月'!$D:$D,A10,'成本1-9月'!$C:$C,$M$4,'成本1-9月'!$A:$A,C10)</f>
        <v>168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582.3</v>
      </c>
      <c r="P10" s="14">
        <f>SUMIFS('成本1-9月'!$E:$E,'成本1-9月'!$D:$D,A10,'成本1-9月'!$C:$C,$P$4,'成本1-9月'!$A:$A,C10)</f>
        <v>1832.43</v>
      </c>
      <c r="Q10" s="14">
        <f>SUMIFS('成本1-9月'!$E:$E,'成本1-9月'!$D:$D,A10,'成本1-9月'!$C:$C,$Q$4,'成本1-9月'!$A:$A,C10)</f>
        <v>54.13</v>
      </c>
      <c r="R10" s="14">
        <f>SUMIFS('成本1-9月'!$E:$E,'成本1-9月'!$D:$D,A10,'成本1-9月'!$C:$C,$R$4,'成本1-9月'!$A:$A,C10)</f>
        <v>2000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4.26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8155.88</v>
      </c>
      <c r="X10" s="7">
        <f t="shared" si="1"/>
        <v>-14151.54</v>
      </c>
      <c r="Y10" s="29">
        <f t="shared" si="2"/>
        <v>-3.62137581951901</v>
      </c>
      <c r="Z10" s="9"/>
    </row>
    <row r="11" s="1" customFormat="1" ht="25" customHeight="1" spans="1:26">
      <c r="A11" s="6" t="s">
        <v>74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126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316</v>
      </c>
      <c r="G11" s="11">
        <f>SUMIFS('[3]运行总行程（车公里）'!$C$1:$C$65536,'[3]运行总行程（车公里）'!$B$1:$B$65536,A11,'[3]运行总行程（车公里）'!$A$1:$A$65536,C11)</f>
        <v>6092</v>
      </c>
      <c r="H11" s="14">
        <f>SUMIFS('收入1-9月'!D:D,'收入1-9月'!C:C,A11,'收入1-9月'!B:B,C11)</f>
        <v>3707.78</v>
      </c>
      <c r="I11" s="15"/>
      <c r="J11" s="15">
        <f t="shared" si="0"/>
        <v>15734.27</v>
      </c>
      <c r="K11" s="24">
        <f>+SUMIFS('[2]1-9月明细 (合并）huiz '!$C:$C,'[2]1-9月明细 (合并）huiz '!$B:$B,A11,'[2]1-9月明细 (合并）huiz '!$A:$A,C11)</f>
        <v>46</v>
      </c>
      <c r="L11" s="14">
        <f>SUMIFS('成本1-9月'!E:E,'成本1-9月'!D:D,A11,'成本1-9月'!C:C,$L$4,'成本1-9月'!A:A,C11)</f>
        <v>6143.81</v>
      </c>
      <c r="M11" s="14">
        <f>SUMIFS('成本1-9月'!$E:$E,'成本1-9月'!$D:$D,A11,'成本1-9月'!$C:$C,$M$4,'成本1-9月'!$A:$A,C11)</f>
        <v>49.99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2055.11</v>
      </c>
      <c r="P11" s="14">
        <f>SUMIFS('成本1-9月'!$E:$E,'成本1-9月'!$D:$D,A11,'成本1-9月'!$C:$C,$P$4,'成本1-9月'!$A:$A,C11)</f>
        <v>1832.43</v>
      </c>
      <c r="Q11" s="14">
        <f>SUMIFS('成本1-9月'!$E:$E,'成本1-9月'!$D:$D,A11,'成本1-9月'!$C:$C,$Q$4,'成本1-9月'!$A:$A,C11)</f>
        <v>153.52</v>
      </c>
      <c r="R11" s="14">
        <f>SUMIFS('成本1-9月'!$E:$E,'成本1-9月'!$D:$D,A11,'成本1-9月'!$C:$C,$R$4,'成本1-9月'!$A:$A,C11)</f>
        <v>2000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5.81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3493.6</v>
      </c>
      <c r="X11" s="7">
        <f t="shared" si="1"/>
        <v>-12026.49</v>
      </c>
      <c r="Y11" s="29">
        <f t="shared" si="2"/>
        <v>-3.24358241319604</v>
      </c>
      <c r="Z11" s="9"/>
    </row>
    <row r="12" s="1" customFormat="1" ht="25" customHeight="1" spans="1:26">
      <c r="A12" s="6" t="s">
        <v>74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137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279</v>
      </c>
      <c r="G12" s="11">
        <f>SUMIFS('[3]运行总行程（车公里）'!$C$1:$C$65536,'[3]运行总行程（车公里）'!$B$1:$B$65536,A12,'[3]运行总行程（车公里）'!$A$1:$A$65536,C12)</f>
        <v>6686</v>
      </c>
      <c r="H12" s="14">
        <f>SUMIFS('收入1-9月'!D:D,'收入1-9月'!C:C,A12,'收入1-9月'!B:B,C12)</f>
        <v>3894.17</v>
      </c>
      <c r="I12" s="15"/>
      <c r="J12" s="15">
        <f t="shared" si="0"/>
        <v>17941.92</v>
      </c>
      <c r="K12" s="24">
        <f>+SUMIFS('[2]1-9月明细 (合并）huiz '!$C:$C,'[2]1-9月明细 (合并）huiz '!$B:$B,A12,'[2]1-9月明细 (合并）huiz '!$A:$A,C12)</f>
        <v>774.93</v>
      </c>
      <c r="L12" s="14">
        <f>SUMIFS('成本1-9月'!E:E,'成本1-9月'!D:D,A12,'成本1-9月'!C:C,$L$4,'成本1-9月'!A:A,C12)</f>
        <v>4701.78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2035.4</v>
      </c>
      <c r="O12" s="14">
        <f>SUMIFS('成本1-9月'!$E:$E,'成本1-9月'!$D:$D,A12,'成本1-9月'!$C:$C,$O$4,'成本1-9月'!$A:$A,C12)</f>
        <v>1646.29</v>
      </c>
      <c r="P12" s="14">
        <f>SUMIFS('成本1-9月'!$E:$E,'成本1-9月'!$D:$D,A12,'成本1-9月'!$C:$C,$P$4,'成本1-9月'!$A:$A,C12)</f>
        <v>1832.45</v>
      </c>
      <c r="Q12" s="14">
        <f>SUMIFS('成本1-9月'!$E:$E,'成本1-9月'!$D:$D,A12,'成本1-9月'!$C:$C,$Q$4,'成本1-9月'!$A:$A,C12)</f>
        <v>275.9</v>
      </c>
      <c r="R12" s="14">
        <f>SUMIFS('成本1-9月'!$E:$E,'成本1-9月'!$D:$D,A12,'成本1-9月'!$C:$C,$R$4,'成本1-9月'!$A:$A,C12)</f>
        <v>2000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1501.7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3948.4</v>
      </c>
      <c r="X12" s="7">
        <f t="shared" si="1"/>
        <v>-14047.75</v>
      </c>
      <c r="Y12" s="29">
        <f t="shared" si="2"/>
        <v>-3.60737974972844</v>
      </c>
      <c r="Z12" s="9"/>
    </row>
    <row r="13" s="1" customFormat="1" ht="25" customHeight="1" spans="1:26">
      <c r="A13" s="6" t="s">
        <v>74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119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159</v>
      </c>
      <c r="G13" s="11">
        <f>SUMIFS('[3]运行总行程（车公里）'!$C$1:$C$65536,'[3]运行总行程（车公里）'!$B$1:$B$65536,A13,'[3]运行总行程（车公里）'!$A$1:$A$65536,C13)</f>
        <v>6091.6</v>
      </c>
      <c r="H13" s="14">
        <f>SUMIFS('收入1-9月'!D:D,'收入1-9月'!C:C,A13,'收入1-9月'!B:B,C13)</f>
        <v>1543.69</v>
      </c>
      <c r="I13" s="15"/>
      <c r="J13" s="15">
        <f t="shared" si="0"/>
        <v>20375.22</v>
      </c>
      <c r="K13" s="24">
        <f>+SUMIFS('[2]1-9月明细 (合并）huiz '!$C:$C,'[2]1-9月明细 (合并）huiz '!$B:$B,A13,'[2]1-9月明细 (合并）huiz '!$A:$A,C13)</f>
        <v>643.97</v>
      </c>
      <c r="L13" s="14">
        <f>SUMIFS('成本1-9月'!E:E,'成本1-9月'!D:D,A13,'成本1-9月'!C:C,$L$4,'成本1-9月'!A:A,C13)</f>
        <v>3926.4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264.6</v>
      </c>
      <c r="O13" s="14">
        <f>SUMIFS('成本1-9月'!$E:$E,'成本1-9月'!$D:$D,A13,'成本1-9月'!$C:$C,$O$4,'成本1-9月'!$A:$A,C13)</f>
        <v>1390.92</v>
      </c>
      <c r="P13" s="14">
        <f>SUMIFS('成本1-9月'!$E:$E,'成本1-9月'!$D:$D,A13,'成本1-9月'!$C:$C,$P$4,'成本1-9月'!$A:$A,C13)</f>
        <v>1467.59</v>
      </c>
      <c r="Q13" s="14">
        <f>SUMIFS('成本1-9月'!$E:$E,'成本1-9月'!$D:$D,A13,'成本1-9月'!$C:$C,$Q$4,'成本1-9月'!$A:$A,C13)</f>
        <v>93.72</v>
      </c>
      <c r="R13" s="14">
        <f>SUMIFS('成本1-9月'!$E:$E,'成本1-9月'!$D:$D,A13,'成本1-9月'!$C:$C,$R$4,'成本1-9月'!$A:$A,C13)</f>
        <v>2000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11231.99</v>
      </c>
      <c r="X13" s="7">
        <f t="shared" si="1"/>
        <v>-18831.53</v>
      </c>
      <c r="Y13" s="29">
        <f t="shared" si="2"/>
        <v>-12.1990360758961</v>
      </c>
      <c r="Z13" s="9"/>
    </row>
    <row r="14" s="1" customFormat="1" ht="25" customHeight="1" spans="1:26">
      <c r="A14" s="6" t="s">
        <v>74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74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74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1412</v>
      </c>
      <c r="E17" s="16">
        <v>4</v>
      </c>
      <c r="F17" s="16">
        <f>SUM(F5:F16)</f>
        <v>4325</v>
      </c>
      <c r="G17" s="16">
        <f>SUM(G5:G16)</f>
        <v>63314.5</v>
      </c>
      <c r="H17" s="16">
        <f>SUM(H5:H16)</f>
        <v>31803.35</v>
      </c>
      <c r="I17" s="16"/>
      <c r="J17" s="16">
        <f t="shared" si="5"/>
        <v>185984.06</v>
      </c>
      <c r="K17" s="16">
        <f t="shared" ref="K17:U17" si="6">SUM(K5:K16)</f>
        <v>2187.9</v>
      </c>
      <c r="L17" s="16">
        <f t="shared" si="6"/>
        <v>48683.5</v>
      </c>
      <c r="M17" s="16">
        <f t="shared" si="6"/>
        <v>3160.94</v>
      </c>
      <c r="N17" s="16">
        <f t="shared" si="6"/>
        <v>5180</v>
      </c>
      <c r="O17" s="16">
        <f t="shared" si="6"/>
        <v>8998.28</v>
      </c>
      <c r="P17" s="16">
        <f t="shared" si="6"/>
        <v>16127.05</v>
      </c>
      <c r="Q17" s="16">
        <f t="shared" si="6"/>
        <v>1472.99</v>
      </c>
      <c r="R17" s="16">
        <f t="shared" si="6"/>
        <v>15000</v>
      </c>
      <c r="S17" s="16">
        <f t="shared" si="6"/>
        <v>5421.43</v>
      </c>
      <c r="T17" s="16">
        <f t="shared" si="6"/>
        <v>0</v>
      </c>
      <c r="U17" s="16">
        <f t="shared" si="6"/>
        <v>13888.67</v>
      </c>
      <c r="V17" s="16"/>
      <c r="W17" s="28">
        <f>SUM(W5:W16)</f>
        <v>68051.2</v>
      </c>
      <c r="X17" s="16">
        <f t="shared" si="3"/>
        <v>-154180.71</v>
      </c>
      <c r="Y17" s="30">
        <f t="shared" si="4"/>
        <v>-4.84793928941448</v>
      </c>
      <c r="Z17" s="9"/>
    </row>
    <row r="18" s="1" customFormat="1" ht="25" customHeight="1" spans="1:26">
      <c r="A18" s="6" t="s">
        <v>74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74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74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74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74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74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74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74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74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74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74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74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-1412</v>
      </c>
      <c r="E31" s="21">
        <f t="shared" si="9"/>
        <v>0</v>
      </c>
      <c r="F31" s="21">
        <f t="shared" si="9"/>
        <v>-4325</v>
      </c>
      <c r="G31" s="21">
        <f t="shared" si="9"/>
        <v>-63314.5</v>
      </c>
      <c r="H31" s="21">
        <f t="shared" si="9"/>
        <v>-31803.35</v>
      </c>
      <c r="I31" s="21">
        <f t="shared" si="9"/>
        <v>0</v>
      </c>
      <c r="J31" s="21">
        <f t="shared" si="9"/>
        <v>-185984.06</v>
      </c>
      <c r="K31" s="21">
        <f t="shared" si="9"/>
        <v>-2187.9</v>
      </c>
      <c r="L31" s="21">
        <f t="shared" si="9"/>
        <v>-48683.5</v>
      </c>
      <c r="M31" s="21">
        <f t="shared" si="9"/>
        <v>-3160.94</v>
      </c>
      <c r="N31" s="21">
        <f t="shared" si="9"/>
        <v>-5180</v>
      </c>
      <c r="O31" s="21">
        <f t="shared" si="9"/>
        <v>-8998.28</v>
      </c>
      <c r="P31" s="21">
        <f t="shared" si="9"/>
        <v>-16127.05</v>
      </c>
      <c r="Q31" s="21">
        <f t="shared" si="9"/>
        <v>-1472.99</v>
      </c>
      <c r="R31" s="21">
        <f t="shared" si="9"/>
        <v>-15000</v>
      </c>
      <c r="S31" s="21">
        <f t="shared" si="9"/>
        <v>-5421.43</v>
      </c>
      <c r="T31" s="21">
        <f t="shared" si="9"/>
        <v>0</v>
      </c>
      <c r="U31" s="21">
        <f t="shared" si="9"/>
        <v>-13888.67</v>
      </c>
      <c r="V31" s="21">
        <f t="shared" si="9"/>
        <v>0</v>
      </c>
      <c r="W31" s="21">
        <f t="shared" si="9"/>
        <v>-68051.2</v>
      </c>
      <c r="X31" s="21">
        <f t="shared" si="9"/>
        <v>154180.71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9"/>
  <dimension ref="A1:Z32"/>
  <sheetViews>
    <sheetView topLeftCell="A4" workbookViewId="0">
      <pane xSplit="1" ySplit="1" topLeftCell="D5" activePane="bottomRight" state="frozen"/>
      <selection/>
      <selection pane="topRight"/>
      <selection pane="bottomLeft"/>
      <selection pane="bottomRight"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50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129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373</v>
      </c>
      <c r="G5" s="11">
        <f>SUMIFS('[3]运行总行程（车公里）'!$C$1:$C$65536,'[3]运行总行程（车公里）'!$B$1:$B$65536,A5,'[3]运行总行程（车公里）'!$A$1:$A$65536,C5)</f>
        <v>4153.9</v>
      </c>
      <c r="H5" s="14">
        <f>SUMIFS('收入1-9月'!D:D,'收入1-9月'!C:C,A5,'收入1-9月'!B:B,C5)</f>
        <v>1422.33</v>
      </c>
      <c r="I5" s="15"/>
      <c r="J5" s="15">
        <f t="shared" ref="J5:J13" si="0">SUM(L5:U5,W5)</f>
        <v>19499.69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2388.81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405.31</v>
      </c>
      <c r="P5" s="14">
        <f>SUMIFS('成本1-9月'!$E:$E,'成本1-9月'!$D:$D,A5,'成本1-9月'!$C:$C,$P$4,'成本1-9月'!$A:$A,C5)</f>
        <v>830.54</v>
      </c>
      <c r="Q5" s="14">
        <f>SUMIFS('成本1-9月'!$E:$E,'成本1-9月'!$D:$D,A5,'成本1-9月'!$C:$C,$Q$4,'成本1-9月'!$A:$A,C5)</f>
        <v>91.2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3360.45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2002.15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9421.23</v>
      </c>
      <c r="X5" s="7">
        <f t="shared" ref="X5:X13" si="1">H5-J5</f>
        <v>-18077.36</v>
      </c>
      <c r="Y5" s="29">
        <f>X5/H5</f>
        <v>-12.7096805945174</v>
      </c>
      <c r="Z5" s="9"/>
    </row>
    <row r="6" s="1" customFormat="1" ht="25" customHeight="1" spans="1:26">
      <c r="A6" s="6" t="s">
        <v>50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138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764</v>
      </c>
      <c r="G6" s="11">
        <f>SUMIFS('[3]运行总行程（车公里）'!$C$1:$C$65536,'[3]运行总行程（车公里）'!$B$1:$B$65536,A6,'[3]运行总行程（车公里）'!$A$1:$A$65536,C6)</f>
        <v>5007</v>
      </c>
      <c r="H6" s="14">
        <f>SUMIFS('收入1-9月'!D:D,'收入1-9月'!C:C,A6,'收入1-9月'!B:B,C6)</f>
        <v>2436.98</v>
      </c>
      <c r="I6" s="15"/>
      <c r="J6" s="15">
        <f t="shared" si="0"/>
        <v>13380.13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469.46</v>
      </c>
      <c r="M6" s="14">
        <f>SUMIFS('成本1-9月'!$E:$E,'成本1-9月'!$D:$D,A6,'成本1-9月'!$C:$C,$M$4,'成本1-9月'!$A:$A,C6)</f>
        <v>154.2</v>
      </c>
      <c r="N6" s="14">
        <f>SUMIFS('成本1-9月'!$E:$E,'成本1-9月'!$D:$D,A6,'成本1-9月'!$C:$C,$N$4,'成本1-9月'!$A:$A,C6)</f>
        <v>1440</v>
      </c>
      <c r="O6" s="14">
        <f>SUMIFS('成本1-9月'!$E:$E,'成本1-9月'!$D:$D,A6,'成本1-9月'!$C:$C,$O$4,'成本1-9月'!$A:$A,C6)</f>
        <v>375.56</v>
      </c>
      <c r="P6" s="14">
        <f>SUMIFS('成本1-9月'!$E:$E,'成本1-9月'!$D:$D,A6,'成本1-9月'!$C:$C,$P$4,'成本1-9月'!$A:$A,C6)</f>
        <v>830.54</v>
      </c>
      <c r="Q6" s="14">
        <f>SUMIFS('成本1-9月'!$E:$E,'成本1-9月'!$D:$D,A6,'成本1-9月'!$C:$C,$Q$4,'成本1-9月'!$A:$A,C6)</f>
        <v>91.2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3358.43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5660.74</v>
      </c>
      <c r="X6" s="7">
        <f t="shared" si="1"/>
        <v>-10943.15</v>
      </c>
      <c r="Y6" s="29">
        <f t="shared" ref="Y6:Y13" si="2">X6/H6</f>
        <v>-4.49045539971604</v>
      </c>
      <c r="Z6" s="9"/>
    </row>
    <row r="7" s="1" customFormat="1" ht="25" customHeight="1" spans="1:26">
      <c r="A7" s="6" t="s">
        <v>50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162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873</v>
      </c>
      <c r="G7" s="11">
        <f>SUMIFS('[3]运行总行程（车公里）'!$C$1:$C$65536,'[3]运行总行程（车公里）'!$B$1:$B$65536,A7,'[3]运行总行程（车公里）'!$A$1:$A$65536,C7)</f>
        <v>7510.2</v>
      </c>
      <c r="H7" s="14">
        <f>SUMIFS('收入1-9月'!D:D,'收入1-9月'!C:C,A7,'收入1-9月'!B:B,C7)</f>
        <v>2979.61</v>
      </c>
      <c r="I7" s="15"/>
      <c r="J7" s="15">
        <f t="shared" si="0"/>
        <v>15502.23</v>
      </c>
      <c r="K7" s="24">
        <f>+SUMIFS('[2]1-9月明细 (合并）huiz '!$C:$C,'[2]1-9月明细 (合并）huiz '!$B:$B,A7,'[2]1-9月明细 (合并）huiz '!$A:$A,C7)</f>
        <v>181.81</v>
      </c>
      <c r="L7" s="14">
        <f>SUMIFS('成本1-9月'!E:E,'成本1-9月'!D:D,A7,'成本1-9月'!C:C,$L$4,'成本1-9月'!A:A,C7)</f>
        <v>4143.35</v>
      </c>
      <c r="M7" s="14">
        <f>SUMIFS('成本1-9月'!$E:$E,'成本1-9月'!$D:$D,A7,'成本1-9月'!$C:$C,$M$4,'成本1-9月'!$A:$A,C7)</f>
        <v>1700.6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563.27</v>
      </c>
      <c r="P7" s="14">
        <f>SUMIFS('成本1-9月'!$E:$E,'成本1-9月'!$D:$D,A7,'成本1-9月'!$C:$C,$P$4,'成本1-9月'!$A:$A,C7)</f>
        <v>830.54</v>
      </c>
      <c r="Q7" s="14">
        <f>SUMIFS('成本1-9月'!$E:$E,'成本1-9月'!$D:$D,A7,'成本1-9月'!$C:$C,$Q$4,'成本1-9月'!$A:$A,C7)</f>
        <v>121.04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135.56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7007.87</v>
      </c>
      <c r="X7" s="7">
        <f t="shared" si="1"/>
        <v>-12522.62</v>
      </c>
      <c r="Y7" s="29">
        <f t="shared" si="2"/>
        <v>-4.20277150365316</v>
      </c>
      <c r="Z7" s="9"/>
    </row>
    <row r="8" s="1" customFormat="1" ht="25" customHeight="1" spans="1:26">
      <c r="A8" s="6" t="s">
        <v>50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165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724</v>
      </c>
      <c r="G8" s="11">
        <f>SUMIFS('[3]运行总行程（车公里）'!$C$1:$C$65536,'[3]运行总行程（车公里）'!$B$1:$B$65536,A8,'[3]运行总行程（车公里）'!$A$1:$A$65536,C8)</f>
        <v>6589.7</v>
      </c>
      <c r="H8" s="14">
        <f>SUMIFS('收入1-9月'!D:D,'收入1-9月'!C:C,A8,'收入1-9月'!B:B,C8)</f>
        <v>2545.73</v>
      </c>
      <c r="I8" s="15"/>
      <c r="J8" s="15">
        <f t="shared" si="0"/>
        <v>22563.01</v>
      </c>
      <c r="K8" s="24">
        <f>+SUMIFS('[2]1-9月明细 (合并）huiz '!$C:$C,'[2]1-9月明细 (合并）huiz '!$B:$B,A8,'[2]1-9月明细 (合并）huiz '!$A:$A,C8)</f>
        <v>61.78</v>
      </c>
      <c r="L8" s="14">
        <f>SUMIFS('成本1-9月'!E:E,'成本1-9月'!D:D,A8,'成本1-9月'!C:C,$L$4,'成本1-9月'!A:A,C8)</f>
        <v>4543.98</v>
      </c>
      <c r="M8" s="14">
        <f>SUMIFS('成本1-9月'!$E:$E,'成本1-9月'!$D:$D,A8,'成本1-9月'!$C:$C,$M$4,'成本1-9月'!$A:$A,C8)</f>
        <v>-34.06</v>
      </c>
      <c r="N8" s="14">
        <f>SUMIFS('成本1-9月'!$E:$E,'成本1-9月'!$D:$D,A8,'成本1-9月'!$C:$C,$N$4,'成本1-9月'!$A:$A,C8)</f>
        <v>5760.02</v>
      </c>
      <c r="O8" s="14">
        <f>SUMIFS('成本1-9月'!$E:$E,'成本1-9月'!$D:$D,A8,'成本1-9月'!$C:$C,$O$4,'成本1-9月'!$A:$A,C8)</f>
        <v>494.23</v>
      </c>
      <c r="P8" s="14">
        <f>SUMIFS('成本1-9月'!$E:$E,'成本1-9月'!$D:$D,A8,'成本1-9月'!$C:$C,$P$4,'成本1-9月'!$A:$A,C8)</f>
        <v>830.54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3011.43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6956.87</v>
      </c>
      <c r="X8" s="7">
        <f t="shared" si="1"/>
        <v>-20017.28</v>
      </c>
      <c r="Y8" s="29">
        <f t="shared" si="2"/>
        <v>-7.86308053092826</v>
      </c>
      <c r="Z8" s="9"/>
    </row>
    <row r="9" s="1" customFormat="1" ht="25" customHeight="1" spans="1:26">
      <c r="A9" s="6" t="s">
        <v>50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165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724</v>
      </c>
      <c r="G9" s="11">
        <f>SUMIFS('[3]运行总行程（车公里）'!$C$1:$C$65536,'[3]运行总行程（车公里）'!$B$1:$B$65536,A9,'[3]运行总行程（车公里）'!$A$1:$A$65536,C9)</f>
        <v>6589.7</v>
      </c>
      <c r="H9" s="14">
        <f>SUMIFS('收入1-9月'!D:D,'收入1-9月'!C:C,A9,'收入1-9月'!B:B,C9)</f>
        <v>2750.48</v>
      </c>
      <c r="I9" s="15"/>
      <c r="J9" s="15">
        <f t="shared" si="0"/>
        <v>16705.58</v>
      </c>
      <c r="K9" s="24">
        <f>+SUMIFS('[2]1-9月明细 (合并）huiz '!$C:$C,'[2]1-9月明细 (合并）huiz '!$B:$B,A9,'[2]1-9月明细 (合并）huiz '!$A:$A,C9)</f>
        <v>134.54</v>
      </c>
      <c r="L9" s="14">
        <f>SUMIFS('成本1-9月'!E:E,'成本1-9月'!D:D,A9,'成本1-9月'!C:C,$L$4,'成本1-9月'!A:A,C9)</f>
        <v>4754.46</v>
      </c>
      <c r="M9" s="14">
        <f>SUMIFS('成本1-9月'!$E:$E,'成本1-9月'!$D:$D,A9,'成本1-9月'!$C:$C,$M$4,'成本1-9月'!$A:$A,C9)</f>
        <v>124.21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543.47</v>
      </c>
      <c r="P9" s="14">
        <f>SUMIFS('成本1-9月'!$E:$E,'成本1-9月'!$D:$D,A9,'成本1-9月'!$C:$C,$P$4,'成本1-9月'!$A:$A,C9)</f>
        <v>830.54</v>
      </c>
      <c r="Q9" s="14">
        <f>SUMIFS('成本1-9月'!$E:$E,'成本1-9月'!$D:$D,A9,'成本1-9月'!$C:$C,$Q$4,'成本1-9月'!$A:$A,C9)</f>
        <v>-176.72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1514.2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8115.42</v>
      </c>
      <c r="X9" s="7">
        <f t="shared" si="1"/>
        <v>-13955.1</v>
      </c>
      <c r="Y9" s="29">
        <f t="shared" si="2"/>
        <v>-5.07369622756755</v>
      </c>
      <c r="Z9" s="9"/>
    </row>
    <row r="10" s="1" customFormat="1" ht="25" customHeight="1" spans="1:26">
      <c r="A10" s="6" t="s">
        <v>50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138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468</v>
      </c>
      <c r="G10" s="11">
        <f>SUMIFS('[3]运行总行程（车公里）'!$C$1:$C$65536,'[3]运行总行程（车公里）'!$B$1:$B$65536,A10,'[3]运行总行程（车公里）'!$A$1:$A$65536,C10)</f>
        <v>4054.5</v>
      </c>
      <c r="H10" s="14">
        <f>SUMIFS('收入1-9月'!D:D,'收入1-9月'!C:C,A10,'收入1-9月'!B:B,C10)</f>
        <v>1734.85</v>
      </c>
      <c r="I10" s="15"/>
      <c r="J10" s="15">
        <f t="shared" si="0"/>
        <v>14947.73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2654.11</v>
      </c>
      <c r="M10" s="14">
        <f>SUMIFS('成本1-9月'!$E:$E,'成本1-9月'!$D:$D,A10,'成本1-9月'!$C:$C,$M$4,'成本1-9月'!$A:$A,C10)</f>
        <v>230.21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461.27</v>
      </c>
      <c r="P10" s="14">
        <f>SUMIFS('成本1-9月'!$E:$E,'成本1-9月'!$D:$D,A10,'成本1-9月'!$C:$C,$P$4,'成本1-9月'!$A:$A,C10)</f>
        <v>830.54</v>
      </c>
      <c r="Q10" s="14">
        <f>SUMIFS('成本1-9月'!$E:$E,'成本1-9月'!$D:$D,A10,'成本1-9月'!$C:$C,$Q$4,'成本1-9月'!$A:$A,C10)</f>
        <v>60.8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1508.17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8202.63</v>
      </c>
      <c r="X10" s="7">
        <f t="shared" si="1"/>
        <v>-13212.88</v>
      </c>
      <c r="Y10" s="29">
        <f t="shared" si="2"/>
        <v>-7.61615125226965</v>
      </c>
      <c r="Z10" s="9"/>
    </row>
    <row r="11" s="1" customFormat="1" ht="25" customHeight="1" spans="1:26">
      <c r="A11" s="6" t="s">
        <v>50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138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468</v>
      </c>
      <c r="G11" s="11">
        <f>SUMIFS('[3]运行总行程（车公里）'!$C$1:$C$65536,'[3]运行总行程（车公里）'!$B$1:$B$65536,A11,'[3]运行总行程（车公里）'!$A$1:$A$65536,C11)</f>
        <v>4054.5</v>
      </c>
      <c r="H11" s="14">
        <f>SUMIFS('收入1-9月'!D:D,'收入1-9月'!C:C,A11,'收入1-9月'!B:B,C11)</f>
        <v>3548.55</v>
      </c>
      <c r="I11" s="15"/>
      <c r="J11" s="15">
        <f t="shared" si="0"/>
        <v>10144.9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3809.06</v>
      </c>
      <c r="M11" s="14">
        <f>SUMIFS('成本1-9月'!$E:$E,'成本1-9月'!$D:$D,A11,'成本1-9月'!$C:$C,$M$4,'成本1-9月'!$A:$A,C11)</f>
        <v>5.99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982.42</v>
      </c>
      <c r="P11" s="14">
        <f>SUMIFS('成本1-9月'!$E:$E,'成本1-9月'!$D:$D,A11,'成本1-9月'!$C:$C,$P$4,'成本1-9月'!$A:$A,C11)</f>
        <v>830.54</v>
      </c>
      <c r="Q11" s="14">
        <f>SUMIFS('成本1-9月'!$E:$E,'成本1-9月'!$D:$D,A11,'成本1-9月'!$C:$C,$Q$4,'成本1-9月'!$A:$A,C11)</f>
        <v>143.35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10.53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3363.01</v>
      </c>
      <c r="X11" s="7">
        <f t="shared" si="1"/>
        <v>-6596.35</v>
      </c>
      <c r="Y11" s="29">
        <f t="shared" si="2"/>
        <v>-1.8588860238689</v>
      </c>
      <c r="Z11" s="9"/>
    </row>
    <row r="12" s="1" customFormat="1" ht="25" customHeight="1" spans="1:26">
      <c r="A12" s="6" t="s">
        <v>50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74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219</v>
      </c>
      <c r="G12" s="11">
        <f>SUMIFS('[3]运行总行程（车公里）'!$C$1:$C$65536,'[3]运行总行程（车公里）'!$B$1:$B$65536,A12,'[3]运行总行程（车公里）'!$A$1:$A$65536,C12)</f>
        <v>1480</v>
      </c>
      <c r="H12" s="14">
        <f>SUMIFS('收入1-9月'!D:D,'收入1-9月'!C:C,A12,'收入1-9月'!B:B,C12)</f>
        <v>5392.05</v>
      </c>
      <c r="I12" s="15"/>
      <c r="J12" s="15">
        <f t="shared" si="0"/>
        <v>13887.47</v>
      </c>
      <c r="K12" s="24">
        <f>+SUMIFS('[2]1-9月明细 (合并）huiz '!$C:$C,'[2]1-9月明细 (合并）huiz '!$B:$B,A12,'[2]1-9月明细 (合并）huiz '!$A:$A,C12)</f>
        <v>410.52</v>
      </c>
      <c r="L12" s="14">
        <f>SUMIFS('成本1-9月'!E:E,'成本1-9月'!D:D,A12,'成本1-9月'!C:C,$L$4,'成本1-9月'!A:A,C12)</f>
        <v>2940.27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833.99</v>
      </c>
      <c r="P12" s="14">
        <f>SUMIFS('成本1-9月'!$E:$E,'成本1-9月'!$D:$D,A12,'成本1-9月'!$C:$C,$P$4,'成本1-9月'!$A:$A,C12)</f>
        <v>830.54</v>
      </c>
      <c r="Q12" s="14">
        <f>SUMIFS('成本1-9月'!$E:$E,'成本1-9月'!$D:$D,A12,'成本1-9月'!$C:$C,$Q$4,'成本1-9月'!$A:$A,C12)</f>
        <v>112.95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509.89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7659.83</v>
      </c>
      <c r="X12" s="7">
        <f t="shared" si="1"/>
        <v>-8495.42</v>
      </c>
      <c r="Y12" s="29">
        <f t="shared" si="2"/>
        <v>-1.57554547899222</v>
      </c>
      <c r="Z12" s="9"/>
    </row>
    <row r="13" s="1" customFormat="1" ht="25" customHeight="1" spans="1:26">
      <c r="A13" s="6" t="s">
        <v>50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80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867</v>
      </c>
      <c r="G13" s="11">
        <f>SUMIFS('[3]运行总行程（车公里）'!$C$1:$C$65536,'[3]运行总行程（车公里）'!$B$1:$B$65536,A13,'[3]运行总行程（车公里）'!$A$1:$A$65536,C13)</f>
        <v>2113</v>
      </c>
      <c r="H13" s="14">
        <f>SUMIFS('收入1-9月'!D:D,'收入1-9月'!C:C,A13,'收入1-9月'!B:B,C13)</f>
        <v>4526.86</v>
      </c>
      <c r="I13" s="15"/>
      <c r="J13" s="15">
        <f t="shared" si="0"/>
        <v>8163.78</v>
      </c>
      <c r="K13" s="24">
        <f>+SUMIFS('[2]1-9月明细 (合并）huiz '!$C:$C,'[2]1-9月明细 (合并）huiz '!$B:$B,A13,'[2]1-9月明细 (合并）huiz '!$A:$A,C13)</f>
        <v>318.03</v>
      </c>
      <c r="L13" s="14">
        <f>SUMIFS('成本1-9月'!E:E,'成本1-9月'!D:D,A13,'成本1-9月'!C:C,$L$4,'成本1-9月'!A:A,C13)</f>
        <v>1939.87</v>
      </c>
      <c r="M13" s="14">
        <f>SUMIFS('成本1-9月'!$E:$E,'成本1-9月'!$D:$D,A13,'成本1-9月'!$C:$C,$M$4,'成本1-9月'!$A:$A,C13)</f>
        <v>9.5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537.67</v>
      </c>
      <c r="P13" s="14">
        <f>SUMIFS('成本1-9月'!$E:$E,'成本1-9月'!$D:$D,A13,'成本1-9月'!$C:$C,$P$4,'成本1-9月'!$A:$A,C13)</f>
        <v>830.54</v>
      </c>
      <c r="Q13" s="14">
        <f>SUMIFS('成本1-9月'!$E:$E,'成本1-9月'!$D:$D,A13,'成本1-9月'!$C:$C,$Q$4,'成本1-9月'!$A:$A,C13)</f>
        <v>121.6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9.9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3714.7</v>
      </c>
      <c r="X13" s="7">
        <f t="shared" si="1"/>
        <v>-3636.92</v>
      </c>
      <c r="Y13" s="29">
        <f t="shared" si="2"/>
        <v>-0.803408985477793</v>
      </c>
      <c r="Z13" s="9"/>
    </row>
    <row r="14" s="1" customFormat="1" ht="25" customHeight="1" spans="1:26">
      <c r="A14" s="6" t="s">
        <v>50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50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50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1189</v>
      </c>
      <c r="E17" s="16">
        <v>4</v>
      </c>
      <c r="F17" s="16">
        <f>SUM(F5:F16)</f>
        <v>5480</v>
      </c>
      <c r="G17" s="16">
        <f>SUM(G5:G16)</f>
        <v>41552.5</v>
      </c>
      <c r="H17" s="16">
        <f>SUM(H5:H16)</f>
        <v>27337.44</v>
      </c>
      <c r="I17" s="16"/>
      <c r="J17" s="16">
        <f t="shared" si="5"/>
        <v>134794.52</v>
      </c>
      <c r="K17" s="16">
        <f t="shared" ref="K17:U17" si="6">SUM(K5:K16)</f>
        <v>1106.68</v>
      </c>
      <c r="L17" s="16">
        <f t="shared" si="6"/>
        <v>27643.37</v>
      </c>
      <c r="M17" s="16">
        <f t="shared" si="6"/>
        <v>2190.65</v>
      </c>
      <c r="N17" s="16">
        <f t="shared" si="6"/>
        <v>7200.02</v>
      </c>
      <c r="O17" s="16">
        <f t="shared" si="6"/>
        <v>5197.19</v>
      </c>
      <c r="P17" s="16">
        <f t="shared" si="6"/>
        <v>7474.86</v>
      </c>
      <c r="Q17" s="16">
        <f t="shared" si="6"/>
        <v>565.42</v>
      </c>
      <c r="R17" s="16">
        <f t="shared" si="6"/>
        <v>9000</v>
      </c>
      <c r="S17" s="16">
        <f t="shared" si="6"/>
        <v>3360.45</v>
      </c>
      <c r="T17" s="16">
        <f t="shared" si="6"/>
        <v>0</v>
      </c>
      <c r="U17" s="16">
        <f t="shared" si="6"/>
        <v>12060.26</v>
      </c>
      <c r="V17" s="16"/>
      <c r="W17" s="28">
        <f>SUM(W5:W16)</f>
        <v>60102.3</v>
      </c>
      <c r="X17" s="16">
        <f t="shared" si="3"/>
        <v>-107457.08</v>
      </c>
      <c r="Y17" s="30">
        <f t="shared" si="4"/>
        <v>-3.93076601174067</v>
      </c>
      <c r="Z17" s="9"/>
    </row>
    <row r="18" s="1" customFormat="1" ht="25" customHeight="1" spans="1:26">
      <c r="A18" s="6" t="s">
        <v>50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50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50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50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50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50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50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50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50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50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50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50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-1189</v>
      </c>
      <c r="E31" s="21">
        <f t="shared" si="9"/>
        <v>0</v>
      </c>
      <c r="F31" s="21">
        <f t="shared" si="9"/>
        <v>-5480</v>
      </c>
      <c r="G31" s="21">
        <f t="shared" si="9"/>
        <v>-41552.5</v>
      </c>
      <c r="H31" s="21">
        <f t="shared" si="9"/>
        <v>-27337.44</v>
      </c>
      <c r="I31" s="21">
        <f t="shared" si="9"/>
        <v>0</v>
      </c>
      <c r="J31" s="21">
        <f t="shared" si="9"/>
        <v>-134794.52</v>
      </c>
      <c r="K31" s="21">
        <f t="shared" si="9"/>
        <v>-1106.68</v>
      </c>
      <c r="L31" s="21">
        <f t="shared" si="9"/>
        <v>-27643.37</v>
      </c>
      <c r="M31" s="21">
        <f t="shared" si="9"/>
        <v>-2190.65</v>
      </c>
      <c r="N31" s="21">
        <f t="shared" si="9"/>
        <v>-7200.02</v>
      </c>
      <c r="O31" s="21">
        <f t="shared" si="9"/>
        <v>-5197.19</v>
      </c>
      <c r="P31" s="21">
        <f t="shared" si="9"/>
        <v>-7474.86</v>
      </c>
      <c r="Q31" s="21">
        <f t="shared" si="9"/>
        <v>-565.42</v>
      </c>
      <c r="R31" s="21">
        <f t="shared" si="9"/>
        <v>-9000</v>
      </c>
      <c r="S31" s="21">
        <f t="shared" si="9"/>
        <v>-3360.45</v>
      </c>
      <c r="T31" s="21">
        <f t="shared" si="9"/>
        <v>0</v>
      </c>
      <c r="U31" s="21">
        <f t="shared" si="9"/>
        <v>-12060.26</v>
      </c>
      <c r="V31" s="21">
        <f t="shared" si="9"/>
        <v>0</v>
      </c>
      <c r="W31" s="21">
        <f t="shared" si="9"/>
        <v>-60102.3</v>
      </c>
      <c r="X31" s="21">
        <f t="shared" si="9"/>
        <v>107457.08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0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81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142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194</v>
      </c>
      <c r="G5" s="11">
        <f>SUMIFS('[3]运行总行程（车公里）'!$C$1:$C$65536,'[3]运行总行程（车公里）'!$B$1:$B$65536,A5,'[3]运行总行程（车公里）'!$A$1:$A$65536,C5)</f>
        <v>2417.1</v>
      </c>
      <c r="H5" s="14">
        <f>SUMIFS('收入1-9月'!D:D,'收入1-9月'!C:C,A5,'收入1-9月'!B:B,C5)</f>
        <v>786.41</v>
      </c>
      <c r="I5" s="15"/>
      <c r="J5" s="15">
        <f t="shared" ref="J5:J13" si="0">SUM(L5:U5,W5)</f>
        <v>17408.56</v>
      </c>
      <c r="K5" s="24">
        <f>+SUMIFS('[2]1-9月明细 (合并）huiz '!$C:$C,'[2]1-9月明细 (合并）huiz '!$B:$B,A5,'[2]1-9月明细 (合并）huiz '!$A:$A,C5)</f>
        <v>117.86</v>
      </c>
      <c r="L5" s="14">
        <f>SUMIFS('成本1-9月'!E:E,'成本1-9月'!D:D,A5,'成本1-9月'!C:C,$L$4,'成本1-9月'!A:A,C5)</f>
        <v>1533.41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94.29</v>
      </c>
      <c r="P5" s="14">
        <f>SUMIFS('成本1-9月'!$E:$E,'成本1-9月'!$D:$D,A5,'成本1-9月'!$C:$C,$P$4,'成本1-9月'!$A:$A,C5)</f>
        <v>1720.7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5421.43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500.15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7138.58</v>
      </c>
      <c r="X5" s="7">
        <f t="shared" ref="X5:X13" si="1">H5-J5</f>
        <v>-16622.15</v>
      </c>
      <c r="Y5" s="29">
        <f>X5/H5</f>
        <v>-21.1367480067649</v>
      </c>
      <c r="Z5" s="9"/>
    </row>
    <row r="6" s="1" customFormat="1" ht="25" customHeight="1" spans="1:26">
      <c r="A6" s="6" t="s">
        <v>81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122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230</v>
      </c>
      <c r="G6" s="11">
        <f>SUMIFS('[3]运行总行程（车公里）'!$C$1:$C$65536,'[3]运行总行程（车公里）'!$B$1:$B$65536,A6,'[3]运行总行程（车公里）'!$A$1:$A$65536,C6)</f>
        <v>2672</v>
      </c>
      <c r="H6" s="14">
        <f>SUMIFS('收入1-9月'!D:D,'收入1-9月'!C:C,A6,'收入1-9月'!B:B,C6)</f>
        <v>1149.51</v>
      </c>
      <c r="I6" s="15"/>
      <c r="J6" s="15">
        <f t="shared" si="0"/>
        <v>14771.48</v>
      </c>
      <c r="K6" s="24">
        <f>+SUMIFS('[2]1-9月明细 (合并）huiz '!$C:$C,'[2]1-9月明细 (合并）huiz '!$B:$B,A6,'[2]1-9月明细 (合并）huiz '!$A:$A,C6)</f>
        <v>142.13</v>
      </c>
      <c r="L6" s="14">
        <f>SUMIFS('成本1-9月'!E:E,'成本1-9月'!D:D,A6,'成本1-9月'!C:C,$L$4,'成本1-9月'!A:A,C6)</f>
        <v>4392.94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200.45</v>
      </c>
      <c r="P6" s="14">
        <f>SUMIFS('成本1-9月'!$E:$E,'成本1-9月'!$D:$D,A6,'成本1-9月'!$C:$C,$P$4,'成本1-9月'!$A:$A,C6)</f>
        <v>1720.7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1856.47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5600.92</v>
      </c>
      <c r="X6" s="7">
        <f t="shared" si="1"/>
        <v>-13621.97</v>
      </c>
      <c r="Y6" s="29">
        <f t="shared" ref="Y6:Y13" si="2">X6/H6</f>
        <v>-11.8502405372724</v>
      </c>
      <c r="Z6" s="9"/>
    </row>
    <row r="7" s="1" customFormat="1" ht="25" customHeight="1" spans="1:26">
      <c r="A7" s="6" t="s">
        <v>81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186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265</v>
      </c>
      <c r="G7" s="11">
        <f>SUMIFS('[3]运行总行程（车公里）'!$C$1:$C$65536,'[3]运行总行程（车公里）'!$B$1:$B$65536,A7,'[3]运行总行程（车公里）'!$A$1:$A$65536,C7)</f>
        <v>8046.7</v>
      </c>
      <c r="H7" s="14">
        <f>SUMIFS('收入1-9月'!D:D,'收入1-9月'!C:C,A7,'收入1-9月'!B:B,C7)</f>
        <v>1326.21</v>
      </c>
      <c r="I7" s="15"/>
      <c r="J7" s="15">
        <f t="shared" si="0"/>
        <v>16083.77</v>
      </c>
      <c r="K7" s="24">
        <f>+SUMIFS('[2]1-9月明细 (合并）huiz '!$C:$C,'[2]1-9月明细 (合并）huiz '!$B:$B,A7,'[2]1-9月明细 (合并）huiz '!$A:$A,C7)</f>
        <v>264.25</v>
      </c>
      <c r="L7" s="14">
        <f>SUMIFS('成本1-9月'!E:E,'成本1-9月'!D:D,A7,'成本1-9月'!C:C,$L$4,'成本1-9月'!A:A,C7)</f>
        <v>5969.35</v>
      </c>
      <c r="M7" s="14">
        <f>SUMIFS('成本1-9月'!$E:$E,'成本1-9月'!$D:$D,A7,'成本1-9月'!$C:$C,$M$4,'成本1-9月'!$A:$A,C7)</f>
        <v>425.6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603.5</v>
      </c>
      <c r="P7" s="14">
        <f>SUMIFS('成本1-9月'!$E:$E,'成本1-9月'!$D:$D,A7,'成本1-9月'!$C:$C,$P$4,'成本1-9月'!$A:$A,C7)</f>
        <v>1720.7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295.19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6069.43</v>
      </c>
      <c r="X7" s="7">
        <f t="shared" si="1"/>
        <v>-14757.56</v>
      </c>
      <c r="Y7" s="29">
        <f t="shared" si="2"/>
        <v>-11.1276193061431</v>
      </c>
      <c r="Z7" s="9"/>
    </row>
    <row r="8" s="1" customFormat="1" ht="25" customHeight="1" spans="1:26">
      <c r="A8" s="6" t="s">
        <v>81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146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317</v>
      </c>
      <c r="G8" s="11">
        <f>SUMIFS('[3]运行总行程（车公里）'!$C$1:$C$65536,'[3]运行总行程（车公里）'!$B$1:$B$65536,A8,'[3]运行总行程（车公里）'!$A$1:$A$65536,C8)</f>
        <v>6201.7</v>
      </c>
      <c r="H8" s="14">
        <f>SUMIFS('收入1-9月'!D:D,'收入1-9月'!C:C,A8,'收入1-9月'!B:B,C8)</f>
        <v>2007.77</v>
      </c>
      <c r="I8" s="15"/>
      <c r="J8" s="15">
        <f t="shared" si="0"/>
        <v>18646.42</v>
      </c>
      <c r="K8" s="24">
        <f>+SUMIFS('[2]1-9月明细 (合并）huiz '!$C:$C,'[2]1-9月明细 (合并）huiz '!$B:$B,A8,'[2]1-9月明细 (合并）huiz '!$A:$A,C8)</f>
        <v>92.66</v>
      </c>
      <c r="L8" s="14">
        <f>SUMIFS('成本1-9月'!E:E,'成本1-9月'!D:D,A8,'成本1-9月'!C:C,$L$4,'成本1-9月'!A:A,C8)</f>
        <v>5553.8</v>
      </c>
      <c r="M8" s="14">
        <f>SUMIFS('成本1-9月'!$E:$E,'成本1-9月'!$D:$D,A8,'成本1-9月'!$C:$C,$M$4,'成本1-9月'!$A:$A,C8)</f>
        <v>1887.31</v>
      </c>
      <c r="N8" s="14">
        <f>SUMIFS('成本1-9月'!$E:$E,'成本1-9月'!$D:$D,A8,'成本1-9月'!$C:$C,$N$4,'成本1-9月'!$A:$A,C8)</f>
        <v>1440</v>
      </c>
      <c r="O8" s="14">
        <f>SUMIFS('成本1-9月'!$E:$E,'成本1-9月'!$D:$D,A8,'成本1-9月'!$C:$C,$O$4,'成本1-9月'!$A:$A,C8)</f>
        <v>465.13</v>
      </c>
      <c r="P8" s="14">
        <f>SUMIFS('成本1-9月'!$E:$E,'成本1-9月'!$D:$D,A8,'成本1-9月'!$C:$C,$P$4,'成本1-9月'!$A:$A,C8)</f>
        <v>1720.7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1.74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6577.74</v>
      </c>
      <c r="X8" s="7">
        <f t="shared" si="1"/>
        <v>-16638.65</v>
      </c>
      <c r="Y8" s="29">
        <f t="shared" si="2"/>
        <v>-8.28712950188518</v>
      </c>
      <c r="Z8" s="9"/>
    </row>
    <row r="9" s="1" customFormat="1" ht="25" customHeight="1" spans="1:26">
      <c r="A9" s="6" t="s">
        <v>81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132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314</v>
      </c>
      <c r="G9" s="11">
        <f>SUMIFS('[3]运行总行程（车公里）'!$C$1:$C$65536,'[3]运行总行程（车公里）'!$B$1:$B$65536,A9,'[3]运行总行程（车公里）'!$A$1:$A$65536,C9)</f>
        <v>3076.7</v>
      </c>
      <c r="H9" s="14">
        <f>SUMIFS('收入1-9月'!D:D,'收入1-9月'!C:C,A9,'收入1-9月'!B:B,C9)</f>
        <v>2343.69</v>
      </c>
      <c r="I9" s="15"/>
      <c r="J9" s="15">
        <f t="shared" si="0"/>
        <v>16091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6025.18</v>
      </c>
      <c r="M9" s="14">
        <f>SUMIFS('成本1-9月'!$E:$E,'成本1-9月'!$D:$D,A9,'成本1-9月'!$C:$C,$M$4,'成本1-9月'!$A:$A,C9)</f>
        <v>41.4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641.69</v>
      </c>
      <c r="P9" s="14">
        <f>SUMIFS('成本1-9月'!$E:$E,'成本1-9月'!$D:$D,A9,'成本1-9月'!$C:$C,$P$4,'成本1-9月'!$A:$A,C9)</f>
        <v>1720.7</v>
      </c>
      <c r="Q9" s="14">
        <f>SUMIFS('成本1-9月'!$E:$E,'成本1-9月'!$D:$D,A9,'成本1-9月'!$C:$C,$Q$4,'成本1-9月'!$A:$A,C9)</f>
        <v>70.6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1.19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6590.24</v>
      </c>
      <c r="X9" s="7">
        <f t="shared" si="1"/>
        <v>-13747.31</v>
      </c>
      <c r="Y9" s="29">
        <f t="shared" si="2"/>
        <v>-5.86566909446215</v>
      </c>
      <c r="Z9" s="9"/>
    </row>
    <row r="10" s="1" customFormat="1" ht="25" customHeight="1" spans="1:26">
      <c r="A10" s="6" t="s">
        <v>81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150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159</v>
      </c>
      <c r="G10" s="11">
        <f>SUMIFS('[3]运行总行程（车公里）'!$C$1:$C$65536,'[3]运行总行程（车公里）'!$B$1:$B$65536,A10,'[3]运行总行程（车公里）'!$A$1:$A$65536,C10)</f>
        <v>3496.5</v>
      </c>
      <c r="H10" s="14">
        <f>SUMIFS('收入1-9月'!D:D,'收入1-9月'!C:C,A10,'收入1-9月'!B:B,C10)</f>
        <v>1843.69</v>
      </c>
      <c r="I10" s="15"/>
      <c r="J10" s="15">
        <f t="shared" si="0"/>
        <v>14374.46</v>
      </c>
      <c r="K10" s="24">
        <f>+SUMIFS('[2]1-9月明细 (合并）huiz '!$C:$C,'[2]1-9月明细 (合并）huiz '!$B:$B,A10,'[2]1-9月明细 (合并）huiz '!$A:$A,C10)</f>
        <v>30.09</v>
      </c>
      <c r="L10" s="14">
        <f>SUMIFS('成本1-9月'!E:E,'成本1-9月'!D:D,A10,'成本1-9月'!C:C,$L$4,'成本1-9月'!A:A,C10)</f>
        <v>3715.06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1274.34</v>
      </c>
      <c r="O10" s="14">
        <f>SUMIFS('成本1-9月'!$E:$E,'成本1-9月'!$D:$D,A10,'成本1-9月'!$C:$C,$O$4,'成本1-9月'!$A:$A,C10)</f>
        <v>434.06</v>
      </c>
      <c r="P10" s="14">
        <f>SUMIFS('成本1-9月'!$E:$E,'成本1-9月'!$D:$D,A10,'成本1-9月'!$C:$C,$P$4,'成本1-9月'!$A:$A,C10)</f>
        <v>1720.7</v>
      </c>
      <c r="Q10" s="14">
        <f>SUMIFS('成本1-9月'!$E:$E,'成本1-9月'!$D:$D,A10,'成本1-9月'!$C:$C,$Q$4,'成本1-9月'!$A:$A,C10)</f>
        <v>102.6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2.71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6124.99</v>
      </c>
      <c r="X10" s="7">
        <f t="shared" si="1"/>
        <v>-12530.77</v>
      </c>
      <c r="Y10" s="29">
        <f t="shared" si="2"/>
        <v>-6.7965710070565</v>
      </c>
      <c r="Z10" s="9"/>
    </row>
    <row r="11" s="1" customFormat="1" ht="25" customHeight="1" spans="1:26">
      <c r="A11" s="6" t="s">
        <v>81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180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548</v>
      </c>
      <c r="G11" s="11">
        <f>SUMIFS('[3]运行总行程（车公里）'!$C$1:$C$65536,'[3]运行总行程（车公里）'!$B$1:$B$65536,A11,'[3]运行总行程（车公里）'!$A$1:$A$65536,C11)</f>
        <v>6300</v>
      </c>
      <c r="H11" s="14">
        <f>SUMIFS('收入1-9月'!D:D,'收入1-9月'!C:C,A11,'收入1-9月'!B:B,C11)</f>
        <v>1125.24</v>
      </c>
      <c r="I11" s="15"/>
      <c r="J11" s="15">
        <f t="shared" si="0"/>
        <v>15180.65</v>
      </c>
      <c r="K11" s="24">
        <f>+SUMIFS('[2]1-9月明细 (合并）huiz '!$C:$C,'[2]1-9月明细 (合并）huiz '!$B:$B,A11,'[2]1-9月明细 (合并）huiz '!$A:$A,C11)</f>
        <v>50.45</v>
      </c>
      <c r="L11" s="14">
        <f>SUMIFS('成本1-9月'!E:E,'成本1-9月'!D:D,A11,'成本1-9月'!C:C,$L$4,'成本1-9月'!A:A,C11)</f>
        <v>5611.23</v>
      </c>
      <c r="M11" s="14">
        <f>SUMIFS('成本1-9月'!$E:$E,'成本1-9月'!$D:$D,A11,'成本1-9月'!$C:$C,$M$4,'成本1-9月'!$A:$A,C11)</f>
        <v>36.64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1389.11</v>
      </c>
      <c r="P11" s="14">
        <f>SUMIFS('成本1-9月'!$E:$E,'成本1-9月'!$D:$D,A11,'成本1-9月'!$C:$C,$P$4,'成本1-9月'!$A:$A,C11)</f>
        <v>830.54</v>
      </c>
      <c r="Q11" s="14">
        <f>SUMIFS('成本1-9月'!$E:$E,'成本1-9月'!$D:$D,A11,'成本1-9月'!$C:$C,$Q$4,'成本1-9月'!$A:$A,C11)</f>
        <v>91.2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1.17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6220.76</v>
      </c>
      <c r="X11" s="7">
        <f t="shared" si="1"/>
        <v>-14055.41</v>
      </c>
      <c r="Y11" s="29">
        <f t="shared" si="2"/>
        <v>-12.491033024066</v>
      </c>
      <c r="Z11" s="9"/>
    </row>
    <row r="12" s="1" customFormat="1" ht="25" customHeight="1" spans="1:26">
      <c r="A12" s="6" t="s">
        <v>81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72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63</v>
      </c>
      <c r="G12" s="11">
        <f>SUMIFS('[3]运行总行程（车公里）'!$C$1:$C$65536,'[3]运行总行程（车公里）'!$B$1:$B$65536,A12,'[3]运行总行程（车公里）'!$A$1:$A$65536,C12)</f>
        <v>2160</v>
      </c>
      <c r="H12" s="14">
        <f>SUMIFS('收入1-9月'!D:D,'收入1-9月'!C:C,A12,'收入1-9月'!B:B,C12)</f>
        <v>5132.91</v>
      </c>
      <c r="I12" s="15"/>
      <c r="J12" s="15">
        <f t="shared" si="0"/>
        <v>15332.11</v>
      </c>
      <c r="K12" s="24">
        <f>+SUMIFS('[2]1-9月明细 (合并）huiz '!$C:$C,'[2]1-9月明细 (合并）huiz '!$B:$B,A12,'[2]1-9月明细 (合并）huiz '!$A:$A,C12)</f>
        <v>645.21</v>
      </c>
      <c r="L12" s="14">
        <f>SUMIFS('成本1-9月'!E:E,'成本1-9月'!D:D,A12,'成本1-9月'!C:C,$L$4,'成本1-9月'!A:A,C12)</f>
        <v>5363.46</v>
      </c>
      <c r="M12" s="14">
        <f>SUMIFS('成本1-9月'!$E:$E,'成本1-9月'!$D:$D,A12,'成本1-9月'!$C:$C,$M$4,'成本1-9月'!$A:$A,C12)</f>
        <v>255.76</v>
      </c>
      <c r="N12" s="14">
        <f>SUMIFS('成本1-9月'!$E:$E,'成本1-9月'!$D:$D,A12,'成本1-9月'!$C:$C,$N$4,'成本1-9月'!$A:$A,C12)</f>
        <v>1274.34</v>
      </c>
      <c r="O12" s="14">
        <f>SUMIFS('成本1-9月'!$E:$E,'成本1-9月'!$D:$D,A12,'成本1-9月'!$C:$C,$O$4,'成本1-9月'!$A:$A,C12)</f>
        <v>1222</v>
      </c>
      <c r="P12" s="14">
        <f>SUMIFS('成本1-9月'!$E:$E,'成本1-9月'!$D:$D,A12,'成本1-9月'!$C:$C,$P$4,'成本1-9月'!$A:$A,C12)</f>
        <v>830.54</v>
      </c>
      <c r="Q12" s="14">
        <f>SUMIFS('成本1-9月'!$E:$E,'成本1-9月'!$D:$D,A12,'成本1-9月'!$C:$C,$Q$4,'成本1-9月'!$A:$A,C12)</f>
        <v>60.8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502.06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4823.15</v>
      </c>
      <c r="X12" s="7">
        <f t="shared" si="1"/>
        <v>-10199.2</v>
      </c>
      <c r="Y12" s="29">
        <f t="shared" si="2"/>
        <v>-1.9870210075766</v>
      </c>
      <c r="Z12" s="9"/>
    </row>
    <row r="13" s="1" customFormat="1" ht="25" customHeight="1" spans="1:26">
      <c r="A13" s="6" t="s">
        <v>81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52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201</v>
      </c>
      <c r="G13" s="11">
        <f>SUMIFS('[3]运行总行程（车公里）'!$C$1:$C$65536,'[3]运行总行程（车公里）'!$B$1:$B$65536,A13,'[3]运行总行程（车公里）'!$A$1:$A$65536,C13)</f>
        <v>2036</v>
      </c>
      <c r="H13" s="14">
        <f>SUMIFS('收入1-9月'!D:D,'收入1-9月'!C:C,A13,'收入1-9月'!B:B,C13)</f>
        <v>1884.5</v>
      </c>
      <c r="I13" s="15"/>
      <c r="J13" s="15">
        <f t="shared" si="0"/>
        <v>11859.55</v>
      </c>
      <c r="K13" s="24">
        <f>+SUMIFS('[2]1-9月明细 (合并）huiz '!$C:$C,'[2]1-9月明细 (合并）huiz '!$B:$B,A13,'[2]1-9月明细 (合并）huiz '!$A:$A,C13)</f>
        <v>241.78</v>
      </c>
      <c r="L13" s="14">
        <f>SUMIFS('成本1-9月'!E:E,'成本1-9月'!D:D,A13,'成本1-9月'!C:C,$L$4,'成本1-9月'!A:A,C13)</f>
        <v>1460.75</v>
      </c>
      <c r="M13" s="14">
        <f>SUMIFS('成本1-9月'!$E:$E,'成本1-9月'!$D:$D,A13,'成本1-9月'!$C:$C,$M$4,'成本1-9月'!$A:$A,C13)</f>
        <v>42.75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379.54</v>
      </c>
      <c r="P13" s="14">
        <f>SUMIFS('成本1-9月'!$E:$E,'成本1-9月'!$D:$D,A13,'成本1-9月'!$C:$C,$P$4,'成本1-9月'!$A:$A,C13)</f>
        <v>830.54</v>
      </c>
      <c r="Q13" s="14">
        <f>SUMIFS('成本1-9月'!$E:$E,'成本1-9月'!$D:$D,A13,'成本1-9月'!$C:$C,$Q$4,'成本1-9月'!$A:$A,C13)</f>
        <v>60.8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0.7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8084.47</v>
      </c>
      <c r="X13" s="7">
        <f t="shared" si="1"/>
        <v>-9975.05</v>
      </c>
      <c r="Y13" s="29">
        <f t="shared" si="2"/>
        <v>-5.29320774741311</v>
      </c>
      <c r="Z13" s="9"/>
    </row>
    <row r="14" s="1" customFormat="1" ht="25" customHeight="1" spans="1:26">
      <c r="A14" s="6" t="s">
        <v>81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81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81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1182</v>
      </c>
      <c r="E17" s="16">
        <v>4</v>
      </c>
      <c r="F17" s="16">
        <f>SUM(F5:F16)</f>
        <v>2291</v>
      </c>
      <c r="G17" s="16">
        <f>SUM(G5:G16)</f>
        <v>36406.7</v>
      </c>
      <c r="H17" s="16">
        <f>SUM(H5:H16)</f>
        <v>17599.93</v>
      </c>
      <c r="I17" s="16"/>
      <c r="J17" s="16">
        <f t="shared" si="5"/>
        <v>139748</v>
      </c>
      <c r="K17" s="16">
        <f t="shared" ref="K17:U17" si="6">SUM(K5:K16)</f>
        <v>1584.43</v>
      </c>
      <c r="L17" s="16">
        <f t="shared" si="6"/>
        <v>39625.18</v>
      </c>
      <c r="M17" s="16">
        <f t="shared" si="6"/>
        <v>2689.46</v>
      </c>
      <c r="N17" s="16">
        <f t="shared" si="6"/>
        <v>3988.68</v>
      </c>
      <c r="O17" s="16">
        <f t="shared" si="6"/>
        <v>5429.77</v>
      </c>
      <c r="P17" s="16">
        <f t="shared" si="6"/>
        <v>12815.82</v>
      </c>
      <c r="Q17" s="16">
        <f t="shared" si="6"/>
        <v>386</v>
      </c>
      <c r="R17" s="16">
        <f t="shared" si="6"/>
        <v>9000</v>
      </c>
      <c r="S17" s="16">
        <f t="shared" si="6"/>
        <v>5421.43</v>
      </c>
      <c r="T17" s="16">
        <f t="shared" si="6"/>
        <v>0</v>
      </c>
      <c r="U17" s="16">
        <f t="shared" si="6"/>
        <v>3161.38</v>
      </c>
      <c r="V17" s="16"/>
      <c r="W17" s="28">
        <f>SUM(W5:W16)</f>
        <v>57230.28</v>
      </c>
      <c r="X17" s="16">
        <f t="shared" si="3"/>
        <v>-122148.07</v>
      </c>
      <c r="Y17" s="30">
        <f t="shared" si="4"/>
        <v>-6.94025885330226</v>
      </c>
      <c r="Z17" s="9"/>
    </row>
    <row r="18" s="1" customFormat="1" ht="25" customHeight="1" spans="1:26">
      <c r="A18" s="6" t="s">
        <v>81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81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81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81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81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81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81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81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81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81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81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81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-1182</v>
      </c>
      <c r="E31" s="21">
        <f t="shared" si="9"/>
        <v>0</v>
      </c>
      <c r="F31" s="21">
        <f t="shared" si="9"/>
        <v>-2291</v>
      </c>
      <c r="G31" s="21">
        <f t="shared" si="9"/>
        <v>-36406.7</v>
      </c>
      <c r="H31" s="21">
        <f t="shared" si="9"/>
        <v>-17599.93</v>
      </c>
      <c r="I31" s="21">
        <f t="shared" si="9"/>
        <v>0</v>
      </c>
      <c r="J31" s="21">
        <f t="shared" si="9"/>
        <v>-139748</v>
      </c>
      <c r="K31" s="21">
        <f t="shared" si="9"/>
        <v>-1584.43</v>
      </c>
      <c r="L31" s="21">
        <f t="shared" si="9"/>
        <v>-39625.18</v>
      </c>
      <c r="M31" s="21">
        <f t="shared" si="9"/>
        <v>-2689.46</v>
      </c>
      <c r="N31" s="21">
        <f t="shared" si="9"/>
        <v>-3988.68</v>
      </c>
      <c r="O31" s="21">
        <f t="shared" si="9"/>
        <v>-5429.77</v>
      </c>
      <c r="P31" s="21">
        <f t="shared" si="9"/>
        <v>-12815.82</v>
      </c>
      <c r="Q31" s="21">
        <f t="shared" si="9"/>
        <v>-386</v>
      </c>
      <c r="R31" s="21">
        <f t="shared" si="9"/>
        <v>-9000</v>
      </c>
      <c r="S31" s="21">
        <f t="shared" si="9"/>
        <v>-5421.43</v>
      </c>
      <c r="T31" s="21">
        <f t="shared" si="9"/>
        <v>0</v>
      </c>
      <c r="U31" s="21">
        <f t="shared" si="9"/>
        <v>-3161.38</v>
      </c>
      <c r="V31" s="21">
        <f t="shared" si="9"/>
        <v>0</v>
      </c>
      <c r="W31" s="21">
        <f t="shared" si="9"/>
        <v>-57230.28</v>
      </c>
      <c r="X31" s="21">
        <f t="shared" si="9"/>
        <v>122148.07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1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48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345</v>
      </c>
      <c r="G5" s="11">
        <f>SUMIFS('[3]运行总行程（车公里）'!$C$1:$C$65536,'[3]运行总行程（车公里）'!$B$1:$B$65536,A5,'[3]运行总行程（车公里）'!$A$1:$A$65536,C5)</f>
        <v>3846.6</v>
      </c>
      <c r="H5" s="14">
        <f>SUMIFS('收入1-9月'!D:D,'收入1-9月'!C:C,A5,'收入1-9月'!B:B,C5)</f>
        <v>1397.09</v>
      </c>
      <c r="I5" s="15"/>
      <c r="J5" s="15">
        <f t="shared" ref="J5:J13" si="0">SUM(L5:U5,W5)</f>
        <v>21531.4</v>
      </c>
      <c r="K5" s="24">
        <f>+SUMIFS('[2]1-9月明细 (合并）huiz '!$C:$C,'[2]1-9月明细 (合并）huiz '!$B:$B,A5,'[2]1-9月明细 (合并）huiz '!$A:$A,C5)</f>
        <v>96.69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359.5</v>
      </c>
      <c r="P5" s="14">
        <f>SUMIFS('成本1-9月'!$E:$E,'成本1-9月'!$D:$D,A5,'成本1-9月'!$C:$C,$P$4,'成本1-9月'!$A:$A,C5)</f>
        <v>830.54</v>
      </c>
      <c r="Q5" s="14">
        <f>SUMIFS('成本1-9月'!$E:$E,'成本1-9月'!$D:$D,A5,'成本1-9月'!$C:$C,$Q$4,'成本1-9月'!$A:$A,C5)</f>
        <v>60.8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3360.45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503.13</v>
      </c>
      <c r="V5" s="7">
        <f>SUMIFS('[3]司助人数(人)'!$C$1:$C$65536,'[3]司助人数(人)'!$B$1:$B$65536,A5,'[3]司助人数(人)'!$A$1:$A$65536,C5)</f>
        <v>2</v>
      </c>
      <c r="W5" s="26">
        <f>SUMIFS(人工!Q:Q,人工!A:A,A5,人工!B:B,C5)</f>
        <v>15416.98</v>
      </c>
      <c r="X5" s="7">
        <f t="shared" ref="X5:X13" si="1">H5-J5</f>
        <v>-20134.31</v>
      </c>
      <c r="Y5" s="29">
        <f>X5/H5</f>
        <v>-14.4116055515393</v>
      </c>
      <c r="Z5" s="9"/>
    </row>
    <row r="6" s="1" customFormat="1" ht="25" customHeight="1" spans="1:26">
      <c r="A6" s="6" t="s">
        <v>48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154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389</v>
      </c>
      <c r="G6" s="11">
        <f>SUMIFS('[3]运行总行程（车公里）'!$C$1:$C$65536,'[3]运行总行程（车公里）'!$B$1:$B$65536,A6,'[3]运行总行程（车公里）'!$A$1:$A$65536,C6)</f>
        <v>4579</v>
      </c>
      <c r="H6" s="14">
        <f>SUMIFS('收入1-9月'!D:D,'收入1-9月'!C:C,A6,'收入1-9月'!B:B,C6)</f>
        <v>1627.38</v>
      </c>
      <c r="I6" s="15"/>
      <c r="J6" s="15">
        <f t="shared" si="0"/>
        <v>20878.03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2595.05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343.43</v>
      </c>
      <c r="P6" s="14">
        <f>SUMIFS('成本1-9月'!$E:$E,'成本1-9月'!$D:$D,A6,'成本1-9月'!$C:$C,$P$4,'成本1-9月'!$A:$A,C6)</f>
        <v>830.54</v>
      </c>
      <c r="Q6" s="14">
        <f>SUMIFS('成本1-9月'!$E:$E,'成本1-9月'!$D:$D,A6,'成本1-9月'!$C:$C,$Q$4,'成本1-9月'!$A:$A,C6)</f>
        <v>30.4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1857.45</v>
      </c>
      <c r="V6" s="7">
        <f>SUMIFS('[3]司助人数(人)'!$C$1:$C$65536,'[3]司助人数(人)'!$B$1:$B$65536,A6,'[3]司助人数(人)'!$A$1:$A$65536,C6)</f>
        <v>2</v>
      </c>
      <c r="W6" s="26">
        <f>SUMIFS(人工!Q:Q,人工!A:A,A6,人工!B:B,C6)</f>
        <v>14221.16</v>
      </c>
      <c r="X6" s="7">
        <f t="shared" si="1"/>
        <v>-19250.65</v>
      </c>
      <c r="Y6" s="29">
        <f t="shared" ref="Y6:Y13" si="2">X6/H6</f>
        <v>-11.8292285759933</v>
      </c>
      <c r="Z6" s="9"/>
    </row>
    <row r="7" s="1" customFormat="1" ht="25" customHeight="1" spans="1:26">
      <c r="A7" s="6" t="s">
        <v>48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186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470</v>
      </c>
      <c r="G7" s="11">
        <f>SUMIFS('[3]运行总行程（车公里）'!$C$1:$C$65536,'[3]运行总行程（车公里）'!$B$1:$B$65536,A7,'[3]运行总行程（车公里）'!$A$1:$A$65536,C7)</f>
        <v>6407</v>
      </c>
      <c r="H7" s="14">
        <f>SUMIFS('收入1-9月'!D:D,'收入1-9月'!C:C,A7,'收入1-9月'!B:B,C7)</f>
        <v>1902.04</v>
      </c>
      <c r="I7" s="15"/>
      <c r="J7" s="15">
        <f t="shared" si="0"/>
        <v>20525.38</v>
      </c>
      <c r="K7" s="24">
        <f>+SUMIFS('[2]1-9月明细 (合并）huiz '!$C:$C,'[2]1-9月明细 (合并）huiz '!$B:$B,A7,'[2]1-9月明细 (合并）huiz '!$A:$A,C7)</f>
        <v>195.13</v>
      </c>
      <c r="L7" s="14">
        <f>SUMIFS('成本1-9月'!E:E,'成本1-9月'!D:D,A7,'成本1-9月'!C:C,$L$4,'成本1-9月'!A:A,C7)</f>
        <v>4031.9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480.53</v>
      </c>
      <c r="P7" s="14">
        <f>SUMIFS('成本1-9月'!$E:$E,'成本1-9月'!$D:$D,A7,'成本1-9月'!$C:$C,$P$4,'成本1-9月'!$A:$A,C7)</f>
        <v>830.54</v>
      </c>
      <c r="Q7" s="14">
        <f>SUMIFS('成本1-9月'!$E:$E,'成本1-9月'!$D:$D,A7,'成本1-9月'!$C:$C,$Q$4,'成本1-9月'!$A:$A,C7)</f>
        <v>152</v>
      </c>
      <c r="R7" s="14">
        <f>SUMIFS('成本1-9月'!$E:$E,'成本1-9月'!$D:$D,A7,'成本1-9月'!$C:$C,$R$4,'成本1-9月'!$A:$A,C7)</f>
        <v>1000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134.8</v>
      </c>
      <c r="V7" s="7">
        <f>SUMIFS('[3]司助人数(人)'!$C$1:$C$65536,'[3]司助人数(人)'!$B$1:$B$65536,A7,'[3]司助人数(人)'!$A$1:$A$65536,C7)</f>
        <v>2</v>
      </c>
      <c r="W7" s="26">
        <f>SUMIFS(人工!Q:Q,人工!A:A,A7,人工!B:B,C7)</f>
        <v>13895.61</v>
      </c>
      <c r="X7" s="7">
        <f t="shared" si="1"/>
        <v>-18623.34</v>
      </c>
      <c r="Y7" s="29">
        <f t="shared" si="2"/>
        <v>-9.79124518937562</v>
      </c>
      <c r="Z7" s="9"/>
    </row>
    <row r="8" s="1" customFormat="1" ht="25" customHeight="1" spans="1:26">
      <c r="A8" s="6" t="s">
        <v>48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151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355</v>
      </c>
      <c r="G8" s="11">
        <f>SUMIFS('[3]运行总行程（车公里）'!$C$1:$C$65536,'[3]运行总行程（车公里）'!$B$1:$B$65536,A8,'[3]运行总行程（车公里）'!$A$1:$A$65536,C8)</f>
        <v>5321.3</v>
      </c>
      <c r="H8" s="14">
        <f>SUMIFS('收入1-9月'!D:D,'收入1-9月'!C:C,A8,'收入1-9月'!B:B,C8)</f>
        <v>1403.88</v>
      </c>
      <c r="I8" s="15"/>
      <c r="J8" s="15">
        <f t="shared" si="0"/>
        <v>23218.98</v>
      </c>
      <c r="K8" s="24">
        <f>+SUMIFS('[2]1-9月明细 (合并）huiz '!$C:$C,'[2]1-9月明细 (合并）huiz '!$B:$B,A8,'[2]1-9月明细 (合并）huiz '!$A:$A,C8)</f>
        <v>187.59</v>
      </c>
      <c r="L8" s="14">
        <f>SUMIFS('成本1-9月'!E:E,'成本1-9月'!D:D,A8,'成本1-9月'!C:C,$L$4,'成本1-9月'!A:A,C8)</f>
        <v>3636.58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399.09</v>
      </c>
      <c r="P8" s="14">
        <f>SUMIFS('成本1-9月'!$E:$E,'成本1-9月'!$D:$D,A8,'成本1-9月'!$C:$C,$P$4,'成本1-9月'!$A:$A,C8)</f>
        <v>830.54</v>
      </c>
      <c r="Q8" s="14">
        <f>SUMIFS('成本1-9月'!$E:$E,'成本1-9月'!$D:$D,A8,'成本1-9月'!$C:$C,$Q$4,'成本1-9月'!$A:$A,C8)</f>
        <v>61.6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7.18</v>
      </c>
      <c r="V8" s="7">
        <f>SUMIFS('[3]司助人数(人)'!$C$1:$C$65536,'[3]司助人数(人)'!$B$1:$B$65536,A8,'[3]司助人数(人)'!$A$1:$A$65536,C8)</f>
        <v>2</v>
      </c>
      <c r="W8" s="26">
        <f>SUMIFS(人工!Q:Q,人工!A:A,A8,人工!B:B,C8)</f>
        <v>17283.99</v>
      </c>
      <c r="X8" s="7">
        <f t="shared" si="1"/>
        <v>-21815.1</v>
      </c>
      <c r="Y8" s="29">
        <f t="shared" si="2"/>
        <v>-15.5391486451833</v>
      </c>
      <c r="Z8" s="9"/>
    </row>
    <row r="9" s="1" customFormat="1" ht="25" customHeight="1" spans="1:26">
      <c r="A9" s="6" t="s">
        <v>48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156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559</v>
      </c>
      <c r="G9" s="11">
        <f>SUMIFS('[3]运行总行程（车公里）'!$C$1:$C$65536,'[3]运行总行程（车公里）'!$B$1:$B$65536,A9,'[3]运行总行程（车公里）'!$A$1:$A$65536,C9)</f>
        <v>5552.1</v>
      </c>
      <c r="H9" s="14">
        <f>SUMIFS('收入1-9月'!D:D,'收入1-9月'!C:C,A9,'收入1-9月'!B:B,C9)</f>
        <v>2518.45</v>
      </c>
      <c r="I9" s="15"/>
      <c r="J9" s="15">
        <f t="shared" si="0"/>
        <v>17668.33</v>
      </c>
      <c r="K9" s="24">
        <f>+SUMIFS('[2]1-9月明细 (合并）huiz '!$C:$C,'[2]1-9月明细 (合并）huiz '!$B:$B,A9,'[2]1-9月明细 (合并）huiz '!$A:$A,C9)</f>
        <v>67.39</v>
      </c>
      <c r="L9" s="14">
        <f>SUMIFS('成本1-9月'!E:E,'成本1-9月'!D:D,A9,'成本1-9月'!C:C,$L$4,'成本1-9月'!A:A,C9)</f>
        <v>3821.97</v>
      </c>
      <c r="M9" s="14">
        <f>SUMIFS('成本1-9月'!$E:$E,'成本1-9月'!$D:$D,A9,'成本1-9月'!$C:$C,$M$4,'成本1-9月'!$A:$A,C9)</f>
        <v>165.41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459.04</v>
      </c>
      <c r="P9" s="14">
        <f>SUMIFS('成本1-9月'!$E:$E,'成本1-9月'!$D:$D,A9,'成本1-9月'!$C:$C,$P$4,'成本1-9月'!$A:$A,C9)</f>
        <v>830.54</v>
      </c>
      <c r="Q9" s="14">
        <f>SUMIFS('成本1-9月'!$E:$E,'成本1-9月'!$D:$D,A9,'成本1-9月'!$C:$C,$Q$4,'成本1-9月'!$A:$A,C9)</f>
        <v>-1247.31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6.82</v>
      </c>
      <c r="V9" s="7">
        <f>SUMIFS('[3]司助人数(人)'!$C$1:$C$65536,'[3]司助人数(人)'!$B$1:$B$65536,A9,'[3]司助人数(人)'!$A$1:$A$65536,C9)</f>
        <v>2</v>
      </c>
      <c r="W9" s="26">
        <f>SUMIFS(人工!Q:Q,人工!A:A,A9,人工!B:B,C9)</f>
        <v>12631.86</v>
      </c>
      <c r="X9" s="7">
        <f t="shared" si="1"/>
        <v>-15149.88</v>
      </c>
      <c r="Y9" s="29">
        <f t="shared" si="2"/>
        <v>-6.01555718795291</v>
      </c>
      <c r="Z9" s="9"/>
    </row>
    <row r="10" s="1" customFormat="1" ht="25" customHeight="1" spans="1:26">
      <c r="A10" s="6" t="s">
        <v>48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145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547</v>
      </c>
      <c r="G10" s="11">
        <f>SUMIFS('[3]运行总行程（车公里）'!$C$1:$C$65536,'[3]运行总行程（车公里）'!$B$1:$B$65536,A10,'[3]运行总行程（车公里）'!$A$1:$A$65536,C10)</f>
        <v>4126</v>
      </c>
      <c r="H10" s="14">
        <f>SUMIFS('收入1-9月'!D:D,'收入1-9月'!C:C,A10,'收入1-9月'!B:B,C10)</f>
        <v>1185.44</v>
      </c>
      <c r="I10" s="15"/>
      <c r="J10" s="15">
        <f t="shared" si="0"/>
        <v>24128.63</v>
      </c>
      <c r="K10" s="24">
        <f>+SUMIFS('[2]1-9月明细 (合并）huiz '!$C:$C,'[2]1-9月明细 (合并）huiz '!$B:$B,A10,'[2]1-9月明细 (合并）huiz '!$A:$A,C10)</f>
        <v>38.27</v>
      </c>
      <c r="L10" s="14">
        <f>SUMIFS('成本1-9月'!E:E,'成本1-9月'!D:D,A10,'成本1-9月'!C:C,$L$4,'成本1-9月'!A:A,C10)</f>
        <v>2744.02</v>
      </c>
      <c r="M10" s="14">
        <f>SUMIFS('成本1-9月'!$E:$E,'成本1-9月'!$D:$D,A10,'成本1-9月'!$C:$C,$M$4,'成本1-9月'!$A:$A,C10)</f>
        <v>166.2</v>
      </c>
      <c r="N10" s="14">
        <f>SUMIFS('成本1-9月'!$E:$E,'成本1-9月'!$D:$D,A10,'成本1-9月'!$C:$C,$N$4,'成本1-9月'!$A:$A,C10)</f>
        <v>1274.34</v>
      </c>
      <c r="O10" s="14">
        <f>SUMIFS('成本1-9月'!$E:$E,'成本1-9月'!$D:$D,A10,'成本1-9月'!$C:$C,$O$4,'成本1-9月'!$A:$A,C10)</f>
        <v>588.89</v>
      </c>
      <c r="P10" s="14">
        <f>SUMIFS('成本1-9月'!$E:$E,'成本1-9月'!$D:$D,A10,'成本1-9月'!$C:$C,$P$4,'成本1-9月'!$A:$A,C10)</f>
        <v>830.54</v>
      </c>
      <c r="Q10" s="14">
        <f>SUMIFS('成本1-9月'!$E:$E,'成本1-9月'!$D:$D,A10,'成本1-9月'!$C:$C,$Q$4,'成本1-9月'!$A:$A,C10)</f>
        <v>91.2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4.8</v>
      </c>
      <c r="V10" s="7">
        <f>SUMIFS('[3]司助人数(人)'!$C$1:$C$65536,'[3]司助人数(人)'!$B$1:$B$65536,A10,'[3]司助人数(人)'!$A$1:$A$65536,C10)</f>
        <v>2</v>
      </c>
      <c r="W10" s="26">
        <f>SUMIFS(人工!Q:Q,人工!A:A,A10,人工!B:B,C10)</f>
        <v>17428.64</v>
      </c>
      <c r="X10" s="7">
        <f t="shared" si="1"/>
        <v>-22943.19</v>
      </c>
      <c r="Y10" s="29">
        <f t="shared" si="2"/>
        <v>-19.3541554190849</v>
      </c>
      <c r="Z10" s="9"/>
    </row>
    <row r="11" s="1" customFormat="1" ht="25" customHeight="1" spans="1:26">
      <c r="A11" s="6" t="s">
        <v>48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178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360</v>
      </c>
      <c r="G11" s="11">
        <f>SUMIFS('[3]运行总行程（车公里）'!$C$1:$C$65536,'[3]运行总行程（车公里）'!$B$1:$B$65536,A11,'[3]运行总行程（车公里）'!$A$1:$A$65536,C11)</f>
        <v>4404</v>
      </c>
      <c r="H11" s="14">
        <f>SUMIFS('收入1-9月'!D:D,'收入1-9月'!C:C,A11,'收入1-9月'!B:B,C11)</f>
        <v>1697.08</v>
      </c>
      <c r="I11" s="15"/>
      <c r="J11" s="15">
        <f t="shared" si="0"/>
        <v>12909.2</v>
      </c>
      <c r="K11" s="24">
        <f>+SUMIFS('[2]1-9月明细 (合并）huiz '!$C:$C,'[2]1-9月明细 (合并）huiz '!$B:$B,A11,'[2]1-9月明细 (合并）huiz '!$A:$A,C11)</f>
        <v>105</v>
      </c>
      <c r="L11" s="14">
        <f>SUMIFS('成本1-9月'!E:E,'成本1-9月'!D:D,A11,'成本1-9月'!C:C,$L$4,'成本1-9月'!A:A,C11)</f>
        <v>3449.92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877.63</v>
      </c>
      <c r="P11" s="14">
        <f>SUMIFS('成本1-9月'!$E:$E,'成本1-9月'!$D:$D,A11,'成本1-9月'!$C:$C,$P$4,'成本1-9月'!$A:$A,C11)</f>
        <v>830.54</v>
      </c>
      <c r="Q11" s="14">
        <f>SUMIFS('成本1-9月'!$E:$E,'成本1-9月'!$D:$D,A11,'成本1-9月'!$C:$C,$Q$4,'成本1-9月'!$A:$A,C11)</f>
        <v>30.4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5.23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6715.48</v>
      </c>
      <c r="X11" s="7">
        <f t="shared" si="1"/>
        <v>-11212.12</v>
      </c>
      <c r="Y11" s="29">
        <f t="shared" si="2"/>
        <v>-6.60671270653122</v>
      </c>
      <c r="Z11" s="9"/>
    </row>
    <row r="12" s="1" customFormat="1" ht="25" customHeight="1" spans="1:26">
      <c r="A12" s="6" t="s">
        <v>48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74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171</v>
      </c>
      <c r="G12" s="11">
        <f>SUMIFS('[3]运行总行程（车公里）'!$C$1:$C$65536,'[3]运行总行程（车公里）'!$B$1:$B$65536,A12,'[3]运行总行程（车公里）'!$A$1:$A$65536,C12)</f>
        <v>1628</v>
      </c>
      <c r="H12" s="14">
        <f>SUMIFS('收入1-9月'!D:D,'收入1-9月'!C:C,A12,'收入1-9月'!B:B,C12)</f>
        <v>6199.16</v>
      </c>
      <c r="I12" s="15"/>
      <c r="J12" s="15">
        <f t="shared" si="0"/>
        <v>11106.66</v>
      </c>
      <c r="K12" s="24">
        <f>+SUMIFS('[2]1-9月明细 (合并）huiz '!$C:$C,'[2]1-9月明细 (合并）huiz '!$B:$B,A12,'[2]1-9月明细 (合并）huiz '!$A:$A,C12)</f>
        <v>348</v>
      </c>
      <c r="L12" s="14">
        <f>SUMIFS('成本1-9月'!E:E,'成本1-9月'!D:D,A12,'成本1-9月'!C:C,$L$4,'成本1-9月'!A:A,C12)</f>
        <v>2464.65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758.42</v>
      </c>
      <c r="P12" s="14">
        <f>SUMIFS('成本1-9月'!$E:$E,'成本1-9月'!$D:$D,A12,'成本1-9月'!$C:$C,$P$4,'成本1-9月'!$A:$A,C12)</f>
        <v>830.54</v>
      </c>
      <c r="Q12" s="14">
        <f>SUMIFS('成本1-9月'!$E:$E,'成本1-9月'!$D:$D,A12,'成本1-9月'!$C:$C,$Q$4,'成本1-9月'!$A:$A,C12)</f>
        <v>30.4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505.94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5516.71</v>
      </c>
      <c r="X12" s="7">
        <f t="shared" si="1"/>
        <v>-4907.5</v>
      </c>
      <c r="Y12" s="29">
        <f t="shared" si="2"/>
        <v>-0.791639512450074</v>
      </c>
      <c r="Z12" s="9"/>
    </row>
    <row r="13" s="1" customFormat="1" ht="25" customHeight="1" spans="1:26">
      <c r="A13" s="6" t="s">
        <v>48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109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628</v>
      </c>
      <c r="G13" s="11">
        <f>SUMIFS('[3]运行总行程（车公里）'!$C$1:$C$65536,'[3]运行总行程（车公里）'!$B$1:$B$65536,A13,'[3]运行总行程（车公里）'!$A$1:$A$65536,C13)</f>
        <v>2795</v>
      </c>
      <c r="H13" s="14">
        <f>SUMIFS('收入1-9月'!D:D,'收入1-9月'!C:C,A13,'收入1-9月'!B:B,C13)</f>
        <v>5862.26</v>
      </c>
      <c r="I13" s="15"/>
      <c r="J13" s="15">
        <f t="shared" si="0"/>
        <v>17183.78</v>
      </c>
      <c r="K13" s="24">
        <f>+SUMIFS('[2]1-9月明细 (合并）huiz '!$C:$C,'[2]1-9月明细 (合并）huiz '!$B:$B,A13,'[2]1-9月明细 (合并）huiz '!$A:$A,C13)</f>
        <v>346.3</v>
      </c>
      <c r="L13" s="14">
        <f>SUMIFS('成本1-9月'!E:E,'成本1-9月'!D:D,A13,'成本1-9月'!C:C,$L$4,'成本1-9月'!A:A,C13)</f>
        <v>2103.55</v>
      </c>
      <c r="M13" s="14">
        <f>SUMIFS('成本1-9月'!$E:$E,'成本1-9月'!$D:$D,A13,'成本1-9月'!$C:$C,$M$4,'成本1-9月'!$A:$A,C13)</f>
        <v>79.02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642.52</v>
      </c>
      <c r="P13" s="14">
        <f>SUMIFS('成本1-9月'!$E:$E,'成本1-9月'!$D:$D,A13,'成本1-9月'!$C:$C,$P$4,'成本1-9月'!$A:$A,C13)</f>
        <v>830.54</v>
      </c>
      <c r="Q13" s="14">
        <f>SUMIFS('成本1-9月'!$E:$E,'成本1-9月'!$D:$D,A13,'成本1-9月'!$C:$C,$Q$4,'成本1-9月'!$A:$A,C13)</f>
        <v>91.2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5.87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12431.08</v>
      </c>
      <c r="X13" s="7">
        <f t="shared" si="1"/>
        <v>-11321.52</v>
      </c>
      <c r="Y13" s="29">
        <f t="shared" si="2"/>
        <v>-1.93125518144879</v>
      </c>
      <c r="Z13" s="9"/>
    </row>
    <row r="14" s="1" customFormat="1" ht="25" customHeight="1" spans="1:26">
      <c r="A14" s="6" t="s">
        <v>48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48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48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1259</v>
      </c>
      <c r="E17" s="16">
        <v>4</v>
      </c>
      <c r="F17" s="16">
        <f>SUM(F5:F16)</f>
        <v>3824</v>
      </c>
      <c r="G17" s="16">
        <f>SUM(G5:G16)</f>
        <v>38659</v>
      </c>
      <c r="H17" s="16">
        <f>SUM(H5:H16)</f>
        <v>23792.78</v>
      </c>
      <c r="I17" s="16"/>
      <c r="J17" s="16">
        <f t="shared" si="5"/>
        <v>169150.39</v>
      </c>
      <c r="K17" s="16">
        <f t="shared" ref="K17:U17" si="6">SUM(K5:K16)</f>
        <v>1384.37</v>
      </c>
      <c r="L17" s="16">
        <f t="shared" si="6"/>
        <v>24847.64</v>
      </c>
      <c r="M17" s="16">
        <f t="shared" si="6"/>
        <v>410.63</v>
      </c>
      <c r="N17" s="16">
        <f t="shared" si="6"/>
        <v>1274.34</v>
      </c>
      <c r="O17" s="16">
        <f t="shared" si="6"/>
        <v>4909.05</v>
      </c>
      <c r="P17" s="16">
        <f t="shared" si="6"/>
        <v>7474.86</v>
      </c>
      <c r="Q17" s="16">
        <f t="shared" si="6"/>
        <v>-699.31</v>
      </c>
      <c r="R17" s="16">
        <f t="shared" si="6"/>
        <v>9000</v>
      </c>
      <c r="S17" s="16">
        <f t="shared" si="6"/>
        <v>3360.45</v>
      </c>
      <c r="T17" s="16">
        <f t="shared" si="6"/>
        <v>0</v>
      </c>
      <c r="U17" s="16">
        <f t="shared" si="6"/>
        <v>3031.22</v>
      </c>
      <c r="V17" s="16"/>
      <c r="W17" s="28">
        <f>SUM(W5:W16)</f>
        <v>115541.51</v>
      </c>
      <c r="X17" s="16">
        <f t="shared" si="3"/>
        <v>-145357.61</v>
      </c>
      <c r="Y17" s="30">
        <f t="shared" si="4"/>
        <v>-6.10931593533837</v>
      </c>
      <c r="Z17" s="9"/>
    </row>
    <row r="18" s="1" customFormat="1" ht="25" customHeight="1" spans="1:26">
      <c r="A18" s="6" t="s">
        <v>48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48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48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48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48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48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48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48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48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48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48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48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-1259</v>
      </c>
      <c r="E31" s="21">
        <f t="shared" si="9"/>
        <v>0</v>
      </c>
      <c r="F31" s="21">
        <f t="shared" si="9"/>
        <v>-3824</v>
      </c>
      <c r="G31" s="21">
        <f t="shared" si="9"/>
        <v>-38659</v>
      </c>
      <c r="H31" s="21">
        <f t="shared" si="9"/>
        <v>-23792.78</v>
      </c>
      <c r="I31" s="21">
        <f t="shared" si="9"/>
        <v>0</v>
      </c>
      <c r="J31" s="21">
        <f t="shared" si="9"/>
        <v>-169150.39</v>
      </c>
      <c r="K31" s="21">
        <f t="shared" si="9"/>
        <v>-1384.37</v>
      </c>
      <c r="L31" s="21">
        <f t="shared" si="9"/>
        <v>-24847.64</v>
      </c>
      <c r="M31" s="21">
        <f t="shared" si="9"/>
        <v>-410.63</v>
      </c>
      <c r="N31" s="21">
        <f t="shared" si="9"/>
        <v>-1274.34</v>
      </c>
      <c r="O31" s="21">
        <f t="shared" si="9"/>
        <v>-4909.05</v>
      </c>
      <c r="P31" s="21">
        <f t="shared" si="9"/>
        <v>-7474.86</v>
      </c>
      <c r="Q31" s="21">
        <f t="shared" si="9"/>
        <v>699.31</v>
      </c>
      <c r="R31" s="21">
        <f t="shared" si="9"/>
        <v>-9000</v>
      </c>
      <c r="S31" s="21">
        <f t="shared" si="9"/>
        <v>-3360.45</v>
      </c>
      <c r="T31" s="21">
        <f t="shared" si="9"/>
        <v>0</v>
      </c>
      <c r="U31" s="21">
        <f t="shared" si="9"/>
        <v>-3031.22</v>
      </c>
      <c r="V31" s="21">
        <f t="shared" si="9"/>
        <v>0</v>
      </c>
      <c r="W31" s="21">
        <f t="shared" si="9"/>
        <v>-115541.51</v>
      </c>
      <c r="X31" s="21">
        <f t="shared" si="9"/>
        <v>145357.61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2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76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290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341</v>
      </c>
      <c r="G5" s="11">
        <f>SUMIFS('[3]运行总行程（车公里）'!$C$1:$C$65536,'[3]运行总行程（车公里）'!$B$1:$B$65536,A5,'[3]运行总行程（车公里）'!$A$1:$A$65536,C5)</f>
        <v>1313.4</v>
      </c>
      <c r="H5" s="14">
        <f>SUMIFS('收入1-9月'!D:D,'收入1-9月'!C:C,A5,'收入1-9月'!B:B,C5)</f>
        <v>661.16</v>
      </c>
      <c r="I5" s="15"/>
      <c r="J5" s="15">
        <f t="shared" ref="J5:J13" si="0">SUM(L5:U5,W5)</f>
        <v>11743.58</v>
      </c>
      <c r="K5" s="24">
        <f>+SUMIFS('[2]1-9月明细 (合并）huiz '!$C:$C,'[2]1-9月明细 (合并）huiz '!$B:$B,A5,'[2]1-9月明细 (合并）huiz '!$A:$A,C5)</f>
        <v>35.21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316.21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63.02</v>
      </c>
      <c r="P5" s="14">
        <f>SUMIFS('成本1-9月'!$E:$E,'成本1-9月'!$D:$D,A5,'成本1-9月'!$C:$C,$P$4,'成本1-9月'!$A:$A,C5)</f>
        <v>752.23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3843.48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5768.64</v>
      </c>
      <c r="X5" s="7">
        <f t="shared" ref="X5:X13" si="1">H5-J5</f>
        <v>-11082.42</v>
      </c>
      <c r="Y5" s="29">
        <f>X5/H5</f>
        <v>-16.7620848206183</v>
      </c>
      <c r="Z5" s="9"/>
    </row>
    <row r="6" s="1" customFormat="1" ht="25" customHeight="1" spans="1:26">
      <c r="A6" s="6" t="s">
        <v>76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170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415</v>
      </c>
      <c r="G6" s="11">
        <f>SUMIFS('[3]运行总行程（车公里）'!$C$1:$C$65536,'[3]运行总行程（车公里）'!$B$1:$B$65536,A6,'[3]运行总行程（车公里）'!$A$1:$A$65536,C6)</f>
        <v>2705</v>
      </c>
      <c r="H6" s="14">
        <f>SUMIFS('收入1-9月'!D:D,'收入1-9月'!C:C,A6,'收入1-9月'!B:B,C6)</f>
        <v>807.27</v>
      </c>
      <c r="I6" s="15"/>
      <c r="J6" s="15">
        <f t="shared" si="0"/>
        <v>13043.9</v>
      </c>
      <c r="K6" s="24">
        <f>+SUMIFS('[2]1-9月明细 (合并）huiz '!$C:$C,'[2]1-9月明细 (合并）huiz '!$B:$B,A6,'[2]1-9月明细 (合并）huiz '!$A:$A,C6)</f>
        <v>190.37</v>
      </c>
      <c r="L6" s="14">
        <f>SUMIFS('成本1-9月'!E:E,'成本1-9月'!D:D,A6,'成本1-9月'!C:C,$L$4,'成本1-9月'!A:A,C6)</f>
        <v>1926.14</v>
      </c>
      <c r="M6" s="14">
        <f>SUMIFS('成本1-9月'!$E:$E,'成本1-9月'!$D:$D,A6,'成本1-9月'!$C:$C,$M$4,'成本1-9月'!$A:$A,C6)</f>
        <v>316.21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127.88</v>
      </c>
      <c r="P6" s="14">
        <f>SUMIFS('成本1-9月'!$E:$E,'成本1-9月'!$D:$D,A6,'成本1-9月'!$C:$C,$P$4,'成本1-9月'!$A:$A,C6)</f>
        <v>752.23</v>
      </c>
      <c r="Q6" s="14">
        <f>SUMIFS('成本1-9月'!$E:$E,'成本1-9月'!$D:$D,A6,'成本1-9月'!$C:$C,$Q$4,'成本1-9月'!$A:$A,C6)</f>
        <v>894.64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1152.04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6874.76</v>
      </c>
      <c r="X6" s="7">
        <f t="shared" si="1"/>
        <v>-12236.63</v>
      </c>
      <c r="Y6" s="29">
        <f t="shared" ref="Y6:Y13" si="2">X6/H6</f>
        <v>-15.1580388222032</v>
      </c>
      <c r="Z6" s="9"/>
    </row>
    <row r="7" s="1" customFormat="1" ht="25" customHeight="1" spans="1:26">
      <c r="A7" s="6" t="s">
        <v>76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219.97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211.57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8.4</v>
      </c>
      <c r="X7" s="7">
        <f t="shared" si="1"/>
        <v>-219.97</v>
      </c>
      <c r="Y7" s="29" t="e">
        <f t="shared" si="2"/>
        <v>#DIV/0!</v>
      </c>
      <c r="Z7" s="9"/>
    </row>
    <row r="8" s="1" customFormat="1" ht="25" customHeight="1" spans="1:26">
      <c r="A8" s="6" t="s">
        <v>76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300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175</v>
      </c>
      <c r="G8" s="11">
        <f>SUMIFS('[3]运行总行程（车公里）'!$C$1:$C$65536,'[3]运行总行程（车公里）'!$B$1:$B$65536,A8,'[3]运行总行程（车公里）'!$A$1:$A$65536,C8)</f>
        <v>1712.6</v>
      </c>
      <c r="H8" s="14">
        <f>SUMIFS('收入1-9月'!D:D,'收入1-9月'!C:C,A8,'收入1-9月'!B:B,C8)</f>
        <v>5.83</v>
      </c>
      <c r="I8" s="15"/>
      <c r="J8" s="15">
        <f t="shared" si="0"/>
        <v>3256.04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1188.25</v>
      </c>
      <c r="M8" s="14">
        <f>SUMIFS('成本1-9月'!$E:$E,'成本1-9月'!$D:$D,A8,'成本1-9月'!$C:$C,$M$4,'成本1-9月'!$A:$A,C8)</f>
        <v>1067.79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0</v>
      </c>
      <c r="X8" s="7">
        <f t="shared" si="1"/>
        <v>-3250.21</v>
      </c>
      <c r="Y8" s="29">
        <f t="shared" si="2"/>
        <v>-557.497427101201</v>
      </c>
      <c r="Z8" s="9"/>
    </row>
    <row r="9" s="1" customFormat="1" ht="25" customHeight="1" spans="1:26">
      <c r="A9" s="6" t="s">
        <v>76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310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179</v>
      </c>
      <c r="G9" s="11">
        <f>SUMIFS('[3]运行总行程（车公里）'!$C$1:$C$65536,'[3]运行总行程（车公里）'!$B$1:$B$65536,A9,'[3]运行总行程（车公里）'!$A$1:$A$65536,C9)</f>
        <v>1621.8</v>
      </c>
      <c r="H9" s="14">
        <f>SUMIFS('收入1-9月'!D:D,'收入1-9月'!C:C,A9,'收入1-9月'!B:B,C9)</f>
        <v>23.3</v>
      </c>
      <c r="I9" s="15"/>
      <c r="J9" s="15">
        <f t="shared" si="0"/>
        <v>8072.08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1181.51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113.46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5777.11</v>
      </c>
      <c r="X9" s="7">
        <f t="shared" si="1"/>
        <v>-8048.78</v>
      </c>
      <c r="Y9" s="29">
        <f t="shared" si="2"/>
        <v>-345.441201716738</v>
      </c>
      <c r="Z9" s="9"/>
    </row>
    <row r="10" s="1" customFormat="1" ht="25" customHeight="1" spans="1:26">
      <c r="A10" s="6" t="s">
        <v>76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300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98</v>
      </c>
      <c r="G10" s="11">
        <f>SUMIFS('[3]运行总行程（车公里）'!$C$1:$C$65536,'[3]运行总行程（车公里）'!$B$1:$B$65536,A10,'[3]运行总行程（车公里）'!$A$1:$A$65536,C10)</f>
        <v>1047.1</v>
      </c>
      <c r="H10" s="14">
        <f>SUMIFS('收入1-9月'!D:D,'收入1-9月'!C:C,A10,'收入1-9月'!B:B,C10)</f>
        <v>3.88</v>
      </c>
      <c r="I10" s="15"/>
      <c r="J10" s="15">
        <f t="shared" si="0"/>
        <v>8392.65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838.52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85.93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6468.2</v>
      </c>
      <c r="X10" s="7">
        <f t="shared" si="1"/>
        <v>-8388.77</v>
      </c>
      <c r="Y10" s="29">
        <f t="shared" si="2"/>
        <v>-2162.05412371134</v>
      </c>
      <c r="Z10" s="9"/>
    </row>
    <row r="11" s="1" customFormat="1" ht="25" customHeight="1" spans="1:26">
      <c r="A11" s="6" t="s">
        <v>76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279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315</v>
      </c>
      <c r="G11" s="11">
        <f>SUMIFS('[3]运行总行程（车公里）'!$C$1:$C$65536,'[3]运行总行程（车公里）'!$B$1:$B$65536,A11,'[3]运行总行程（车公里）'!$A$1:$A$65536,C11)</f>
        <v>3602</v>
      </c>
      <c r="H11" s="14">
        <f>SUMIFS('收入1-9月'!D:D,'收入1-9月'!C:C,A11,'收入1-9月'!B:B,C11)</f>
        <v>158.25</v>
      </c>
      <c r="I11" s="15"/>
      <c r="J11" s="15">
        <f t="shared" si="0"/>
        <v>10046.83</v>
      </c>
      <c r="K11" s="24">
        <f>+SUMIFS('[2]1-9月明细 (合并）huiz '!$C:$C,'[2]1-9月明细 (合并）huiz '!$B:$B,A11,'[2]1-9月明细 (合并）huiz '!$A:$A,C11)</f>
        <v>196.68</v>
      </c>
      <c r="L11" s="14">
        <f>SUMIFS('成本1-9月'!E:E,'成本1-9月'!D:D,A11,'成本1-9月'!C:C,$L$4,'成本1-9月'!A:A,C11)</f>
        <v>2227.66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603.25</v>
      </c>
      <c r="P11" s="14">
        <f>SUMIFS('成本1-9月'!$E:$E,'成本1-9月'!$D:$D,A11,'成本1-9月'!$C:$C,$P$4,'成本1-9月'!$A:$A,C11)</f>
        <v>890.16</v>
      </c>
      <c r="Q11" s="14">
        <f>SUMIFS('成本1-9月'!$E:$E,'成本1-9月'!$D:$D,A11,'成本1-9月'!$C:$C,$Q$4,'成本1-9月'!$A:$A,C11)</f>
        <v>205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5120.76</v>
      </c>
      <c r="X11" s="7">
        <f t="shared" si="1"/>
        <v>-9888.58</v>
      </c>
      <c r="Y11" s="29">
        <f t="shared" si="2"/>
        <v>-62.4870774091627</v>
      </c>
      <c r="Z11" s="9"/>
    </row>
    <row r="12" s="1" customFormat="1" ht="25" customHeight="1" spans="1:26">
      <c r="A12" s="6" t="s">
        <v>76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209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136</v>
      </c>
      <c r="G12" s="11">
        <f>SUMIFS('[3]运行总行程（车公里）'!$C$1:$C$65536,'[3]运行总行程（车公里）'!$B$1:$B$65536,A12,'[3]运行总行程（车公里）'!$A$1:$A$65536,C12)</f>
        <v>1102</v>
      </c>
      <c r="H12" s="14">
        <f>SUMIFS('收入1-9月'!D:D,'收入1-9月'!C:C,A12,'收入1-9月'!B:B,C12)</f>
        <v>1334.95</v>
      </c>
      <c r="I12" s="15"/>
      <c r="J12" s="15">
        <f t="shared" si="0"/>
        <v>11544.64</v>
      </c>
      <c r="K12" s="24">
        <f>+SUMIFS('[2]1-9月明细 (合并）huiz '!$C:$C,'[2]1-9月明细 (合并）huiz '!$B:$B,A12,'[2]1-9月明细 (合并）huiz '!$A:$A,C12)</f>
        <v>287.47</v>
      </c>
      <c r="L12" s="14">
        <f>SUMIFS('成本1-9月'!E:E,'成本1-9月'!D:D,A12,'成本1-9月'!C:C,$L$4,'成本1-9月'!A:A,C12)</f>
        <v>1865.77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1222</v>
      </c>
      <c r="P12" s="14">
        <f>SUMIFS('成本1-9月'!$E:$E,'成本1-9月'!$D:$D,A12,'成本1-9月'!$C:$C,$P$4,'成本1-9月'!$A:$A,C12)</f>
        <v>890.18</v>
      </c>
      <c r="Q12" s="14">
        <f>SUMIFS('成本1-9月'!$E:$E,'成本1-9月'!$D:$D,A12,'成本1-9月'!$C:$C,$Q$4,'成本1-9月'!$A:$A,C12)</f>
        <v>261.48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6305.21</v>
      </c>
      <c r="X12" s="7">
        <f t="shared" si="1"/>
        <v>-10209.69</v>
      </c>
      <c r="Y12" s="29">
        <f t="shared" si="2"/>
        <v>-7.64799430690288</v>
      </c>
      <c r="Z12" s="9"/>
    </row>
    <row r="13" s="1" customFormat="1" ht="25" customHeight="1" spans="1:26">
      <c r="A13" s="6" t="s">
        <v>76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51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22</v>
      </c>
      <c r="G13" s="11">
        <f>SUMIFS('[3]运行总行程（车公里）'!$C$1:$C$65536,'[3]运行总行程（车公里）'!$B$1:$B$65536,A13,'[3]运行总行程（车公里）'!$A$1:$A$65536,C13)</f>
        <v>1657.2</v>
      </c>
      <c r="H13" s="14">
        <f>SUMIFS('收入1-9月'!D:D,'收入1-9月'!C:C,A13,'收入1-9月'!B:B,C13)</f>
        <v>135.92</v>
      </c>
      <c r="I13" s="15"/>
      <c r="J13" s="15">
        <f t="shared" si="0"/>
        <v>8985.43</v>
      </c>
      <c r="K13" s="24">
        <f>+SUMIFS('[2]1-9月明细 (合并）huiz '!$C:$C,'[2]1-9月明细 (合并）huiz '!$B:$B,A13,'[2]1-9月明细 (合并）huiz '!$A:$A,C13)</f>
        <v>113.28</v>
      </c>
      <c r="L13" s="14">
        <f>SUMIFS('成本1-9月'!E:E,'成本1-9月'!D:D,A13,'成本1-9月'!C:C,$L$4,'成本1-9月'!A:A,C13)</f>
        <v>692.14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477.36</v>
      </c>
      <c r="P13" s="14">
        <f>SUMIFS('成本1-9月'!$E:$E,'成本1-9月'!$D:$D,A13,'成本1-9月'!$C:$C,$P$4,'成本1-9月'!$A:$A,C13)</f>
        <v>525.32</v>
      </c>
      <c r="Q13" s="14">
        <f>SUMIFS('成本1-9月'!$E:$E,'成本1-9月'!$D:$D,A13,'成本1-9月'!$C:$C,$Q$4,'成本1-9月'!$A:$A,C13)</f>
        <v>31.11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6259.5</v>
      </c>
      <c r="X13" s="7">
        <f t="shared" si="1"/>
        <v>-8849.51</v>
      </c>
      <c r="Y13" s="29">
        <f t="shared" si="2"/>
        <v>-65.1082254267216</v>
      </c>
      <c r="Z13" s="9"/>
    </row>
    <row r="14" s="1" customFormat="1" ht="25" customHeight="1" spans="1:26">
      <c r="A14" s="6" t="s">
        <v>76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76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76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1909</v>
      </c>
      <c r="E17" s="16">
        <v>4</v>
      </c>
      <c r="F17" s="16">
        <f>SUM(F5:F16)</f>
        <v>1681</v>
      </c>
      <c r="G17" s="16">
        <f>SUM(G5:G16)</f>
        <v>14761.1</v>
      </c>
      <c r="H17" s="16">
        <f>SUM(H5:H16)</f>
        <v>3130.56</v>
      </c>
      <c r="I17" s="16"/>
      <c r="J17" s="16">
        <f t="shared" si="5"/>
        <v>75305.12</v>
      </c>
      <c r="K17" s="16">
        <f t="shared" ref="K17:U17" si="6">SUM(K5:K16)</f>
        <v>823.01</v>
      </c>
      <c r="L17" s="16">
        <f t="shared" si="6"/>
        <v>9919.99</v>
      </c>
      <c r="M17" s="16">
        <f t="shared" si="6"/>
        <v>1911.78</v>
      </c>
      <c r="N17" s="16">
        <f t="shared" si="6"/>
        <v>0</v>
      </c>
      <c r="O17" s="16">
        <f t="shared" si="6"/>
        <v>2692.9</v>
      </c>
      <c r="P17" s="16">
        <f t="shared" si="6"/>
        <v>3810.12</v>
      </c>
      <c r="Q17" s="16">
        <f t="shared" si="6"/>
        <v>1392.23</v>
      </c>
      <c r="R17" s="16">
        <f t="shared" si="6"/>
        <v>8000</v>
      </c>
      <c r="S17" s="16">
        <f t="shared" si="6"/>
        <v>3843.48</v>
      </c>
      <c r="T17" s="16">
        <f t="shared" si="6"/>
        <v>0</v>
      </c>
      <c r="U17" s="16">
        <f t="shared" si="6"/>
        <v>1152.04</v>
      </c>
      <c r="V17" s="16"/>
      <c r="W17" s="28">
        <f>SUM(W5:W16)</f>
        <v>42582.58</v>
      </c>
      <c r="X17" s="16">
        <f t="shared" si="3"/>
        <v>-72174.56</v>
      </c>
      <c r="Y17" s="30">
        <f t="shared" si="4"/>
        <v>-23.0548400286211</v>
      </c>
      <c r="Z17" s="9"/>
    </row>
    <row r="18" s="1" customFormat="1" ht="25" customHeight="1" spans="1:26">
      <c r="A18" s="6" t="s">
        <v>76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76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76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76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76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76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76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76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76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76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76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76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-1909</v>
      </c>
      <c r="E31" s="21">
        <f t="shared" si="9"/>
        <v>0</v>
      </c>
      <c r="F31" s="21">
        <f t="shared" si="9"/>
        <v>-1681</v>
      </c>
      <c r="G31" s="21">
        <f t="shared" si="9"/>
        <v>-14761.1</v>
      </c>
      <c r="H31" s="21">
        <f t="shared" si="9"/>
        <v>-3130.56</v>
      </c>
      <c r="I31" s="21">
        <f t="shared" si="9"/>
        <v>0</v>
      </c>
      <c r="J31" s="21">
        <f t="shared" si="9"/>
        <v>-75305.12</v>
      </c>
      <c r="K31" s="21">
        <f t="shared" si="9"/>
        <v>-823.01</v>
      </c>
      <c r="L31" s="21">
        <f t="shared" si="9"/>
        <v>-9919.99</v>
      </c>
      <c r="M31" s="21">
        <f t="shared" si="9"/>
        <v>-1911.78</v>
      </c>
      <c r="N31" s="21">
        <f t="shared" si="9"/>
        <v>0</v>
      </c>
      <c r="O31" s="21">
        <f t="shared" si="9"/>
        <v>-2692.9</v>
      </c>
      <c r="P31" s="21">
        <f t="shared" si="9"/>
        <v>-3810.12</v>
      </c>
      <c r="Q31" s="21">
        <f t="shared" si="9"/>
        <v>-1392.23</v>
      </c>
      <c r="R31" s="21">
        <f t="shared" si="9"/>
        <v>-8000</v>
      </c>
      <c r="S31" s="21">
        <f t="shared" si="9"/>
        <v>-3843.48</v>
      </c>
      <c r="T31" s="21">
        <f t="shared" si="9"/>
        <v>0</v>
      </c>
      <c r="U31" s="21">
        <f t="shared" si="9"/>
        <v>-1152.04</v>
      </c>
      <c r="V31" s="21">
        <f t="shared" si="9"/>
        <v>0</v>
      </c>
      <c r="W31" s="21">
        <f t="shared" si="9"/>
        <v>-42582.58</v>
      </c>
      <c r="X31" s="21">
        <f t="shared" si="9"/>
        <v>72174.56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3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49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106</v>
      </c>
      <c r="E5" s="12">
        <f>SUMIFS('[3]运行车辆数（辆）'!$C$1:$C$65536,'[3]运行车辆数（辆）'!$B$1:$B$65536,A5,'[3]运行车辆数（辆）'!$A$1:$A$65536,C5)</f>
        <v>1</v>
      </c>
      <c r="F5" s="13">
        <f>SUMIFS('[3]客运量（人次）'!$C$1:$C$65536,'[3]客运量（人次）'!$B$1:$B$65536,A5,'[3]客运量（人次）'!$A$1:$A$65536,C5)</f>
        <v>331</v>
      </c>
      <c r="G5" s="11">
        <f>SUMIFS('[3]运行总行程（车公里）'!$C$1:$C$65536,'[3]运行总行程（车公里）'!$B$1:$B$65536,A5,'[3]运行总行程（车公里）'!$A$1:$A$65536,C5)</f>
        <v>3265.1</v>
      </c>
      <c r="H5" s="14">
        <f>SUMIFS('收入1-9月'!D:D,'收入1-9月'!C:C,A5,'收入1-9月'!B:B,C5)</f>
        <v>1695.15</v>
      </c>
      <c r="I5" s="15"/>
      <c r="J5" s="15">
        <f t="shared" ref="J5:J13" si="0">SUM(L5:U5,W5)</f>
        <v>25786.51</v>
      </c>
      <c r="K5" s="24">
        <f>+SUMIFS('[2]1-9月明细 (合并）huiz '!$C:$C,'[2]1-9月明细 (合并）huiz '!$B:$B,A5,'[2]1-9月明细 (合并）huiz '!$A:$A,C5)</f>
        <v>71.56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308.5</v>
      </c>
      <c r="N5" s="14">
        <f>SUMIFS('成本1-9月'!$E:$E,'成本1-9月'!$D:$D,A5,'成本1-9月'!$C:$C,$N$4,'成本1-9月'!$A:$A,C5)</f>
        <v>2880.01</v>
      </c>
      <c r="O5" s="14">
        <f>SUMIFS('成本1-9月'!$E:$E,'成本1-9月'!$D:$D,A5,'成本1-9月'!$C:$C,$O$4,'成本1-9月'!$A:$A,C5)</f>
        <v>343.75</v>
      </c>
      <c r="P5" s="14">
        <f>SUMIFS('成本1-9月'!$E:$E,'成本1-9月'!$D:$D,A5,'成本1-9月'!$C:$C,$P$4,'成本1-9月'!$A:$A,C5)</f>
        <v>1642.39</v>
      </c>
      <c r="Q5" s="14">
        <f>SUMIFS('成本1-9月'!$E:$E,'成本1-9月'!$D:$D,A5,'成本1-9月'!$C:$C,$Q$4,'成本1-9月'!$A:$A,C5)</f>
        <v>62.2</v>
      </c>
      <c r="R5" s="14">
        <f>SUMIFS('成本1-9月'!$E:$E,'成本1-9月'!$D:$D,A5,'成本1-9月'!$C:$C,$R$4,'成本1-9月'!$A:$A,C5)</f>
        <v>1000</v>
      </c>
      <c r="S5" s="14">
        <f>SUMIFS('成本1-9月'!$E:$E,'成本1-9月'!$D:$D,A5,'成本1-9月'!$C:$C,S4,'成本1-9月'!$A:$A,C5)</f>
        <v>5904.46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3302.5</v>
      </c>
      <c r="V5" s="7">
        <f>SUMIFS('[3]司助人数(人)'!$C$1:$C$65536,'[3]司助人数(人)'!$B$1:$B$65536,A5,'[3]司助人数(人)'!$A$1:$A$65536,C5)</f>
        <v>1</v>
      </c>
      <c r="W5" s="26">
        <f>SUMIFS(人工!Q:Q,人工!A:A,A5,人工!B:B,C5)</f>
        <v>10342.7</v>
      </c>
      <c r="X5" s="7">
        <f t="shared" ref="X5:X13" si="1">H5-J5</f>
        <v>-24091.36</v>
      </c>
      <c r="Y5" s="29">
        <f>X5/H5</f>
        <v>-14.2119340471345</v>
      </c>
      <c r="Z5" s="9"/>
    </row>
    <row r="6" s="1" customFormat="1" ht="25" customHeight="1" spans="1:26">
      <c r="A6" s="6" t="s">
        <v>49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72</v>
      </c>
      <c r="E6" s="12">
        <f>SUMIFS('[3]运行车辆数（辆）'!$C$1:$C$65536,'[3]运行车辆数（辆）'!$B$1:$B$65536,A6,'[3]运行车辆数（辆）'!$A$1:$A$65536,C6)</f>
        <v>1</v>
      </c>
      <c r="F6" s="13">
        <f>SUMIFS('[3]客运量（人次）'!$C$1:$C$65536,'[3]客运量（人次）'!$B$1:$B$65536,A6,'[3]客运量（人次）'!$A$1:$A$65536,C6)</f>
        <v>163</v>
      </c>
      <c r="G6" s="11">
        <f>SUMIFS('[3]运行总行程（车公里）'!$C$1:$C$65536,'[3]运行总行程（车公里）'!$B$1:$B$65536,A6,'[3]运行总行程（车公里）'!$A$1:$A$65536,C6)</f>
        <v>1949</v>
      </c>
      <c r="H6" s="14">
        <f>SUMIFS('收入1-9月'!D:D,'收入1-9月'!C:C,A6,'收入1-9月'!B:B,C6)</f>
        <v>1027.18</v>
      </c>
      <c r="I6" s="15"/>
      <c r="J6" s="15">
        <f t="shared" si="0"/>
        <v>34698.02</v>
      </c>
      <c r="K6" s="24">
        <f>+SUMIFS('[2]1-9月明细 (合并）huiz '!$C:$C,'[2]1-9月明细 (合并）huiz '!$B:$B,A6,'[2]1-9月明细 (合并）huiz '!$A:$A,C6)</f>
        <v>69.32</v>
      </c>
      <c r="L6" s="14">
        <f>SUMIFS('成本1-9月'!E:E,'成本1-9月'!D:D,A6,'成本1-9月'!C:C,$L$4,'成本1-9月'!A:A,C6)</f>
        <v>341.78</v>
      </c>
      <c r="M6" s="14">
        <f>SUMIFS('成本1-9月'!$E:$E,'成本1-9月'!$D:$D,A6,'成本1-9月'!$C:$C,$M$4,'成本1-9月'!$A:$A,C6)</f>
        <v>3188.51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146.73</v>
      </c>
      <c r="P6" s="14">
        <f>SUMIFS('成本1-9月'!$E:$E,'成本1-9月'!$D:$D,A6,'成本1-9月'!$C:$C,$P$4,'成本1-9月'!$A:$A,C6)</f>
        <v>1642.39</v>
      </c>
      <c r="Q6" s="14">
        <f>SUMIFS('成本1-9月'!$E:$E,'成本1-9月'!$D:$D,A6,'成本1-9月'!$C:$C,$Q$4,'成本1-9月'!$A:$A,C6)</f>
        <v>166.44</v>
      </c>
      <c r="R6" s="14">
        <f>SUMIFS('成本1-9月'!$E:$E,'成本1-9月'!$D:$D,A6,'成本1-9月'!$C:$C,$R$4,'成本1-9月'!$A:$A,C6)</f>
        <v>1000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11055.2</v>
      </c>
      <c r="V6" s="7">
        <f>SUMIFS('[3]司助人数(人)'!$C$1:$C$65536,'[3]司助人数(人)'!$B$1:$B$65536,A6,'[3]司助人数(人)'!$A$1:$A$65536,C6)</f>
        <v>1</v>
      </c>
      <c r="W6" s="26">
        <f>SUMIFS(人工!Q:Q,人工!A:A,A6,人工!B:B,C6)</f>
        <v>17156.97</v>
      </c>
      <c r="X6" s="7">
        <f t="shared" si="1"/>
        <v>-33670.84</v>
      </c>
      <c r="Y6" s="29">
        <f t="shared" ref="Y6:Y13" si="2">X6/H6</f>
        <v>-32.7798827858798</v>
      </c>
      <c r="Z6" s="9"/>
    </row>
    <row r="7" s="1" customFormat="1" ht="25" customHeight="1" spans="1:26">
      <c r="A7" s="6" t="s">
        <v>49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1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27995.04</v>
      </c>
      <c r="K7" s="24">
        <f>+SUMIFS('[2]1-9月明细 (合并）huiz '!$C:$C,'[2]1-9月明细 (合并）huiz '!$B:$B,A7,'[2]1-9月明细 (合并）huiz '!$A:$A,C7)</f>
        <v>47.76</v>
      </c>
      <c r="L7" s="14">
        <f>SUMIFS('成本1-9月'!E:E,'成本1-9月'!D:D,A7,'成本1-9月'!C:C,$L$4,'成本1-9月'!A:A,C7)</f>
        <v>277.01</v>
      </c>
      <c r="M7" s="14">
        <f>SUMIFS('成本1-9月'!$E:$E,'成本1-9月'!$D:$D,A7,'成本1-9月'!$C:$C,$M$4,'成本1-9月'!$A:$A,C7)</f>
        <v>3505.01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9043.76</v>
      </c>
      <c r="P7" s="14">
        <f>SUMIFS('成本1-9月'!$E:$E,'成本1-9月'!$D:$D,A7,'成本1-9月'!$C:$C,$P$4,'成本1-9月'!$A:$A,C7)</f>
        <v>890.16</v>
      </c>
      <c r="Q7" s="14">
        <f>SUMIFS('成本1-9月'!$E:$E,'成本1-9月'!$D:$D,A7,'成本1-9月'!$C:$C,$Q$4,'成本1-9月'!$A:$A,C7)</f>
        <v>35.04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294</v>
      </c>
      <c r="V7" s="7">
        <f>SUMIFS('[3]司助人数(人)'!$C$1:$C$65536,'[3]司助人数(人)'!$B$1:$B$65536,A7,'[3]司助人数(人)'!$A$1:$A$65536,C7)</f>
        <v>1</v>
      </c>
      <c r="W7" s="26">
        <f>SUMIFS(人工!Q:Q,人工!A:A,A7,人工!B:B,C7)</f>
        <v>13950.06</v>
      </c>
      <c r="X7" s="7">
        <f t="shared" si="1"/>
        <v>-27995.04</v>
      </c>
      <c r="Y7" s="29" t="e">
        <f t="shared" si="2"/>
        <v>#DIV/0!</v>
      </c>
      <c r="Z7" s="9"/>
    </row>
    <row r="8" s="1" customFormat="1" ht="25" customHeight="1" spans="1:26">
      <c r="A8" s="6" t="s">
        <v>49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180</v>
      </c>
      <c r="E8" s="12">
        <f>SUMIFS('[3]运行车辆数（辆）'!$C$1:$C$65536,'[3]运行车辆数（辆）'!$B$1:$B$65536,A8,'[3]运行车辆数（辆）'!$A$1:$A$65536,C8)</f>
        <v>1</v>
      </c>
      <c r="F8" s="13">
        <f>SUMIFS('[3]客运量（人次）'!$C$1:$C$65536,'[3]客运量（人次）'!$B$1:$B$65536,A8,'[3]客运量（人次）'!$A$1:$A$65536,C8)</f>
        <v>363</v>
      </c>
      <c r="G8" s="11">
        <f>SUMIFS('[3]运行总行程（车公里）'!$C$1:$C$65536,'[3]运行总行程（车公里）'!$B$1:$B$65536,A8,'[3]运行总行程（车公里）'!$A$1:$A$65536,C8)</f>
        <v>4943.5</v>
      </c>
      <c r="H8" s="14">
        <f>SUMIFS('收入1-9月'!D:D,'收入1-9月'!C:C,A8,'收入1-9月'!B:B,C8)</f>
        <v>468.93</v>
      </c>
      <c r="I8" s="15"/>
      <c r="J8" s="15">
        <f t="shared" si="0"/>
        <v>13407.19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2183.65</v>
      </c>
      <c r="M8" s="14">
        <f>SUMIFS('成本1-9月'!$E:$E,'成本1-9月'!$D:$D,A8,'成本1-9月'!$C:$C,$M$4,'成本1-9月'!$A:$A,C8)</f>
        <v>-5643.38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370.77</v>
      </c>
      <c r="P8" s="14">
        <f>SUMIFS('成本1-9月'!$E:$E,'成本1-9月'!$D:$D,A8,'成本1-9月'!$C:$C,$P$4,'成本1-9月'!$A:$A,C8)</f>
        <v>890.16</v>
      </c>
      <c r="Q8" s="14">
        <f>SUMIFS('成本1-9月'!$E:$E,'成本1-9月'!$D:$D,A8,'成本1-9月'!$C:$C,$Q$4,'成本1-9月'!$A:$A,C8)</f>
        <v>6.65</v>
      </c>
      <c r="R8" s="14">
        <f>SUMIFS('成本1-9月'!$E:$E,'成本1-9月'!$D:$D,A8,'成本1-9月'!$C:$C,$R$4,'成本1-9月'!$A:$A,C8)</f>
        <v>1000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1</v>
      </c>
      <c r="W8" s="26">
        <f>SUMIFS(人工!Q:Q,人工!A:A,A8,人工!B:B,C8)</f>
        <v>14599.34</v>
      </c>
      <c r="X8" s="7">
        <f t="shared" si="1"/>
        <v>-12938.26</v>
      </c>
      <c r="Y8" s="29">
        <f t="shared" si="2"/>
        <v>-27.5910263792037</v>
      </c>
      <c r="Z8" s="9"/>
    </row>
    <row r="9" s="1" customFormat="1" ht="25" customHeight="1" spans="1:26">
      <c r="A9" s="6" t="s">
        <v>49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184</v>
      </c>
      <c r="E9" s="12">
        <f>SUMIFS('[3]运行车辆数（辆）'!$C$1:$C$65536,'[3]运行车辆数（辆）'!$B$1:$B$65536,A9,'[3]运行车辆数（辆）'!$A$1:$A$65536,C9)</f>
        <v>1</v>
      </c>
      <c r="F9" s="13">
        <f>SUMIFS('[3]客运量（人次）'!$C$1:$C$65536,'[3]客运量（人次）'!$B$1:$B$65536,A9,'[3]客运量（人次）'!$A$1:$A$65536,C9)</f>
        <v>367</v>
      </c>
      <c r="G9" s="11">
        <f>SUMIFS('[3]运行总行程（车公里）'!$C$1:$C$65536,'[3]运行总行程（车公里）'!$B$1:$B$65536,A9,'[3]运行总行程（车公里）'!$A$1:$A$65536,C9)</f>
        <v>5156.8</v>
      </c>
      <c r="H9" s="14">
        <f>SUMIFS('收入1-9月'!D:D,'收入1-9月'!C:C,A9,'收入1-9月'!B:B,C9)</f>
        <v>592.23</v>
      </c>
      <c r="I9" s="15"/>
      <c r="J9" s="15">
        <f t="shared" si="0"/>
        <v>21052.93</v>
      </c>
      <c r="K9" s="24">
        <f>+SUMIFS('[2]1-9月明细 (合并）huiz '!$C:$C,'[2]1-9月明细 (合并）huiz '!$B:$B,A9,'[2]1-9月明细 (合并）huiz '!$A:$A,C9)</f>
        <v>199.65</v>
      </c>
      <c r="L9" s="14">
        <f>SUMIFS('成本1-9月'!E:E,'成本1-9月'!D:D,A9,'成本1-9月'!C:C,$L$4,'成本1-9月'!A:A,C9)</f>
        <v>3376.12</v>
      </c>
      <c r="M9" s="14">
        <f>SUMIFS('成本1-9月'!$E:$E,'成本1-9月'!$D:$D,A9,'成本1-9月'!$C:$C,$M$4,'成本1-9月'!$A:$A,C9)</f>
        <v>113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396.23</v>
      </c>
      <c r="P9" s="14">
        <f>SUMIFS('成本1-9月'!$E:$E,'成本1-9月'!$D:$D,A9,'成本1-9月'!$C:$C,$P$4,'成本1-9月'!$A:$A,C9)</f>
        <v>890.16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1000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1</v>
      </c>
      <c r="W9" s="26">
        <f>SUMIFS(人工!Q:Q,人工!A:A,A9,人工!B:B,C9)</f>
        <v>15277.42</v>
      </c>
      <c r="X9" s="7">
        <f t="shared" si="1"/>
        <v>-20460.7</v>
      </c>
      <c r="Y9" s="29">
        <f t="shared" si="2"/>
        <v>-34.5485706566705</v>
      </c>
      <c r="Z9" s="9"/>
    </row>
    <row r="10" s="1" customFormat="1" ht="25" customHeight="1" spans="1:26">
      <c r="A10" s="6" t="s">
        <v>49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116</v>
      </c>
      <c r="E10" s="12">
        <f>SUMIFS('[3]运行车辆数（辆）'!$C$1:$C$65536,'[3]运行车辆数（辆）'!$B$1:$B$65536,A10,'[3]运行车辆数（辆）'!$A$1:$A$65536,C10)</f>
        <v>1</v>
      </c>
      <c r="F10" s="13">
        <f>SUMIFS('[3]客运量（人次）'!$C$1:$C$65536,'[3]客运量（人次）'!$B$1:$B$65536,A10,'[3]客运量（人次）'!$A$1:$A$65536,C10)</f>
        <v>216</v>
      </c>
      <c r="G10" s="11">
        <f>SUMIFS('[3]运行总行程（车公里）'!$C$1:$C$65536,'[3]运行总行程（车公里）'!$B$1:$B$65536,A10,'[3]运行总行程（车公里）'!$A$1:$A$65536,C10)</f>
        <v>3987.4</v>
      </c>
      <c r="H10" s="14">
        <f>SUMIFS('收入1-9月'!D:D,'收入1-9月'!C:C,A10,'收入1-9月'!B:B,C10)</f>
        <v>508.25</v>
      </c>
      <c r="I10" s="15"/>
      <c r="J10" s="15">
        <f t="shared" si="0"/>
        <v>18714.55</v>
      </c>
      <c r="K10" s="24">
        <f>+SUMIFS('[2]1-9月明细 (合并）huiz '!$C:$C,'[2]1-9月明细 (合并）huiz '!$B:$B,A10,'[2]1-9月明细 (合并）huiz '!$A:$A,C10)</f>
        <v>373.57</v>
      </c>
      <c r="L10" s="14">
        <f>SUMIFS('成本1-9月'!E:E,'成本1-9月'!D:D,A10,'成本1-9月'!C:C,$L$4,'成本1-9月'!A:A,C10)</f>
        <v>2204.06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324.31</v>
      </c>
      <c r="P10" s="14">
        <f>SUMIFS('成本1-9月'!$E:$E,'成本1-9月'!$D:$D,A10,'成本1-9月'!$C:$C,$P$4,'成本1-9月'!$A:$A,C10)</f>
        <v>890.16</v>
      </c>
      <c r="Q10" s="14">
        <f>SUMIFS('成本1-9月'!$E:$E,'成本1-9月'!$D:$D,A10,'成本1-9月'!$C:$C,$Q$4,'成本1-9月'!$A:$A,C10)</f>
        <v>470.45</v>
      </c>
      <c r="R10" s="14">
        <f>SUMIFS('成本1-9月'!$E:$E,'成本1-9月'!$D:$D,A10,'成本1-9月'!$C:$C,$R$4,'成本1-9月'!$A:$A,C10)</f>
        <v>1000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1</v>
      </c>
      <c r="W10" s="26">
        <f>SUMIFS(人工!Q:Q,人工!A:A,A10,人工!B:B,C10)</f>
        <v>13825.57</v>
      </c>
      <c r="X10" s="7">
        <f t="shared" si="1"/>
        <v>-18206.3</v>
      </c>
      <c r="Y10" s="29">
        <f t="shared" si="2"/>
        <v>-35.8215445154943</v>
      </c>
      <c r="Z10" s="9"/>
    </row>
    <row r="11" s="1" customFormat="1" ht="25" customHeight="1" spans="1:26">
      <c r="A11" s="6" t="s">
        <v>49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175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455</v>
      </c>
      <c r="G11" s="11">
        <f>SUMIFS('[3]运行总行程（车公里）'!$C$1:$C$65536,'[3]运行总行程（车公里）'!$B$1:$B$65536,A11,'[3]运行总行程（车公里）'!$A$1:$A$65536,C11)</f>
        <v>5320</v>
      </c>
      <c r="H11" s="14">
        <f>SUMIFS('收入1-9月'!D:D,'收入1-9月'!C:C,A11,'收入1-9月'!B:B,C11)</f>
        <v>1544.66</v>
      </c>
      <c r="I11" s="15"/>
      <c r="J11" s="15">
        <f t="shared" si="0"/>
        <v>19884.56</v>
      </c>
      <c r="K11" s="24">
        <f>+SUMIFS('[2]1-9月明细 (合并）huiz '!$C:$C,'[2]1-9月明细 (合并）huiz '!$B:$B,A11,'[2]1-9月明细 (合并）huiz '!$A:$A,C11)</f>
        <v>424.34</v>
      </c>
      <c r="L11" s="14">
        <f>SUMIFS('成本1-9月'!E:E,'成本1-9月'!D:D,A11,'成本1-9月'!C:C,$L$4,'成本1-9月'!A:A,C11)</f>
        <v>2908.75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1269.88</v>
      </c>
      <c r="P11" s="14">
        <f>SUMIFS('成本1-9月'!$E:$E,'成本1-9月'!$D:$D,A11,'成本1-9月'!$C:$C,$P$4,'成本1-9月'!$A:$A,C11)</f>
        <v>890.16</v>
      </c>
      <c r="Q11" s="14">
        <f>SUMIFS('成本1-9月'!$E:$E,'成本1-9月'!$D:$D,A11,'成本1-9月'!$C:$C,$Q$4,'成本1-9月'!$A:$A,C11)</f>
        <v>753.29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0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13062.48</v>
      </c>
      <c r="X11" s="7">
        <f t="shared" si="1"/>
        <v>-18339.9</v>
      </c>
      <c r="Y11" s="29">
        <f t="shared" si="2"/>
        <v>-11.8730982870017</v>
      </c>
      <c r="Z11" s="9"/>
    </row>
    <row r="12" s="1" customFormat="1" ht="25" customHeight="1" spans="1:26">
      <c r="A12" s="6" t="s">
        <v>49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163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201</v>
      </c>
      <c r="G12" s="11">
        <f>SUMIFS('[3]运行总行程（车公里）'!$C$1:$C$65536,'[3]运行总行程（车公里）'!$B$1:$B$65536,A12,'[3]运行总行程（车公里）'!$A$1:$A$65536,C12)</f>
        <v>5582</v>
      </c>
      <c r="H12" s="14">
        <f>SUMIFS('收入1-9月'!D:D,'收入1-9月'!C:C,A12,'收入1-9月'!B:B,C12)</f>
        <v>395.63</v>
      </c>
      <c r="I12" s="15"/>
      <c r="J12" s="15">
        <f t="shared" si="0"/>
        <v>16944.35</v>
      </c>
      <c r="K12" s="24">
        <f>+SUMIFS('[2]1-9月明细 (合并）huiz '!$C:$C,'[2]1-9月明细 (合并）huiz '!$B:$B,A12,'[2]1-9月明细 (合并）huiz '!$A:$A,C12)</f>
        <v>307.9</v>
      </c>
      <c r="L12" s="14">
        <f>SUMIFS('成本1-9月'!E:E,'成本1-9月'!D:D,A12,'成本1-9月'!C:C,$L$4,'成本1-9月'!A:A,C12)</f>
        <v>2594.84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331.51</v>
      </c>
      <c r="P12" s="14">
        <f>SUMIFS('成本1-9月'!$E:$E,'成本1-9月'!$D:$D,A12,'成本1-9月'!$C:$C,$P$4,'成本1-9月'!$A:$A,C12)</f>
        <v>890.18</v>
      </c>
      <c r="Q12" s="14">
        <f>SUMIFS('成本1-9月'!$E:$E,'成本1-9月'!$D:$D,A12,'成本1-9月'!$C:$C,$Q$4,'成本1-9月'!$A:$A,C12)</f>
        <v>34.04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0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12093.78</v>
      </c>
      <c r="X12" s="7">
        <f t="shared" si="1"/>
        <v>-16548.72</v>
      </c>
      <c r="Y12" s="29">
        <f t="shared" si="2"/>
        <v>-41.8287794151101</v>
      </c>
      <c r="Z12" s="9"/>
    </row>
    <row r="13" s="1" customFormat="1" ht="25" customHeight="1" spans="1:26">
      <c r="A13" s="6" t="s">
        <v>49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181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46</v>
      </c>
      <c r="G13" s="11">
        <f>SUMIFS('[3]运行总行程（车公里）'!$C$1:$C$65536,'[3]运行总行程（车公里）'!$B$1:$B$65536,A13,'[3]运行总行程（车公里）'!$A$1:$A$65536,C13)</f>
        <v>1105.6</v>
      </c>
      <c r="H13" s="14">
        <f>SUMIFS('收入1-9月'!D:D,'收入1-9月'!C:C,A13,'收入1-9月'!B:B,C13)</f>
        <v>111.65</v>
      </c>
      <c r="I13" s="15"/>
      <c r="J13" s="15">
        <f t="shared" si="0"/>
        <v>14884.73</v>
      </c>
      <c r="K13" s="24">
        <f>+SUMIFS('[2]1-9月明细 (合并）huiz '!$C:$C,'[2]1-9月明细 (合并）huiz '!$B:$B,A13,'[2]1-9月明细 (合并）huiz '!$A:$A,C13)</f>
        <v>209.18</v>
      </c>
      <c r="L13" s="14">
        <f>SUMIFS('成本1-9月'!E:E,'成本1-9月'!D:D,A13,'成本1-9月'!C:C,$L$4,'成本1-9月'!A:A,C13)</f>
        <v>1136.68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234.28</v>
      </c>
      <c r="P13" s="14">
        <f>SUMIFS('成本1-9月'!$E:$E,'成本1-9月'!$D:$D,A13,'成本1-9月'!$C:$C,$P$4,'成本1-9月'!$A:$A,C13)</f>
        <v>525.32</v>
      </c>
      <c r="Q13" s="14">
        <f>SUMIFS('成本1-9月'!$E:$E,'成本1-9月'!$D:$D,A13,'成本1-9月'!$C:$C,$Q$4,'成本1-9月'!$A:$A,C13)</f>
        <v>17.02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0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11971.43</v>
      </c>
      <c r="X13" s="7">
        <f t="shared" si="1"/>
        <v>-14773.08</v>
      </c>
      <c r="Y13" s="29">
        <f t="shared" si="2"/>
        <v>-132.315987460815</v>
      </c>
      <c r="Z13" s="9"/>
    </row>
    <row r="14" s="1" customFormat="1" ht="25" customHeight="1" spans="1:26">
      <c r="A14" s="6" t="s">
        <v>49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49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49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1177</v>
      </c>
      <c r="E17" s="16">
        <v>4</v>
      </c>
      <c r="F17" s="16">
        <f>SUM(F5:F16)</f>
        <v>2142</v>
      </c>
      <c r="G17" s="16">
        <f>SUM(G5:G16)</f>
        <v>31309.4</v>
      </c>
      <c r="H17" s="16">
        <f>SUM(H5:H16)</f>
        <v>6343.68</v>
      </c>
      <c r="I17" s="16"/>
      <c r="J17" s="16">
        <f t="shared" si="5"/>
        <v>193367.88</v>
      </c>
      <c r="K17" s="16">
        <f t="shared" ref="K17:U17" si="6">SUM(K5:K16)</f>
        <v>1703.28</v>
      </c>
      <c r="L17" s="16">
        <f t="shared" si="6"/>
        <v>15022.89</v>
      </c>
      <c r="M17" s="16">
        <f t="shared" si="6"/>
        <v>1471.64</v>
      </c>
      <c r="N17" s="16">
        <f t="shared" si="6"/>
        <v>2880.01</v>
      </c>
      <c r="O17" s="16">
        <f t="shared" si="6"/>
        <v>12461.22</v>
      </c>
      <c r="P17" s="16">
        <f t="shared" si="6"/>
        <v>9151.08</v>
      </c>
      <c r="Q17" s="16">
        <f t="shared" si="6"/>
        <v>1545.13</v>
      </c>
      <c r="R17" s="16">
        <f t="shared" si="6"/>
        <v>8000</v>
      </c>
      <c r="S17" s="16">
        <f t="shared" si="6"/>
        <v>5904.46</v>
      </c>
      <c r="T17" s="16">
        <f t="shared" si="6"/>
        <v>0</v>
      </c>
      <c r="U17" s="16">
        <f t="shared" si="6"/>
        <v>14651.7</v>
      </c>
      <c r="V17" s="16"/>
      <c r="W17" s="28">
        <f>SUM(W5:W16)</f>
        <v>122279.75</v>
      </c>
      <c r="X17" s="16">
        <f t="shared" si="3"/>
        <v>-187024.2</v>
      </c>
      <c r="Y17" s="30">
        <f t="shared" si="4"/>
        <v>-29.4819726089588</v>
      </c>
      <c r="Z17" s="9"/>
    </row>
    <row r="18" s="1" customFormat="1" ht="25" customHeight="1" spans="1:26">
      <c r="A18" s="6" t="s">
        <v>49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49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49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49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49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49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49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49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49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49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49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49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-1177</v>
      </c>
      <c r="E31" s="21">
        <f t="shared" si="9"/>
        <v>0</v>
      </c>
      <c r="F31" s="21">
        <f t="shared" si="9"/>
        <v>-2142</v>
      </c>
      <c r="G31" s="21">
        <f t="shared" si="9"/>
        <v>-31309.4</v>
      </c>
      <c r="H31" s="21">
        <f t="shared" si="9"/>
        <v>-6343.68</v>
      </c>
      <c r="I31" s="21">
        <f t="shared" si="9"/>
        <v>0</v>
      </c>
      <c r="J31" s="21">
        <f t="shared" si="9"/>
        <v>-193367.88</v>
      </c>
      <c r="K31" s="21">
        <f t="shared" si="9"/>
        <v>-1703.28</v>
      </c>
      <c r="L31" s="21">
        <f t="shared" si="9"/>
        <v>-15022.89</v>
      </c>
      <c r="M31" s="21">
        <f t="shared" si="9"/>
        <v>-1471.64</v>
      </c>
      <c r="N31" s="21">
        <f t="shared" si="9"/>
        <v>-2880.01</v>
      </c>
      <c r="O31" s="21">
        <f t="shared" si="9"/>
        <v>-12461.22</v>
      </c>
      <c r="P31" s="21">
        <f t="shared" si="9"/>
        <v>-9151.08</v>
      </c>
      <c r="Q31" s="21">
        <f t="shared" si="9"/>
        <v>-1545.13</v>
      </c>
      <c r="R31" s="21">
        <f t="shared" si="9"/>
        <v>-8000</v>
      </c>
      <c r="S31" s="21">
        <f t="shared" si="9"/>
        <v>-5904.46</v>
      </c>
      <c r="T31" s="21">
        <f t="shared" si="9"/>
        <v>0</v>
      </c>
      <c r="U31" s="21">
        <f t="shared" si="9"/>
        <v>-14651.7</v>
      </c>
      <c r="V31" s="21">
        <f t="shared" si="9"/>
        <v>0</v>
      </c>
      <c r="W31" s="21">
        <f t="shared" si="9"/>
        <v>-122279.75</v>
      </c>
      <c r="X31" s="21">
        <f t="shared" si="9"/>
        <v>187024.2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>
        <f t="shared" si="10"/>
        <v>-100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4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84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0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0</v>
      </c>
      <c r="Y5" s="29" t="e">
        <f>X5/H5</f>
        <v>#DIV/0!</v>
      </c>
      <c r="Z5" s="9"/>
    </row>
    <row r="6" s="1" customFormat="1" ht="25" customHeight="1" spans="1:26">
      <c r="A6" s="6" t="s">
        <v>84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9"/>
    </row>
    <row r="7" s="1" customFormat="1" ht="25" customHeight="1" spans="1:26">
      <c r="A7" s="6" t="s">
        <v>84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9"/>
    </row>
    <row r="8" s="1" customFormat="1" ht="25" customHeight="1" spans="1:26">
      <c r="A8" s="6" t="s">
        <v>84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9"/>
    </row>
    <row r="9" s="1" customFormat="1" ht="25" customHeight="1" spans="1:26">
      <c r="A9" s="6" t="s">
        <v>84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6" t="s">
        <v>84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6" t="s">
        <v>84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123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57</v>
      </c>
      <c r="G11" s="11">
        <f>SUMIFS('[3]运行总行程（车公里）'!$C$1:$C$65536,'[3]运行总行程（车公里）'!$B$1:$B$65536,A11,'[3]运行总行程（车公里）'!$A$1:$A$65536,C11)</f>
        <v>3389</v>
      </c>
      <c r="H11" s="14">
        <f>SUMIFS('收入1-9月'!D:D,'收入1-9月'!C:C,A11,'收入1-9月'!B:B,C11)</f>
        <v>4318.44</v>
      </c>
      <c r="I11" s="15"/>
      <c r="J11" s="15">
        <f t="shared" si="0"/>
        <v>21307.69</v>
      </c>
      <c r="K11" s="24">
        <f>+SUMIFS('[2]1-9月明细 (合并）huiz '!$C:$C,'[2]1-9月明细 (合并）huiz '!$B:$B,A11,'[2]1-9月明细 (合并）huiz '!$A:$A,C11)</f>
        <v>608.99</v>
      </c>
      <c r="L11" s="14">
        <f>SUMIFS('成本1-9月'!E:E,'成本1-9月'!D:D,A11,'成本1-9月'!C:C,$L$4,'成本1-9月'!A:A,C11)</f>
        <v>5821.69</v>
      </c>
      <c r="M11" s="14">
        <f>SUMIFS('成本1-9月'!$E:$E,'成本1-9月'!$D:$D,A11,'成本1-9月'!$C:$C,$M$4,'成本1-9月'!$A:$A,C11)</f>
        <v>20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620.69</v>
      </c>
      <c r="P11" s="14">
        <f>SUMIFS('成本1-9月'!$E:$E,'成本1-9月'!$D:$D,A11,'成本1-9月'!$C:$C,$P$4,'成本1-9月'!$A:$A,C11)</f>
        <v>669.42</v>
      </c>
      <c r="Q11" s="14">
        <f>SUMIFS('成本1-9月'!$E:$E,'成本1-9月'!$D:$D,A11,'成本1-9月'!$C:$C,$Q$4,'成本1-9月'!$A:$A,C11)</f>
        <v>629.8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15.93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12530.16</v>
      </c>
      <c r="X11" s="7">
        <f t="shared" si="1"/>
        <v>-16989.25</v>
      </c>
      <c r="Y11" s="29">
        <f t="shared" si="2"/>
        <v>-3.93411741276943</v>
      </c>
      <c r="Z11" s="9"/>
    </row>
    <row r="12" s="1" customFormat="1" ht="25" customHeight="1" spans="1:26">
      <c r="A12" s="6" t="s">
        <v>84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82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23</v>
      </c>
      <c r="G12" s="11">
        <f>SUMIFS('[3]运行总行程（车公里）'!$C$1:$C$65536,'[3]运行总行程（车公里）'!$B$1:$B$65536,A12,'[3]运行总行程（车公里）'!$A$1:$A$65536,C12)</f>
        <v>2214</v>
      </c>
      <c r="H12" s="14">
        <f>SUMIFS('收入1-9月'!D:D,'收入1-9月'!C:C,A12,'收入1-9月'!B:B,C12)</f>
        <v>2180.58</v>
      </c>
      <c r="I12" s="15"/>
      <c r="J12" s="15">
        <f t="shared" si="0"/>
        <v>20380.2</v>
      </c>
      <c r="K12" s="24">
        <f>+SUMIFS('[2]1-9月明细 (合并）huiz '!$C:$C,'[2]1-9月明细 (合并）huiz '!$B:$B,A12,'[2]1-9月明细 (合并）huiz '!$A:$A,C12)</f>
        <v>500.35</v>
      </c>
      <c r="L12" s="14">
        <f>SUMIFS('成本1-9月'!E:E,'成本1-9月'!D:D,A12,'成本1-9月'!C:C,$L$4,'成本1-9月'!A:A,C12)</f>
        <v>3088.95</v>
      </c>
      <c r="M12" s="14">
        <f>SUMIFS('成本1-9月'!$E:$E,'成本1-9月'!$D:$D,A12,'成本1-9月'!$C:$C,$M$4,'成本1-9月'!$A:$A,C12)</f>
        <v>218.59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991.63</v>
      </c>
      <c r="P12" s="14">
        <f>SUMIFS('成本1-9月'!$E:$E,'成本1-9月'!$D:$D,A12,'成本1-9月'!$C:$C,$P$4,'成本1-9月'!$A:$A,C12)</f>
        <v>669.42</v>
      </c>
      <c r="Q12" s="14">
        <f>SUMIFS('成本1-9月'!$E:$E,'成本1-9月'!$D:$D,A12,'成本1-9月'!$C:$C,$Q$4,'成本1-9月'!$A:$A,C12)</f>
        <v>438.06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8.99</v>
      </c>
      <c r="V12" s="7">
        <f>SUMIFS('[3]司助人数(人)'!$C$1:$C$65536,'[3]司助人数(人)'!$B$1:$B$65536,A12,'[3]司助人数(人)'!$A$1:$A$65536,C12)</f>
        <v>2</v>
      </c>
      <c r="W12" s="26">
        <f>SUMIFS(人工!Q:Q,人工!A:A,A12,人工!B:B,C12)</f>
        <v>13964.56</v>
      </c>
      <c r="X12" s="7">
        <f t="shared" si="1"/>
        <v>-18199.62</v>
      </c>
      <c r="Y12" s="29">
        <f t="shared" si="2"/>
        <v>-8.34622898494896</v>
      </c>
      <c r="Z12" s="9"/>
    </row>
    <row r="13" s="1" customFormat="1" ht="25" customHeight="1" spans="1:26">
      <c r="A13" s="6" t="s">
        <v>84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37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142</v>
      </c>
      <c r="G13" s="11">
        <f>SUMIFS('[3]运行总行程（车公里）'!$C$1:$C$65536,'[3]运行总行程（车公里）'!$B$1:$B$65536,A13,'[3]运行总行程（车公里）'!$A$1:$A$65536,C13)</f>
        <v>1531.5</v>
      </c>
      <c r="H13" s="14">
        <f>SUMIFS('收入1-9月'!D:D,'收入1-9月'!C:C,A13,'收入1-9月'!B:B,C13)</f>
        <v>2274.77</v>
      </c>
      <c r="I13" s="15"/>
      <c r="J13" s="15">
        <f t="shared" si="0"/>
        <v>16263.12</v>
      </c>
      <c r="K13" s="24">
        <f>+SUMIFS('[2]1-9月明细 (合并）huiz '!$C:$C,'[2]1-9月明细 (合并）huiz '!$B:$B,A13,'[2]1-9月明细 (合并）huiz '!$A:$A,C13)</f>
        <v>391</v>
      </c>
      <c r="L13" s="14">
        <f>SUMIFS('成本1-9月'!E:E,'成本1-9月'!D:D,A13,'成本1-9月'!C:C,$L$4,'成本1-9月'!A:A,C13)</f>
        <v>2365.13</v>
      </c>
      <c r="M13" s="14">
        <f>SUMIFS('成本1-9月'!$E:$E,'成本1-9月'!$D:$D,A13,'成本1-9月'!$C:$C,$M$4,'成本1-9月'!$A:$A,C13)</f>
        <v>28.42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302.59</v>
      </c>
      <c r="P13" s="14">
        <f>SUMIFS('成本1-9月'!$E:$E,'成本1-9月'!$D:$D,A13,'成本1-9月'!$C:$C,$P$4,'成本1-9月'!$A:$A,C13)</f>
        <v>669.42</v>
      </c>
      <c r="Q13" s="14">
        <f>SUMIFS('成本1-9月'!$E:$E,'成本1-9月'!$D:$D,A13,'成本1-9月'!$C:$C,$Q$4,'成本1-9月'!$A:$A,C13)</f>
        <v>42.74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1.17</v>
      </c>
      <c r="V13" s="7">
        <f>SUMIFS('[3]司助人数(人)'!$C$1:$C$65536,'[3]司助人数(人)'!$B$1:$B$65536,A13,'[3]司助人数(人)'!$A$1:$A$65536,C13)</f>
        <v>2</v>
      </c>
      <c r="W13" s="26">
        <f>SUMIFS(人工!Q:Q,人工!A:A,A13,人工!B:B,C13)</f>
        <v>11853.65</v>
      </c>
      <c r="X13" s="7">
        <f t="shared" si="1"/>
        <v>-13988.35</v>
      </c>
      <c r="Y13" s="29">
        <f t="shared" si="2"/>
        <v>-6.14934696694611</v>
      </c>
      <c r="Z13" s="9"/>
    </row>
    <row r="14" s="1" customFormat="1" ht="25" customHeight="1" spans="1:26">
      <c r="A14" s="6" t="s">
        <v>84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84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84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242</v>
      </c>
      <c r="E17" s="16">
        <v>4</v>
      </c>
      <c r="F17" s="16">
        <f>SUM(F5:F16)</f>
        <v>222</v>
      </c>
      <c r="G17" s="16">
        <f>SUM(G5:G16)</f>
        <v>7134.5</v>
      </c>
      <c r="H17" s="16">
        <f>SUM(H5:H16)</f>
        <v>8773.79</v>
      </c>
      <c r="I17" s="16"/>
      <c r="J17" s="16">
        <f t="shared" si="5"/>
        <v>57951.01</v>
      </c>
      <c r="K17" s="16">
        <f t="shared" ref="K17:U17" si="6">SUM(K5:K16)</f>
        <v>1500.34</v>
      </c>
      <c r="L17" s="16">
        <f t="shared" si="6"/>
        <v>11275.77</v>
      </c>
      <c r="M17" s="16">
        <f t="shared" si="6"/>
        <v>267.01</v>
      </c>
      <c r="N17" s="16">
        <f t="shared" si="6"/>
        <v>0</v>
      </c>
      <c r="O17" s="16">
        <f t="shared" si="6"/>
        <v>1914.91</v>
      </c>
      <c r="P17" s="16">
        <f t="shared" si="6"/>
        <v>2008.26</v>
      </c>
      <c r="Q17" s="16">
        <f t="shared" si="6"/>
        <v>1110.6</v>
      </c>
      <c r="R17" s="16">
        <f t="shared" si="6"/>
        <v>3000</v>
      </c>
      <c r="S17" s="16">
        <f t="shared" si="6"/>
        <v>0</v>
      </c>
      <c r="T17" s="16">
        <f t="shared" si="6"/>
        <v>0</v>
      </c>
      <c r="U17" s="16">
        <f t="shared" si="6"/>
        <v>26.09</v>
      </c>
      <c r="V17" s="16"/>
      <c r="W17" s="28">
        <f>SUM(W5:W16)</f>
        <v>38348.37</v>
      </c>
      <c r="X17" s="16">
        <f t="shared" si="3"/>
        <v>-49177.22</v>
      </c>
      <c r="Y17" s="30">
        <f t="shared" si="4"/>
        <v>-5.60501448062924</v>
      </c>
      <c r="Z17" s="9"/>
    </row>
    <row r="18" s="1" customFormat="1" ht="25" customHeight="1" spans="1:26">
      <c r="A18" s="6" t="s">
        <v>84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84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84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84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84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84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84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84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84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84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84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84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-242</v>
      </c>
      <c r="E31" s="21">
        <f t="shared" si="9"/>
        <v>0</v>
      </c>
      <c r="F31" s="21">
        <f t="shared" si="9"/>
        <v>-222</v>
      </c>
      <c r="G31" s="21">
        <f t="shared" si="9"/>
        <v>-7134.5</v>
      </c>
      <c r="H31" s="21">
        <f t="shared" si="9"/>
        <v>-8773.79</v>
      </c>
      <c r="I31" s="21">
        <f t="shared" si="9"/>
        <v>0</v>
      </c>
      <c r="J31" s="21">
        <f t="shared" si="9"/>
        <v>-57951.01</v>
      </c>
      <c r="K31" s="21">
        <f t="shared" si="9"/>
        <v>-1500.34</v>
      </c>
      <c r="L31" s="21">
        <f t="shared" si="9"/>
        <v>-11275.77</v>
      </c>
      <c r="M31" s="21">
        <f t="shared" si="9"/>
        <v>-267.01</v>
      </c>
      <c r="N31" s="21">
        <f t="shared" si="9"/>
        <v>0</v>
      </c>
      <c r="O31" s="21">
        <f t="shared" si="9"/>
        <v>-1914.91</v>
      </c>
      <c r="P31" s="21">
        <f t="shared" si="9"/>
        <v>-2008.26</v>
      </c>
      <c r="Q31" s="21">
        <f t="shared" si="9"/>
        <v>-1110.6</v>
      </c>
      <c r="R31" s="21">
        <f t="shared" si="9"/>
        <v>-3000</v>
      </c>
      <c r="S31" s="21">
        <f t="shared" si="9"/>
        <v>0</v>
      </c>
      <c r="T31" s="21">
        <f t="shared" si="9"/>
        <v>0</v>
      </c>
      <c r="U31" s="21">
        <f t="shared" si="9"/>
        <v>-26.09</v>
      </c>
      <c r="V31" s="21">
        <f t="shared" si="9"/>
        <v>0</v>
      </c>
      <c r="W31" s="21">
        <f t="shared" si="9"/>
        <v>-38348.37</v>
      </c>
      <c r="X31" s="21">
        <f t="shared" si="9"/>
        <v>49177.22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5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85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0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0</v>
      </c>
      <c r="Y5" s="29" t="e">
        <f>X5/H5</f>
        <v>#DIV/0!</v>
      </c>
      <c r="Z5" s="9"/>
    </row>
    <row r="6" s="1" customFormat="1" ht="25" customHeight="1" spans="1:26">
      <c r="A6" s="6" t="s">
        <v>85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9"/>
    </row>
    <row r="7" s="1" customFormat="1" ht="25" customHeight="1" spans="1:26">
      <c r="A7" s="6" t="s">
        <v>85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9"/>
    </row>
    <row r="8" s="1" customFormat="1" ht="25" customHeight="1" spans="1:26">
      <c r="A8" s="6" t="s">
        <v>85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9"/>
    </row>
    <row r="9" s="1" customFormat="1" ht="25" customHeight="1" spans="1:26">
      <c r="A9" s="6" t="s">
        <v>85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6" t="s">
        <v>85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6" t="s">
        <v>85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209</v>
      </c>
      <c r="E11" s="12">
        <f>SUMIFS('[3]运行车辆数（辆）'!$C$1:$C$65536,'[3]运行车辆数（辆）'!$B$1:$B$65536,A11,'[3]运行车辆数（辆）'!$A$1:$A$65536,C11)</f>
        <v>1</v>
      </c>
      <c r="F11" s="13">
        <f>SUMIFS('[3]客运量（人次）'!$C$1:$C$65536,'[3]客运量（人次）'!$B$1:$B$65536,A11,'[3]客运量（人次）'!$A$1:$A$65536,C11)</f>
        <v>1257</v>
      </c>
      <c r="G11" s="11">
        <f>SUMIFS('[3]运行总行程（车公里）'!$C$1:$C$65536,'[3]运行总行程（车公里）'!$B$1:$B$65536,A11,'[3]运行总行程（车公里）'!$A$1:$A$65536,C11)</f>
        <v>3128</v>
      </c>
      <c r="H11" s="14">
        <f>SUMIFS('收入1-9月'!D:D,'收入1-9月'!C:C,A11,'收入1-9月'!B:B,C11)</f>
        <v>3643.69</v>
      </c>
      <c r="I11" s="15"/>
      <c r="J11" s="15">
        <f t="shared" si="0"/>
        <v>13206.68</v>
      </c>
      <c r="K11" s="24">
        <f>+SUMIFS('[2]1-9月明细 (合并）huiz '!$C:$C,'[2]1-9月明细 (合并）huiz '!$B:$B,A11,'[2]1-9月明细 (合并）huiz '!$A:$A,C11)</f>
        <v>0</v>
      </c>
      <c r="L11" s="14">
        <f>SUMIFS('成本1-9月'!E:E,'成本1-9月'!D:D,A11,'成本1-9月'!C:C,$L$4,'成本1-9月'!A:A,C11)</f>
        <v>3920.32</v>
      </c>
      <c r="M11" s="14">
        <f>SUMIFS('成本1-9月'!$E:$E,'成本1-9月'!$D:$D,A11,'成本1-9月'!$C:$C,$M$4,'成本1-9月'!$A:$A,C11)</f>
        <v>0</v>
      </c>
      <c r="N11" s="14">
        <f>SUMIFS('成本1-9月'!$E:$E,'成本1-9月'!$D:$D,A11,'成本1-9月'!$C:$C,$N$4,'成本1-9月'!$A:$A,C11)</f>
        <v>0</v>
      </c>
      <c r="O11" s="14">
        <f>SUMIFS('成本1-9月'!$E:$E,'成本1-9月'!$D:$D,A11,'成本1-9月'!$C:$C,$O$4,'成本1-9月'!$A:$A,C11)</f>
        <v>720.15</v>
      </c>
      <c r="P11" s="14">
        <f>SUMIFS('成本1-9月'!$E:$E,'成本1-9月'!$D:$D,A11,'成本1-9月'!$C:$C,$P$4,'成本1-9月'!$A:$A,C11)</f>
        <v>792.98</v>
      </c>
      <c r="Q11" s="14">
        <f>SUMIFS('成本1-9月'!$E:$E,'成本1-9月'!$D:$D,A11,'成本1-9月'!$C:$C,$Q$4,'成本1-9月'!$A:$A,C11)</f>
        <v>141.16</v>
      </c>
      <c r="R11" s="14">
        <f>SUMIFS('成本1-9月'!$E:$E,'成本1-9月'!$D:$D,A11,'成本1-9月'!$C:$C,$R$4,'成本1-9月'!$A:$A,C11)</f>
        <v>1000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14.36</v>
      </c>
      <c r="V11" s="7">
        <f>SUMIFS('[3]司助人数(人)'!$C$1:$C$65536,'[3]司助人数(人)'!$B$1:$B$65536,A11,'[3]司助人数(人)'!$A$1:$A$65536,C11)</f>
        <v>1</v>
      </c>
      <c r="W11" s="26">
        <f>SUMIFS(人工!Q:Q,人工!A:A,A11,人工!B:B,C11)</f>
        <v>6617.71</v>
      </c>
      <c r="X11" s="7">
        <f t="shared" si="1"/>
        <v>-9562.99</v>
      </c>
      <c r="Y11" s="29">
        <f t="shared" si="2"/>
        <v>-2.62453446917822</v>
      </c>
      <c r="Z11" s="9"/>
    </row>
    <row r="12" s="1" customFormat="1" ht="25" customHeight="1" spans="1:26">
      <c r="A12" s="6" t="s">
        <v>85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146</v>
      </c>
      <c r="E12" s="12">
        <f>SUMIFS('[3]运行车辆数（辆）'!$C$1:$C$65536,'[3]运行车辆数（辆）'!$B$1:$B$65536,A12,'[3]运行车辆数（辆）'!$A$1:$A$65536,C12)</f>
        <v>1</v>
      </c>
      <c r="F12" s="13">
        <f>SUMIFS('[3]客运量（人次）'!$C$1:$C$65536,'[3]客运量（人次）'!$B$1:$B$65536,A12,'[3]客运量（人次）'!$A$1:$A$65536,C12)</f>
        <v>943</v>
      </c>
      <c r="G12" s="11">
        <f>SUMIFS('[3]运行总行程（车公里）'!$C$1:$C$65536,'[3]运行总行程（车公里）'!$B$1:$B$65536,A12,'[3]运行总行程（车公里）'!$A$1:$A$65536,C12)</f>
        <v>2044</v>
      </c>
      <c r="H12" s="14">
        <f>SUMIFS('收入1-9月'!D:D,'收入1-9月'!C:C,A12,'收入1-9月'!B:B,C12)</f>
        <v>4482.52</v>
      </c>
      <c r="I12" s="15"/>
      <c r="J12" s="15">
        <f t="shared" si="0"/>
        <v>9775.59</v>
      </c>
      <c r="K12" s="24">
        <f>+SUMIFS('[2]1-9月明细 (合并）huiz '!$C:$C,'[2]1-9月明细 (合并）huiz '!$B:$B,A12,'[2]1-9月明细 (合并）huiz '!$A:$A,C12)</f>
        <v>419.55</v>
      </c>
      <c r="L12" s="14">
        <f>SUMIFS('成本1-9月'!E:E,'成本1-9月'!D:D,A12,'成本1-9月'!C:C,$L$4,'成本1-9月'!A:A,C12)</f>
        <v>2559.26</v>
      </c>
      <c r="M12" s="14">
        <f>SUMIFS('成本1-9月'!$E:$E,'成本1-9月'!$D:$D,A12,'成本1-9月'!$C:$C,$M$4,'成本1-9月'!$A:$A,C12)</f>
        <v>0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623.92</v>
      </c>
      <c r="P12" s="14">
        <f>SUMIFS('成本1-9月'!$E:$E,'成本1-9月'!$D:$D,A12,'成本1-9月'!$C:$C,$P$4,'成本1-9月'!$A:$A,C12)</f>
        <v>792.98</v>
      </c>
      <c r="Q12" s="14">
        <f>SUMIFS('成本1-9月'!$E:$E,'成本1-9月'!$D:$D,A12,'成本1-9月'!$C:$C,$Q$4,'成本1-9月'!$A:$A,C12)</f>
        <v>79.8</v>
      </c>
      <c r="R12" s="14">
        <f>SUMIFS('成本1-9月'!$E:$E,'成本1-9月'!$D:$D,A12,'成本1-9月'!$C:$C,$R$4,'成本1-9月'!$A:$A,C12)</f>
        <v>1000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9.14</v>
      </c>
      <c r="V12" s="7">
        <f>SUMIFS('[3]司助人数(人)'!$C$1:$C$65536,'[3]司助人数(人)'!$B$1:$B$65536,A12,'[3]司助人数(人)'!$A$1:$A$65536,C12)</f>
        <v>1</v>
      </c>
      <c r="W12" s="26">
        <f>SUMIFS(人工!Q:Q,人工!A:A,A12,人工!B:B,C12)</f>
        <v>4710.49</v>
      </c>
      <c r="X12" s="7">
        <f t="shared" si="1"/>
        <v>-5293.07</v>
      </c>
      <c r="Y12" s="29">
        <f t="shared" si="2"/>
        <v>-1.18082462543391</v>
      </c>
      <c r="Z12" s="9"/>
    </row>
    <row r="13" s="1" customFormat="1" ht="25" customHeight="1" spans="1:26">
      <c r="A13" s="6" t="s">
        <v>85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144</v>
      </c>
      <c r="E13" s="12">
        <f>SUMIFS('[3]运行车辆数（辆）'!$C$1:$C$65536,'[3]运行车辆数（辆）'!$B$1:$B$65536,A13,'[3]运行车辆数（辆）'!$A$1:$A$65536,C13)</f>
        <v>1</v>
      </c>
      <c r="F13" s="13">
        <f>SUMIFS('[3]客运量（人次）'!$C$1:$C$65536,'[3]客运量（人次）'!$B$1:$B$65536,A13,'[3]客运量（人次）'!$A$1:$A$65536,C13)</f>
        <v>899</v>
      </c>
      <c r="G13" s="11">
        <f>SUMIFS('[3]运行总行程（车公里）'!$C$1:$C$65536,'[3]运行总行程（车公里）'!$B$1:$B$65536,A13,'[3]运行总行程（车公里）'!$A$1:$A$65536,C13)</f>
        <v>2190</v>
      </c>
      <c r="H13" s="14">
        <f>SUMIFS('收入1-9月'!D:D,'收入1-9月'!C:C,A13,'收入1-9月'!B:B,C13)</f>
        <v>3344.66</v>
      </c>
      <c r="I13" s="15"/>
      <c r="J13" s="15">
        <f t="shared" si="0"/>
        <v>11051.62</v>
      </c>
      <c r="K13" s="24">
        <f>+SUMIFS('[2]1-9月明细 (合并）huiz '!$C:$C,'[2]1-9月明细 (合并）huiz '!$B:$B,A13,'[2]1-9月明细 (合并）huiz '!$A:$A,C13)</f>
        <v>549.42</v>
      </c>
      <c r="L13" s="14">
        <f>SUMIFS('成本1-9月'!E:E,'成本1-9月'!D:D,A13,'成本1-9月'!C:C,$L$4,'成本1-9月'!A:A,C13)</f>
        <v>3349.82</v>
      </c>
      <c r="M13" s="14">
        <f>SUMIFS('成本1-9月'!$E:$E,'成本1-9月'!$D:$D,A13,'成本1-9月'!$C:$C,$M$4,'成本1-9月'!$A:$A,C13)</f>
        <v>0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548.75</v>
      </c>
      <c r="P13" s="14">
        <f>SUMIFS('成本1-9月'!$E:$E,'成本1-9月'!$D:$D,A13,'成本1-9月'!$C:$C,$P$4,'成本1-9月'!$A:$A,C13)</f>
        <v>792.98</v>
      </c>
      <c r="Q13" s="14">
        <f>SUMIFS('成本1-9月'!$E:$E,'成本1-9月'!$D:$D,A13,'成本1-9月'!$C:$C,$Q$4,'成本1-9月'!$A:$A,C13)</f>
        <v>260.18</v>
      </c>
      <c r="R13" s="14">
        <f>SUMIFS('成本1-9月'!$E:$E,'成本1-9月'!$D:$D,A13,'成本1-9月'!$C:$C,$R$4,'成本1-9月'!$A:$A,C13)</f>
        <v>1000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27.05</v>
      </c>
      <c r="V13" s="7">
        <f>SUMIFS('[3]司助人数(人)'!$C$1:$C$65536,'[3]司助人数(人)'!$B$1:$B$65536,A13,'[3]司助人数(人)'!$A$1:$A$65536,C13)</f>
        <v>1</v>
      </c>
      <c r="W13" s="26">
        <f>SUMIFS(人工!Q:Q,人工!A:A,A13,人工!B:B,C13)</f>
        <v>5072.84</v>
      </c>
      <c r="X13" s="7">
        <f t="shared" si="1"/>
        <v>-7706.96</v>
      </c>
      <c r="Y13" s="29">
        <f t="shared" si="2"/>
        <v>-2.3042581308713</v>
      </c>
      <c r="Z13" s="9"/>
    </row>
    <row r="14" s="1" customFormat="1" ht="25" customHeight="1" spans="1:26">
      <c r="A14" s="6" t="s">
        <v>85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85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85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499</v>
      </c>
      <c r="E17" s="16">
        <v>4</v>
      </c>
      <c r="F17" s="16">
        <f>SUM(F5:F16)</f>
        <v>3099</v>
      </c>
      <c r="G17" s="16">
        <f>SUM(G5:G16)</f>
        <v>7362</v>
      </c>
      <c r="H17" s="16">
        <f>SUM(H5:H16)</f>
        <v>11470.87</v>
      </c>
      <c r="I17" s="16"/>
      <c r="J17" s="16">
        <f t="shared" si="5"/>
        <v>34033.89</v>
      </c>
      <c r="K17" s="16">
        <f t="shared" ref="K17:U17" si="6">SUM(K5:K16)</f>
        <v>968.97</v>
      </c>
      <c r="L17" s="16">
        <f t="shared" si="6"/>
        <v>9829.4</v>
      </c>
      <c r="M17" s="16">
        <f t="shared" si="6"/>
        <v>0</v>
      </c>
      <c r="N17" s="16">
        <f t="shared" si="6"/>
        <v>0</v>
      </c>
      <c r="O17" s="16">
        <f t="shared" si="6"/>
        <v>1892.82</v>
      </c>
      <c r="P17" s="16">
        <f t="shared" si="6"/>
        <v>2378.94</v>
      </c>
      <c r="Q17" s="16">
        <f t="shared" si="6"/>
        <v>481.14</v>
      </c>
      <c r="R17" s="16">
        <f t="shared" si="6"/>
        <v>3000</v>
      </c>
      <c r="S17" s="16">
        <f t="shared" si="6"/>
        <v>0</v>
      </c>
      <c r="T17" s="16">
        <f t="shared" si="6"/>
        <v>0</v>
      </c>
      <c r="U17" s="16">
        <f t="shared" si="6"/>
        <v>50.55</v>
      </c>
      <c r="V17" s="16"/>
      <c r="W17" s="28">
        <f>SUM(W5:W16)</f>
        <v>16401.04</v>
      </c>
      <c r="X17" s="16">
        <f t="shared" si="3"/>
        <v>-22563.02</v>
      </c>
      <c r="Y17" s="30">
        <f t="shared" si="4"/>
        <v>-1.96698419561899</v>
      </c>
      <c r="Z17" s="9"/>
    </row>
    <row r="18" s="1" customFormat="1" ht="25" customHeight="1" spans="1:26">
      <c r="A18" s="6" t="s">
        <v>85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85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85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85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85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85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85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85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85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85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85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85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-499</v>
      </c>
      <c r="E31" s="21">
        <f t="shared" si="9"/>
        <v>0</v>
      </c>
      <c r="F31" s="21">
        <f t="shared" si="9"/>
        <v>-3099</v>
      </c>
      <c r="G31" s="21">
        <f t="shared" si="9"/>
        <v>-7362</v>
      </c>
      <c r="H31" s="21">
        <f t="shared" si="9"/>
        <v>-11470.87</v>
      </c>
      <c r="I31" s="21">
        <f t="shared" si="9"/>
        <v>0</v>
      </c>
      <c r="J31" s="21">
        <f t="shared" si="9"/>
        <v>-34033.89</v>
      </c>
      <c r="K31" s="21">
        <f t="shared" si="9"/>
        <v>-968.97</v>
      </c>
      <c r="L31" s="21">
        <f t="shared" si="9"/>
        <v>-9829.4</v>
      </c>
      <c r="M31" s="21">
        <f t="shared" si="9"/>
        <v>0</v>
      </c>
      <c r="N31" s="21">
        <f t="shared" si="9"/>
        <v>0</v>
      </c>
      <c r="O31" s="21">
        <f t="shared" si="9"/>
        <v>-1892.82</v>
      </c>
      <c r="P31" s="21">
        <f t="shared" si="9"/>
        <v>-2378.94</v>
      </c>
      <c r="Q31" s="21">
        <f t="shared" si="9"/>
        <v>-481.14</v>
      </c>
      <c r="R31" s="21">
        <f t="shared" si="9"/>
        <v>-3000</v>
      </c>
      <c r="S31" s="21">
        <f t="shared" si="9"/>
        <v>0</v>
      </c>
      <c r="T31" s="21">
        <f t="shared" si="9"/>
        <v>0</v>
      </c>
      <c r="U31" s="21">
        <f t="shared" si="9"/>
        <v>-50.55</v>
      </c>
      <c r="V31" s="21">
        <f t="shared" si="9"/>
        <v>0</v>
      </c>
      <c r="W31" s="21">
        <f t="shared" si="9"/>
        <v>-16401.04</v>
      </c>
      <c r="X31" s="21">
        <f t="shared" si="9"/>
        <v>22563.02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 t="e">
        <f t="shared" si="10"/>
        <v>#DIV/0!</v>
      </c>
      <c r="N32" s="23" t="e">
        <f t="shared" si="10"/>
        <v>#DIV/0!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6"/>
  <dimension ref="A1:Z32"/>
  <sheetViews>
    <sheetView workbookViewId="0">
      <selection activeCell="A19" sqref="A19"/>
    </sheetView>
  </sheetViews>
  <sheetFormatPr defaultColWidth="9" defaultRowHeight="20" customHeight="1"/>
  <cols>
    <col min="1" max="1" width="29.75" style="2" customWidth="1"/>
    <col min="2" max="16384" width="9" style="1"/>
  </cols>
  <sheetData>
    <row r="1" s="1" customFormat="1" customHeight="1" spans="1:26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3"/>
    </row>
    <row r="2" s="1" customFormat="1" customHeight="1" spans="1:26">
      <c r="A2" s="2"/>
      <c r="B2" s="3"/>
      <c r="C2" s="5" t="s">
        <v>243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="1" customFormat="1" customHeight="1" spans="1:26">
      <c r="A3" s="2"/>
      <c r="B3" s="3"/>
      <c r="D3" s="5"/>
      <c r="E3" s="5"/>
      <c r="F3" s="5"/>
      <c r="G3" s="5"/>
      <c r="H3" s="5"/>
      <c r="I3" s="5"/>
      <c r="J3" s="5"/>
      <c r="K3" s="5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="1" customFormat="1" ht="30" customHeight="1" spans="1:26">
      <c r="A4" s="6" t="s">
        <v>2</v>
      </c>
      <c r="B4" s="7" t="s">
        <v>244</v>
      </c>
      <c r="C4" s="8" t="s">
        <v>245</v>
      </c>
      <c r="D4" s="9" t="s">
        <v>246</v>
      </c>
      <c r="E4" s="7" t="s">
        <v>247</v>
      </c>
      <c r="F4" s="9" t="s">
        <v>248</v>
      </c>
      <c r="G4" s="9" t="s">
        <v>249</v>
      </c>
      <c r="H4" s="7" t="s">
        <v>250</v>
      </c>
      <c r="I4" s="9" t="s">
        <v>251</v>
      </c>
      <c r="J4" s="7" t="s">
        <v>252</v>
      </c>
      <c r="K4" s="9" t="s">
        <v>253</v>
      </c>
      <c r="L4" s="9" t="s">
        <v>224</v>
      </c>
      <c r="M4" s="7" t="s">
        <v>12</v>
      </c>
      <c r="N4" s="7" t="s">
        <v>14</v>
      </c>
      <c r="O4" s="7" t="s">
        <v>15</v>
      </c>
      <c r="P4" s="7" t="s">
        <v>18</v>
      </c>
      <c r="Q4" s="7" t="s">
        <v>16</v>
      </c>
      <c r="R4" s="7" t="s">
        <v>17</v>
      </c>
      <c r="S4" s="7" t="s">
        <v>19</v>
      </c>
      <c r="T4" s="9" t="s">
        <v>254</v>
      </c>
      <c r="U4" s="9" t="s">
        <v>20</v>
      </c>
      <c r="V4" s="9" t="s">
        <v>255</v>
      </c>
      <c r="W4" s="7" t="s">
        <v>256</v>
      </c>
      <c r="X4" s="7" t="s">
        <v>257</v>
      </c>
      <c r="Y4" s="7" t="s">
        <v>258</v>
      </c>
      <c r="Z4" s="7" t="s">
        <v>259</v>
      </c>
    </row>
    <row r="5" s="1" customFormat="1" ht="25" customHeight="1" spans="1:26">
      <c r="A5" s="6" t="s">
        <v>86</v>
      </c>
      <c r="B5" s="9" t="s">
        <v>260</v>
      </c>
      <c r="C5" s="10">
        <v>44197</v>
      </c>
      <c r="D5" s="11">
        <f>+SUMIFS('[3]运行总班次（班）'!$C$1:$C$65536,'[3]运行总班次（班）'!$B$1:$B$65536,A5,'[3]运行总班次（班）'!$A$1:$A$65536,C5)</f>
        <v>0</v>
      </c>
      <c r="E5" s="12">
        <f>SUMIFS('[3]运行车辆数（辆）'!$C$1:$C$65536,'[3]运行车辆数（辆）'!$B$1:$B$65536,A5,'[3]运行车辆数（辆）'!$A$1:$A$65536,C5)</f>
        <v>0</v>
      </c>
      <c r="F5" s="13">
        <f>SUMIFS('[3]客运量（人次）'!$C$1:$C$65536,'[3]客运量（人次）'!$B$1:$B$65536,A5,'[3]客运量（人次）'!$A$1:$A$65536,C5)</f>
        <v>0</v>
      </c>
      <c r="G5" s="11">
        <f>SUMIFS('[3]运行总行程（车公里）'!$C$1:$C$65536,'[3]运行总行程（车公里）'!$B$1:$B$65536,A5,'[3]运行总行程（车公里）'!$A$1:$A$65536,C5)</f>
        <v>0</v>
      </c>
      <c r="H5" s="14">
        <f>SUMIFS('收入1-9月'!D:D,'收入1-9月'!C:C,A5,'收入1-9月'!B:B,C5)</f>
        <v>0</v>
      </c>
      <c r="I5" s="15"/>
      <c r="J5" s="15">
        <f t="shared" ref="J5:J13" si="0">SUM(L5:U5,W5)</f>
        <v>0</v>
      </c>
      <c r="K5" s="24">
        <f>+SUMIFS('[2]1-9月明细 (合并）huiz '!$C:$C,'[2]1-9月明细 (合并）huiz '!$B:$B,A5,'[2]1-9月明细 (合并）huiz '!$A:$A,C5)</f>
        <v>0</v>
      </c>
      <c r="L5" s="14">
        <f>SUMIFS('成本1-9月'!E:E,'成本1-9月'!D:D,A5,'成本1-9月'!C:C,$L$4,'成本1-9月'!A:A,C5)</f>
        <v>0</v>
      </c>
      <c r="M5" s="14">
        <f>SUMIFS('成本1-9月'!$E:$E,'成本1-9月'!$D:$D,A5,'成本1-9月'!$C:$C,$M$4,'成本1-9月'!$A:$A,C5)</f>
        <v>0</v>
      </c>
      <c r="N5" s="14">
        <f>SUMIFS('成本1-9月'!$E:$E,'成本1-9月'!$D:$D,A5,'成本1-9月'!$C:$C,$N$4,'成本1-9月'!$A:$A,C5)</f>
        <v>0</v>
      </c>
      <c r="O5" s="14">
        <f>SUMIFS('成本1-9月'!$E:$E,'成本1-9月'!$D:$D,A5,'成本1-9月'!$C:$C,$O$4,'成本1-9月'!$A:$A,C5)</f>
        <v>0</v>
      </c>
      <c r="P5" s="14">
        <f>SUMIFS('成本1-9月'!$E:$E,'成本1-9月'!$D:$D,A5,'成本1-9月'!$C:$C,$P$4,'成本1-9月'!$A:$A,C5)</f>
        <v>0</v>
      </c>
      <c r="Q5" s="14">
        <f>SUMIFS('成本1-9月'!$E:$E,'成本1-9月'!$D:$D,A5,'成本1-9月'!$C:$C,$Q$4,'成本1-9月'!$A:$A,C5)</f>
        <v>0</v>
      </c>
      <c r="R5" s="14">
        <f>SUMIFS('成本1-9月'!$E:$E,'成本1-9月'!$D:$D,A5,'成本1-9月'!$C:$C,$R$4,'成本1-9月'!$A:$A,C5)</f>
        <v>0</v>
      </c>
      <c r="S5" s="14">
        <f>SUMIFS('成本1-9月'!$E:$E,'成本1-9月'!$D:$D,A5,'成本1-9月'!$C:$C,S4,'成本1-9月'!$A:$A,C5)</f>
        <v>0</v>
      </c>
      <c r="T5" s="14">
        <f>SUMIFS('成本1-9月'!$E:$E,'成本1-9月'!$D:$D,A5,'成本1-9月'!$C:$C,T4,'成本1-9月'!$A:$A,C5)</f>
        <v>0</v>
      </c>
      <c r="U5" s="14">
        <f>SUMIFS('成本1-9月'!$E:$E,'成本1-9月'!$D:$D,A5,'成本1-9月'!$C:$C,$U$4,'成本1-9月'!$A:$A,C5)</f>
        <v>0</v>
      </c>
      <c r="V5" s="7">
        <f>SUMIFS('[3]司助人数(人)'!$C$1:$C$65536,'[3]司助人数(人)'!$B$1:$B$65536,A5,'[3]司助人数(人)'!$A$1:$A$65536,C5)</f>
        <v>0</v>
      </c>
      <c r="W5" s="26">
        <f>SUMIFS(人工!Q:Q,人工!A:A,A5,人工!B:B,C5)</f>
        <v>0</v>
      </c>
      <c r="X5" s="7">
        <f t="shared" ref="X5:X13" si="1">H5-J5</f>
        <v>0</v>
      </c>
      <c r="Y5" s="29" t="e">
        <f>X5/H5</f>
        <v>#DIV/0!</v>
      </c>
      <c r="Z5" s="9"/>
    </row>
    <row r="6" s="1" customFormat="1" ht="25" customHeight="1" spans="1:26">
      <c r="A6" s="6" t="s">
        <v>86</v>
      </c>
      <c r="B6" s="9"/>
      <c r="C6" s="10">
        <v>44228</v>
      </c>
      <c r="D6" s="11">
        <f>+SUMIFS('[3]运行总班次（班）'!$C$1:$C$65536,'[3]运行总班次（班）'!$B$1:$B$65536,A6,'[3]运行总班次（班）'!$A$1:$A$65536,C6)</f>
        <v>0</v>
      </c>
      <c r="E6" s="12">
        <f>SUMIFS('[3]运行车辆数（辆）'!$C$1:$C$65536,'[3]运行车辆数（辆）'!$B$1:$B$65536,A6,'[3]运行车辆数（辆）'!$A$1:$A$65536,C6)</f>
        <v>0</v>
      </c>
      <c r="F6" s="13">
        <f>SUMIFS('[3]客运量（人次）'!$C$1:$C$65536,'[3]客运量（人次）'!$B$1:$B$65536,A6,'[3]客运量（人次）'!$A$1:$A$65536,C6)</f>
        <v>0</v>
      </c>
      <c r="G6" s="11">
        <f>SUMIFS('[3]运行总行程（车公里）'!$C$1:$C$65536,'[3]运行总行程（车公里）'!$B$1:$B$65536,A6,'[3]运行总行程（车公里）'!$A$1:$A$65536,C6)</f>
        <v>0</v>
      </c>
      <c r="H6" s="14">
        <f>SUMIFS('收入1-9月'!D:D,'收入1-9月'!C:C,A6,'收入1-9月'!B:B,C6)</f>
        <v>0</v>
      </c>
      <c r="I6" s="15"/>
      <c r="J6" s="15">
        <f t="shared" si="0"/>
        <v>0</v>
      </c>
      <c r="K6" s="24">
        <f>+SUMIFS('[2]1-9月明细 (合并）huiz '!$C:$C,'[2]1-9月明细 (合并）huiz '!$B:$B,A6,'[2]1-9月明细 (合并）huiz '!$A:$A,C6)</f>
        <v>0</v>
      </c>
      <c r="L6" s="14">
        <f>SUMIFS('成本1-9月'!E:E,'成本1-9月'!D:D,A6,'成本1-9月'!C:C,$L$4,'成本1-9月'!A:A,C6)</f>
        <v>0</v>
      </c>
      <c r="M6" s="14">
        <f>SUMIFS('成本1-9月'!$E:$E,'成本1-9月'!$D:$D,A6,'成本1-9月'!$C:$C,$M$4,'成本1-9月'!$A:$A,C6)</f>
        <v>0</v>
      </c>
      <c r="N6" s="14">
        <f>SUMIFS('成本1-9月'!$E:$E,'成本1-9月'!$D:$D,A6,'成本1-9月'!$C:$C,$N$4,'成本1-9月'!$A:$A,C6)</f>
        <v>0</v>
      </c>
      <c r="O6" s="14">
        <f>SUMIFS('成本1-9月'!$E:$E,'成本1-9月'!$D:$D,A6,'成本1-9月'!$C:$C,$O$4,'成本1-9月'!$A:$A,C6)</f>
        <v>0</v>
      </c>
      <c r="P6" s="14">
        <f>SUMIFS('成本1-9月'!$E:$E,'成本1-9月'!$D:$D,A6,'成本1-9月'!$C:$C,$P$4,'成本1-9月'!$A:$A,C6)</f>
        <v>0</v>
      </c>
      <c r="Q6" s="14">
        <f>SUMIFS('成本1-9月'!$E:$E,'成本1-9月'!$D:$D,A6,'成本1-9月'!$C:$C,$Q$4,'成本1-9月'!$A:$A,C6)</f>
        <v>0</v>
      </c>
      <c r="R6" s="14">
        <f>SUMIFS('成本1-9月'!$E:$E,'成本1-9月'!$D:$D,A6,'成本1-9月'!$C:$C,$R$4,'成本1-9月'!$A:$A,C6)</f>
        <v>0</v>
      </c>
      <c r="S6" s="14">
        <f>SUMIFS('成本1-9月'!$E:$E,'成本1-9月'!$D:$D,A6,'成本1-9月'!$C:$C,S5,'成本1-9月'!$A:$A,C6)</f>
        <v>0</v>
      </c>
      <c r="T6" s="14">
        <f>SUMIFS('成本1-9月'!$E:$E,'成本1-9月'!$D:$D,A6,'成本1-9月'!$C:$C,T5,'成本1-9月'!$A:$A,C6)</f>
        <v>0</v>
      </c>
      <c r="U6" s="14">
        <f>SUMIFS('成本1-9月'!$E:$E,'成本1-9月'!$D:$D,A6,'成本1-9月'!$C:$C,$U$4,'成本1-9月'!$A:$A,C6)</f>
        <v>0</v>
      </c>
      <c r="V6" s="7">
        <f>SUMIFS('[3]司助人数(人)'!$C$1:$C$65536,'[3]司助人数(人)'!$B$1:$B$65536,A6,'[3]司助人数(人)'!$A$1:$A$65536,C6)</f>
        <v>0</v>
      </c>
      <c r="W6" s="26">
        <f>SUMIFS(人工!Q:Q,人工!A:A,A6,人工!B:B,C6)</f>
        <v>0</v>
      </c>
      <c r="X6" s="7">
        <f t="shared" si="1"/>
        <v>0</v>
      </c>
      <c r="Y6" s="29" t="e">
        <f t="shared" ref="Y6:Y13" si="2">X6/H6</f>
        <v>#DIV/0!</v>
      </c>
      <c r="Z6" s="9"/>
    </row>
    <row r="7" s="1" customFormat="1" ht="25" customHeight="1" spans="1:26">
      <c r="A7" s="6" t="s">
        <v>86</v>
      </c>
      <c r="B7" s="9"/>
      <c r="C7" s="10">
        <v>44256</v>
      </c>
      <c r="D7" s="11">
        <f>+SUMIFS('[3]运行总班次（班）'!$C$1:$C$65536,'[3]运行总班次（班）'!$B$1:$B$65536,A7,'[3]运行总班次（班）'!$A$1:$A$65536,C7)</f>
        <v>0</v>
      </c>
      <c r="E7" s="12">
        <f>SUMIFS('[3]运行车辆数（辆）'!$C$1:$C$65536,'[3]运行车辆数（辆）'!$B$1:$B$65536,A7,'[3]运行车辆数（辆）'!$A$1:$A$65536,C7)</f>
        <v>0</v>
      </c>
      <c r="F7" s="13">
        <f>SUMIFS('[3]客运量（人次）'!$C$1:$C$65536,'[3]客运量（人次）'!$B$1:$B$65536,A7,'[3]客运量（人次）'!$A$1:$A$65536,C7)</f>
        <v>0</v>
      </c>
      <c r="G7" s="11">
        <f>SUMIFS('[3]运行总行程（车公里）'!$C$1:$C$65536,'[3]运行总行程（车公里）'!$B$1:$B$65536,A7,'[3]运行总行程（车公里）'!$A$1:$A$65536,C7)</f>
        <v>0</v>
      </c>
      <c r="H7" s="14">
        <f>SUMIFS('收入1-9月'!D:D,'收入1-9月'!C:C,A7,'收入1-9月'!B:B,C7)</f>
        <v>0</v>
      </c>
      <c r="I7" s="15"/>
      <c r="J7" s="15">
        <f t="shared" si="0"/>
        <v>0</v>
      </c>
      <c r="K7" s="24">
        <f>+SUMIFS('[2]1-9月明细 (合并）huiz '!$C:$C,'[2]1-9月明细 (合并）huiz '!$B:$B,A7,'[2]1-9月明细 (合并）huiz '!$A:$A,C7)</f>
        <v>0</v>
      </c>
      <c r="L7" s="14">
        <f>SUMIFS('成本1-9月'!E:E,'成本1-9月'!D:D,A7,'成本1-9月'!C:C,$L$4,'成本1-9月'!A:A,C7)</f>
        <v>0</v>
      </c>
      <c r="M7" s="14">
        <f>SUMIFS('成本1-9月'!$E:$E,'成本1-9月'!$D:$D,A7,'成本1-9月'!$C:$C,$M$4,'成本1-9月'!$A:$A,C7)</f>
        <v>0</v>
      </c>
      <c r="N7" s="14">
        <f>SUMIFS('成本1-9月'!$E:$E,'成本1-9月'!$D:$D,A7,'成本1-9月'!$C:$C,$N$4,'成本1-9月'!$A:$A,C7)</f>
        <v>0</v>
      </c>
      <c r="O7" s="14">
        <f>SUMIFS('成本1-9月'!$E:$E,'成本1-9月'!$D:$D,A7,'成本1-9月'!$C:$C,$O$4,'成本1-9月'!$A:$A,C7)</f>
        <v>0</v>
      </c>
      <c r="P7" s="14">
        <f>SUMIFS('成本1-9月'!$E:$E,'成本1-9月'!$D:$D,A7,'成本1-9月'!$C:$C,$P$4,'成本1-9月'!$A:$A,C7)</f>
        <v>0</v>
      </c>
      <c r="Q7" s="14">
        <f>SUMIFS('成本1-9月'!$E:$E,'成本1-9月'!$D:$D,A7,'成本1-9月'!$C:$C,$Q$4,'成本1-9月'!$A:$A,C7)</f>
        <v>0</v>
      </c>
      <c r="R7" s="14">
        <f>SUMIFS('成本1-9月'!$E:$E,'成本1-9月'!$D:$D,A7,'成本1-9月'!$C:$C,$R$4,'成本1-9月'!$A:$A,C7)</f>
        <v>0</v>
      </c>
      <c r="S7" s="14">
        <f>SUMIFS('成本1-9月'!$E:$E,'成本1-9月'!$D:$D,A7,'成本1-9月'!$C:$C,S6,'成本1-9月'!$A:$A,C7)</f>
        <v>0</v>
      </c>
      <c r="T7" s="14">
        <f>SUMIFS('成本1-9月'!$E:$E,'成本1-9月'!$D:$D,A7,'成本1-9月'!$C:$C,T6,'成本1-9月'!$A:$A,C7)</f>
        <v>0</v>
      </c>
      <c r="U7" s="14">
        <f>SUMIFS('成本1-9月'!$E:$E,'成本1-9月'!$D:$D,A7,'成本1-9月'!$C:$C,$U$4,'成本1-9月'!$A:$A,C7)</f>
        <v>0</v>
      </c>
      <c r="V7" s="7">
        <f>SUMIFS('[3]司助人数(人)'!$C$1:$C$65536,'[3]司助人数(人)'!$B$1:$B$65536,A7,'[3]司助人数(人)'!$A$1:$A$65536,C7)</f>
        <v>0</v>
      </c>
      <c r="W7" s="26">
        <f>SUMIFS(人工!Q:Q,人工!A:A,A7,人工!B:B,C7)</f>
        <v>0</v>
      </c>
      <c r="X7" s="7">
        <f t="shared" si="1"/>
        <v>0</v>
      </c>
      <c r="Y7" s="29" t="e">
        <f t="shared" si="2"/>
        <v>#DIV/0!</v>
      </c>
      <c r="Z7" s="9"/>
    </row>
    <row r="8" s="1" customFormat="1" ht="25" customHeight="1" spans="1:26">
      <c r="A8" s="6" t="s">
        <v>86</v>
      </c>
      <c r="B8" s="9"/>
      <c r="C8" s="10">
        <v>44287</v>
      </c>
      <c r="D8" s="11">
        <f>+SUMIFS('[3]运行总班次（班）'!$C$1:$C$65536,'[3]运行总班次（班）'!$B$1:$B$65536,A8,'[3]运行总班次（班）'!$A$1:$A$65536,C8)</f>
        <v>0</v>
      </c>
      <c r="E8" s="12">
        <f>SUMIFS('[3]运行车辆数（辆）'!$C$1:$C$65536,'[3]运行车辆数（辆）'!$B$1:$B$65536,A8,'[3]运行车辆数（辆）'!$A$1:$A$65536,C8)</f>
        <v>0</v>
      </c>
      <c r="F8" s="13">
        <f>SUMIFS('[3]客运量（人次）'!$C$1:$C$65536,'[3]客运量（人次）'!$B$1:$B$65536,A8,'[3]客运量（人次）'!$A$1:$A$65536,C8)</f>
        <v>0</v>
      </c>
      <c r="G8" s="11">
        <f>SUMIFS('[3]运行总行程（车公里）'!$C$1:$C$65536,'[3]运行总行程（车公里）'!$B$1:$B$65536,A8,'[3]运行总行程（车公里）'!$A$1:$A$65536,C8)</f>
        <v>0</v>
      </c>
      <c r="H8" s="14">
        <f>SUMIFS('收入1-9月'!D:D,'收入1-9月'!C:C,A8,'收入1-9月'!B:B,C8)</f>
        <v>0</v>
      </c>
      <c r="I8" s="15"/>
      <c r="J8" s="15">
        <f t="shared" si="0"/>
        <v>0</v>
      </c>
      <c r="K8" s="24">
        <f>+SUMIFS('[2]1-9月明细 (合并）huiz '!$C:$C,'[2]1-9月明细 (合并）huiz '!$B:$B,A8,'[2]1-9月明细 (合并）huiz '!$A:$A,C8)</f>
        <v>0</v>
      </c>
      <c r="L8" s="14">
        <f>SUMIFS('成本1-9月'!E:E,'成本1-9月'!D:D,A8,'成本1-9月'!C:C,$L$4,'成本1-9月'!A:A,C8)</f>
        <v>0</v>
      </c>
      <c r="M8" s="14">
        <f>SUMIFS('成本1-9月'!$E:$E,'成本1-9月'!$D:$D,A8,'成本1-9月'!$C:$C,$M$4,'成本1-9月'!$A:$A,C8)</f>
        <v>0</v>
      </c>
      <c r="N8" s="14">
        <f>SUMIFS('成本1-9月'!$E:$E,'成本1-9月'!$D:$D,A8,'成本1-9月'!$C:$C,$N$4,'成本1-9月'!$A:$A,C8)</f>
        <v>0</v>
      </c>
      <c r="O8" s="14">
        <f>SUMIFS('成本1-9月'!$E:$E,'成本1-9月'!$D:$D,A8,'成本1-9月'!$C:$C,$O$4,'成本1-9月'!$A:$A,C8)</f>
        <v>0</v>
      </c>
      <c r="P8" s="14">
        <f>SUMIFS('成本1-9月'!$E:$E,'成本1-9月'!$D:$D,A8,'成本1-9月'!$C:$C,$P$4,'成本1-9月'!$A:$A,C8)</f>
        <v>0</v>
      </c>
      <c r="Q8" s="14">
        <f>SUMIFS('成本1-9月'!$E:$E,'成本1-9月'!$D:$D,A8,'成本1-9月'!$C:$C,$Q$4,'成本1-9月'!$A:$A,C8)</f>
        <v>0</v>
      </c>
      <c r="R8" s="14">
        <f>SUMIFS('成本1-9月'!$E:$E,'成本1-9月'!$D:$D,A8,'成本1-9月'!$C:$C,$R$4,'成本1-9月'!$A:$A,C8)</f>
        <v>0</v>
      </c>
      <c r="S8" s="14">
        <f>SUMIFS('成本1-9月'!$E:$E,'成本1-9月'!$D:$D,A8,'成本1-9月'!$C:$C,S7,'成本1-9月'!$A:$A,C8)</f>
        <v>0</v>
      </c>
      <c r="T8" s="14">
        <f>SUMIFS('成本1-9月'!$E:$E,'成本1-9月'!$D:$D,A8,'成本1-9月'!$C:$C,T7,'成本1-9月'!$A:$A,C8)</f>
        <v>0</v>
      </c>
      <c r="U8" s="14">
        <f>SUMIFS('成本1-9月'!$E:$E,'成本1-9月'!$D:$D,A8,'成本1-9月'!$C:$C,$U$4,'成本1-9月'!$A:$A,C8)</f>
        <v>0</v>
      </c>
      <c r="V8" s="7">
        <f>SUMIFS('[3]司助人数(人)'!$C$1:$C$65536,'[3]司助人数(人)'!$B$1:$B$65536,A8,'[3]司助人数(人)'!$A$1:$A$65536,C8)</f>
        <v>0</v>
      </c>
      <c r="W8" s="26">
        <f>SUMIFS(人工!Q:Q,人工!A:A,A8,人工!B:B,C8)</f>
        <v>0</v>
      </c>
      <c r="X8" s="7">
        <f t="shared" si="1"/>
        <v>0</v>
      </c>
      <c r="Y8" s="29" t="e">
        <f t="shared" si="2"/>
        <v>#DIV/0!</v>
      </c>
      <c r="Z8" s="9"/>
    </row>
    <row r="9" s="1" customFormat="1" ht="25" customHeight="1" spans="1:26">
      <c r="A9" s="6" t="s">
        <v>86</v>
      </c>
      <c r="B9" s="9"/>
      <c r="C9" s="10">
        <v>44317</v>
      </c>
      <c r="D9" s="11">
        <f>+SUMIFS('[3]运行总班次（班）'!$C$1:$C$65536,'[3]运行总班次（班）'!$B$1:$B$65536,A9,'[3]运行总班次（班）'!$A$1:$A$65536,C9)</f>
        <v>0</v>
      </c>
      <c r="E9" s="12">
        <f>SUMIFS('[3]运行车辆数（辆）'!$C$1:$C$65536,'[3]运行车辆数（辆）'!$B$1:$B$65536,A9,'[3]运行车辆数（辆）'!$A$1:$A$65536,C9)</f>
        <v>0</v>
      </c>
      <c r="F9" s="13">
        <f>SUMIFS('[3]客运量（人次）'!$C$1:$C$65536,'[3]客运量（人次）'!$B$1:$B$65536,A9,'[3]客运量（人次）'!$A$1:$A$65536,C9)</f>
        <v>0</v>
      </c>
      <c r="G9" s="11">
        <f>SUMIFS('[3]运行总行程（车公里）'!$C$1:$C$65536,'[3]运行总行程（车公里）'!$B$1:$B$65536,A9,'[3]运行总行程（车公里）'!$A$1:$A$65536,C9)</f>
        <v>0</v>
      </c>
      <c r="H9" s="14">
        <f>SUMIFS('收入1-9月'!D:D,'收入1-9月'!C:C,A9,'收入1-9月'!B:B,C9)</f>
        <v>0</v>
      </c>
      <c r="I9" s="15"/>
      <c r="J9" s="15">
        <f t="shared" si="0"/>
        <v>0</v>
      </c>
      <c r="K9" s="24">
        <f>+SUMIFS('[2]1-9月明细 (合并）huiz '!$C:$C,'[2]1-9月明细 (合并）huiz '!$B:$B,A9,'[2]1-9月明细 (合并）huiz '!$A:$A,C9)</f>
        <v>0</v>
      </c>
      <c r="L9" s="14">
        <f>SUMIFS('成本1-9月'!E:E,'成本1-9月'!D:D,A9,'成本1-9月'!C:C,$L$4,'成本1-9月'!A:A,C9)</f>
        <v>0</v>
      </c>
      <c r="M9" s="14">
        <f>SUMIFS('成本1-9月'!$E:$E,'成本1-9月'!$D:$D,A9,'成本1-9月'!$C:$C,$M$4,'成本1-9月'!$A:$A,C9)</f>
        <v>0</v>
      </c>
      <c r="N9" s="14">
        <f>SUMIFS('成本1-9月'!$E:$E,'成本1-9月'!$D:$D,A9,'成本1-9月'!$C:$C,$N$4,'成本1-9月'!$A:$A,C9)</f>
        <v>0</v>
      </c>
      <c r="O9" s="14">
        <f>SUMIFS('成本1-9月'!$E:$E,'成本1-9月'!$D:$D,A9,'成本1-9月'!$C:$C,$O$4,'成本1-9月'!$A:$A,C9)</f>
        <v>0</v>
      </c>
      <c r="P9" s="14">
        <f>SUMIFS('成本1-9月'!$E:$E,'成本1-9月'!$D:$D,A9,'成本1-9月'!$C:$C,$P$4,'成本1-9月'!$A:$A,C9)</f>
        <v>0</v>
      </c>
      <c r="Q9" s="14">
        <f>SUMIFS('成本1-9月'!$E:$E,'成本1-9月'!$D:$D,A9,'成本1-9月'!$C:$C,$Q$4,'成本1-9月'!$A:$A,C9)</f>
        <v>0</v>
      </c>
      <c r="R9" s="14">
        <f>SUMIFS('成本1-9月'!$E:$E,'成本1-9月'!$D:$D,A9,'成本1-9月'!$C:$C,$R$4,'成本1-9月'!$A:$A,C9)</f>
        <v>0</v>
      </c>
      <c r="S9" s="14">
        <f>SUMIFS('成本1-9月'!$E:$E,'成本1-9月'!$D:$D,A9,'成本1-9月'!$C:$C,S8,'成本1-9月'!$A:$A,C9)</f>
        <v>0</v>
      </c>
      <c r="T9" s="14">
        <f>SUMIFS('成本1-9月'!$E:$E,'成本1-9月'!$D:$D,A9,'成本1-9月'!$C:$C,T8,'成本1-9月'!$A:$A,C9)</f>
        <v>0</v>
      </c>
      <c r="U9" s="14">
        <f>SUMIFS('成本1-9月'!$E:$E,'成本1-9月'!$D:$D,A9,'成本1-9月'!$C:$C,$U$4,'成本1-9月'!$A:$A,C9)</f>
        <v>0</v>
      </c>
      <c r="V9" s="7">
        <f>SUMIFS('[3]司助人数(人)'!$C$1:$C$65536,'[3]司助人数(人)'!$B$1:$B$65536,A9,'[3]司助人数(人)'!$A$1:$A$65536,C9)</f>
        <v>0</v>
      </c>
      <c r="W9" s="26">
        <f>SUMIFS(人工!Q:Q,人工!A:A,A9,人工!B:B,C9)</f>
        <v>0</v>
      </c>
      <c r="X9" s="7">
        <f t="shared" si="1"/>
        <v>0</v>
      </c>
      <c r="Y9" s="29" t="e">
        <f t="shared" si="2"/>
        <v>#DIV/0!</v>
      </c>
      <c r="Z9" s="9"/>
    </row>
    <row r="10" s="1" customFormat="1" ht="25" customHeight="1" spans="1:26">
      <c r="A10" s="6" t="s">
        <v>86</v>
      </c>
      <c r="B10" s="9"/>
      <c r="C10" s="10">
        <v>44348</v>
      </c>
      <c r="D10" s="11">
        <f>+SUMIFS('[3]运行总班次（班）'!$C$1:$C$65536,'[3]运行总班次（班）'!$B$1:$B$65536,A10,'[3]运行总班次（班）'!$A$1:$A$65536,C10)</f>
        <v>0</v>
      </c>
      <c r="E10" s="12">
        <f>SUMIFS('[3]运行车辆数（辆）'!$C$1:$C$65536,'[3]运行车辆数（辆）'!$B$1:$B$65536,A10,'[3]运行车辆数（辆）'!$A$1:$A$65536,C10)</f>
        <v>0</v>
      </c>
      <c r="F10" s="13">
        <f>SUMIFS('[3]客运量（人次）'!$C$1:$C$65536,'[3]客运量（人次）'!$B$1:$B$65536,A10,'[3]客运量（人次）'!$A$1:$A$65536,C10)</f>
        <v>0</v>
      </c>
      <c r="G10" s="11">
        <f>SUMIFS('[3]运行总行程（车公里）'!$C$1:$C$65536,'[3]运行总行程（车公里）'!$B$1:$B$65536,A10,'[3]运行总行程（车公里）'!$A$1:$A$65536,C10)</f>
        <v>0</v>
      </c>
      <c r="H10" s="14">
        <f>SUMIFS('收入1-9月'!D:D,'收入1-9月'!C:C,A10,'收入1-9月'!B:B,C10)</f>
        <v>0</v>
      </c>
      <c r="I10" s="15"/>
      <c r="J10" s="15">
        <f t="shared" si="0"/>
        <v>0</v>
      </c>
      <c r="K10" s="24">
        <f>+SUMIFS('[2]1-9月明细 (合并）huiz '!$C:$C,'[2]1-9月明细 (合并）huiz '!$B:$B,A10,'[2]1-9月明细 (合并）huiz '!$A:$A,C10)</f>
        <v>0</v>
      </c>
      <c r="L10" s="14">
        <f>SUMIFS('成本1-9月'!E:E,'成本1-9月'!D:D,A10,'成本1-9月'!C:C,$L$4,'成本1-9月'!A:A,C10)</f>
        <v>0</v>
      </c>
      <c r="M10" s="14">
        <f>SUMIFS('成本1-9月'!$E:$E,'成本1-9月'!$D:$D,A10,'成本1-9月'!$C:$C,$M$4,'成本1-9月'!$A:$A,C10)</f>
        <v>0</v>
      </c>
      <c r="N10" s="14">
        <f>SUMIFS('成本1-9月'!$E:$E,'成本1-9月'!$D:$D,A10,'成本1-9月'!$C:$C,$N$4,'成本1-9月'!$A:$A,C10)</f>
        <v>0</v>
      </c>
      <c r="O10" s="14">
        <f>SUMIFS('成本1-9月'!$E:$E,'成本1-9月'!$D:$D,A10,'成本1-9月'!$C:$C,$O$4,'成本1-9月'!$A:$A,C10)</f>
        <v>0</v>
      </c>
      <c r="P10" s="14">
        <f>SUMIFS('成本1-9月'!$E:$E,'成本1-9月'!$D:$D,A10,'成本1-9月'!$C:$C,$P$4,'成本1-9月'!$A:$A,C10)</f>
        <v>0</v>
      </c>
      <c r="Q10" s="14">
        <f>SUMIFS('成本1-9月'!$E:$E,'成本1-9月'!$D:$D,A10,'成本1-9月'!$C:$C,$Q$4,'成本1-9月'!$A:$A,C10)</f>
        <v>0</v>
      </c>
      <c r="R10" s="14">
        <f>SUMIFS('成本1-9月'!$E:$E,'成本1-9月'!$D:$D,A10,'成本1-9月'!$C:$C,$R$4,'成本1-9月'!$A:$A,C10)</f>
        <v>0</v>
      </c>
      <c r="S10" s="14">
        <f>SUMIFS('成本1-9月'!$E:$E,'成本1-9月'!$D:$D,A10,'成本1-9月'!$C:$C,S9,'成本1-9月'!$A:$A,C10)</f>
        <v>0</v>
      </c>
      <c r="T10" s="14">
        <f>SUMIFS('成本1-9月'!$E:$E,'成本1-9月'!$D:$D,A10,'成本1-9月'!$C:$C,T9,'成本1-9月'!$A:$A,C10)</f>
        <v>0</v>
      </c>
      <c r="U10" s="14">
        <f>SUMIFS('成本1-9月'!$E:$E,'成本1-9月'!$D:$D,A10,'成本1-9月'!$C:$C,$U$4,'成本1-9月'!$A:$A,C10)</f>
        <v>0</v>
      </c>
      <c r="V10" s="7">
        <f>SUMIFS('[3]司助人数(人)'!$C$1:$C$65536,'[3]司助人数(人)'!$B$1:$B$65536,A10,'[3]司助人数(人)'!$A$1:$A$65536,C10)</f>
        <v>0</v>
      </c>
      <c r="W10" s="26">
        <f>SUMIFS(人工!Q:Q,人工!A:A,A10,人工!B:B,C10)</f>
        <v>0</v>
      </c>
      <c r="X10" s="7">
        <f t="shared" si="1"/>
        <v>0</v>
      </c>
      <c r="Y10" s="29" t="e">
        <f t="shared" si="2"/>
        <v>#DIV/0!</v>
      </c>
      <c r="Z10" s="9"/>
    </row>
    <row r="11" s="1" customFormat="1" ht="25" customHeight="1" spans="1:26">
      <c r="A11" s="6" t="s">
        <v>86</v>
      </c>
      <c r="B11" s="9"/>
      <c r="C11" s="10">
        <v>44378</v>
      </c>
      <c r="D11" s="11">
        <f>+SUMIFS('[3]运行总班次（班）'!$C$1:$C$65536,'[3]运行总班次（班）'!$B$1:$B$65536,A11,'[3]运行总班次（班）'!$A$1:$A$65536,C11)</f>
        <v>258</v>
      </c>
      <c r="E11" s="12">
        <f>SUMIFS('[3]运行车辆数（辆）'!$C$1:$C$65536,'[3]运行车辆数（辆）'!$B$1:$B$65536,A11,'[3]运行车辆数（辆）'!$A$1:$A$65536,C11)</f>
        <v>2</v>
      </c>
      <c r="F11" s="13">
        <f>SUMIFS('[3]客运量（人次）'!$C$1:$C$65536,'[3]客运量（人次）'!$B$1:$B$65536,A11,'[3]客运量（人次）'!$A$1:$A$65536,C11)</f>
        <v>1073</v>
      </c>
      <c r="G11" s="11">
        <f>SUMIFS('[3]运行总行程（车公里）'!$C$1:$C$65536,'[3]运行总行程（车公里）'!$B$1:$B$65536,A11,'[3]运行总行程（车公里）'!$A$1:$A$65536,C11)</f>
        <v>10759</v>
      </c>
      <c r="H11" s="14">
        <f>SUMIFS('收入1-9月'!D:D,'收入1-9月'!C:C,A11,'收入1-9月'!B:B,C11)</f>
        <v>5557.27</v>
      </c>
      <c r="I11" s="15"/>
      <c r="J11" s="15">
        <f t="shared" si="0"/>
        <v>49172.4</v>
      </c>
      <c r="K11" s="24">
        <f>+SUMIFS('[2]1-9月明细 (合并）huiz '!$C:$C,'[2]1-9月明细 (合并）huiz '!$B:$B,A11,'[2]1-9月明细 (合并）huiz '!$A:$A,C11)</f>
        <v>109.02</v>
      </c>
      <c r="L11" s="14">
        <f>SUMIFS('成本1-9月'!E:E,'成本1-9月'!D:D,A11,'成本1-9月'!C:C,$L$4,'成本1-9月'!A:A,C11)</f>
        <v>12291.96</v>
      </c>
      <c r="M11" s="14">
        <f>SUMIFS('成本1-9月'!$E:$E,'成本1-9月'!$D:$D,A11,'成本1-9月'!$C:$C,$M$4,'成本1-9月'!$A:$A,C11)</f>
        <v>75</v>
      </c>
      <c r="N11" s="14">
        <f>SUMIFS('成本1-9月'!$E:$E,'成本1-9月'!$D:$D,A11,'成本1-9月'!$C:$C,$N$4,'成本1-9月'!$A:$A,C11)</f>
        <v>1780.01</v>
      </c>
      <c r="O11" s="14">
        <f>SUMIFS('成本1-9月'!$E:$E,'成本1-9月'!$D:$D,A11,'成本1-9月'!$C:$C,$O$4,'成本1-9月'!$A:$A,C11)</f>
        <v>1029.03</v>
      </c>
      <c r="P11" s="14">
        <f>SUMIFS('成本1-9月'!$E:$E,'成本1-9月'!$D:$D,A11,'成本1-9月'!$C:$C,$P$4,'成本1-9月'!$A:$A,C11)</f>
        <v>1971.32</v>
      </c>
      <c r="Q11" s="14">
        <f>SUMIFS('成本1-9月'!$E:$E,'成本1-9月'!$D:$D,A11,'成本1-9月'!$C:$C,$Q$4,'成本1-9月'!$A:$A,C11)</f>
        <v>252.5</v>
      </c>
      <c r="R11" s="14">
        <f>SUMIFS('成本1-9月'!$E:$E,'成本1-9月'!$D:$D,A11,'成本1-9月'!$C:$C,$R$4,'成本1-9月'!$A:$A,C11)</f>
        <v>2000</v>
      </c>
      <c r="S11" s="14">
        <f>SUMIFS('成本1-9月'!$E:$E,'成本1-9月'!$D:$D,A11,'成本1-9月'!$C:$C,S10,'成本1-9月'!$A:$A,C11)</f>
        <v>0</v>
      </c>
      <c r="T11" s="14">
        <f>SUMIFS('成本1-9月'!$E:$E,'成本1-9月'!$D:$D,A11,'成本1-9月'!$C:$C,T10,'成本1-9月'!$A:$A,C11)</f>
        <v>0</v>
      </c>
      <c r="U11" s="14">
        <f>SUMIFS('成本1-9月'!$E:$E,'成本1-9月'!$D:$D,A11,'成本1-9月'!$C:$C,$U$4,'成本1-9月'!$A:$A,C11)</f>
        <v>10.04</v>
      </c>
      <c r="V11" s="7">
        <f>SUMIFS('[3]司助人数(人)'!$C$1:$C$65536,'[3]司助人数(人)'!$B$1:$B$65536,A11,'[3]司助人数(人)'!$A$1:$A$65536,C11)</f>
        <v>2</v>
      </c>
      <c r="W11" s="26">
        <f>SUMIFS(人工!Q:Q,人工!A:A,A11,人工!B:B,C11)</f>
        <v>29762.54</v>
      </c>
      <c r="X11" s="7">
        <f t="shared" si="1"/>
        <v>-43615.13</v>
      </c>
      <c r="Y11" s="29">
        <f t="shared" si="2"/>
        <v>-7.84830141418358</v>
      </c>
      <c r="Z11" s="9"/>
    </row>
    <row r="12" s="1" customFormat="1" ht="25" customHeight="1" spans="1:26">
      <c r="A12" s="6" t="s">
        <v>86</v>
      </c>
      <c r="B12" s="9"/>
      <c r="C12" s="10">
        <v>44409</v>
      </c>
      <c r="D12" s="11">
        <f>+SUMIFS('[3]运行总班次（班）'!$C$1:$C$65536,'[3]运行总班次（班）'!$B$1:$B$65536,A12,'[3]运行总班次（班）'!$A$1:$A$65536,C12)</f>
        <v>198</v>
      </c>
      <c r="E12" s="12">
        <f>SUMIFS('[3]运行车辆数（辆）'!$C$1:$C$65536,'[3]运行车辆数（辆）'!$B$1:$B$65536,A12,'[3]运行车辆数（辆）'!$A$1:$A$65536,C12)</f>
        <v>2</v>
      </c>
      <c r="F12" s="13">
        <f>SUMIFS('[3]客运量（人次）'!$C$1:$C$65536,'[3]客运量（人次）'!$B$1:$B$65536,A12,'[3]客运量（人次）'!$A$1:$A$65536,C12)</f>
        <v>901</v>
      </c>
      <c r="G12" s="11">
        <f>SUMIFS('[3]运行总行程（车公里）'!$C$1:$C$65536,'[3]运行总行程（车公里）'!$B$1:$B$65536,A12,'[3]运行总行程（车公里）'!$A$1:$A$65536,C12)</f>
        <v>7784</v>
      </c>
      <c r="H12" s="14">
        <f>SUMIFS('收入1-9月'!D:D,'收入1-9月'!C:C,A12,'收入1-9月'!B:B,C12)</f>
        <v>11975.25</v>
      </c>
      <c r="I12" s="15"/>
      <c r="J12" s="15">
        <f t="shared" si="0"/>
        <v>42834.26</v>
      </c>
      <c r="K12" s="24">
        <f>+SUMIFS('[2]1-9月明细 (合并）huiz '!$C:$C,'[2]1-9月明细 (合并）huiz '!$B:$B,A12,'[2]1-9月明细 (合并）huiz '!$A:$A,C12)</f>
        <v>1653.53</v>
      </c>
      <c r="L12" s="14">
        <f>SUMIFS('成本1-9月'!E:E,'成本1-9月'!D:D,A12,'成本1-9月'!C:C,$L$4,'成本1-9月'!A:A,C12)</f>
        <v>9988.05</v>
      </c>
      <c r="M12" s="14">
        <f>SUMIFS('成本1-9月'!$E:$E,'成本1-9月'!$D:$D,A12,'成本1-9月'!$C:$C,$M$4,'成本1-9月'!$A:$A,C12)</f>
        <v>26.56</v>
      </c>
      <c r="N12" s="14">
        <f>SUMIFS('成本1-9月'!$E:$E,'成本1-9月'!$D:$D,A12,'成本1-9月'!$C:$C,$N$4,'成本1-9月'!$A:$A,C12)</f>
        <v>0</v>
      </c>
      <c r="O12" s="14">
        <f>SUMIFS('成本1-9月'!$E:$E,'成本1-9月'!$D:$D,A12,'成本1-9月'!$C:$C,$O$4,'成本1-9月'!$A:$A,C12)</f>
        <v>2232.47</v>
      </c>
      <c r="P12" s="14">
        <f>SUMIFS('成本1-9月'!$E:$E,'成本1-9月'!$D:$D,A12,'成本1-9月'!$C:$C,$P$4,'成本1-9月'!$A:$A,C12)</f>
        <v>1971.32</v>
      </c>
      <c r="Q12" s="14">
        <f>SUMIFS('成本1-9月'!$E:$E,'成本1-9月'!$D:$D,A12,'成本1-9月'!$C:$C,$Q$4,'成本1-9月'!$A:$A,C12)</f>
        <v>615.3</v>
      </c>
      <c r="R12" s="14">
        <f>SUMIFS('成本1-9月'!$E:$E,'成本1-9月'!$D:$D,A12,'成本1-9月'!$C:$C,$R$4,'成本1-9月'!$A:$A,C12)</f>
        <v>2000</v>
      </c>
      <c r="S12" s="14">
        <f>SUMIFS('成本1-9月'!$E:$E,'成本1-9月'!$D:$D,A12,'成本1-9月'!$C:$C,S11,'成本1-9月'!$A:$A,C12)</f>
        <v>0</v>
      </c>
      <c r="T12" s="14">
        <f>SUMIFS('成本1-9月'!$E:$E,'成本1-9月'!$D:$D,A12,'成本1-9月'!$C:$C,T11,'成本1-9月'!$A:$A,C12)</f>
        <v>0</v>
      </c>
      <c r="U12" s="14">
        <f>SUMIFS('成本1-9月'!$E:$E,'成本1-9月'!$D:$D,A12,'成本1-9月'!$C:$C,$U$4,'成本1-9月'!$A:$A,C12)</f>
        <v>5.34</v>
      </c>
      <c r="V12" s="7">
        <f>SUMIFS('[3]司助人数(人)'!$C$1:$C$65536,'[3]司助人数(人)'!$B$1:$B$65536,A12,'[3]司助人数(人)'!$A$1:$A$65536,C12)</f>
        <v>4</v>
      </c>
      <c r="W12" s="26">
        <f>SUMIFS(人工!Q:Q,人工!A:A,A12,人工!B:B,C12)</f>
        <v>25995.22</v>
      </c>
      <c r="X12" s="7">
        <f t="shared" si="1"/>
        <v>-30859.01</v>
      </c>
      <c r="Y12" s="29">
        <f t="shared" si="2"/>
        <v>-2.57689902089727</v>
      </c>
      <c r="Z12" s="9"/>
    </row>
    <row r="13" s="1" customFormat="1" ht="25" customHeight="1" spans="1:26">
      <c r="A13" s="6" t="s">
        <v>86</v>
      </c>
      <c r="B13" s="9"/>
      <c r="C13" s="10">
        <v>44440</v>
      </c>
      <c r="D13" s="11">
        <f>+SUMIFS('[3]运行总班次（班）'!$C$1:$C$65536,'[3]运行总班次（班）'!$B$1:$B$65536,A13,'[3]运行总班次（班）'!$A$1:$A$65536,C13)</f>
        <v>143</v>
      </c>
      <c r="E13" s="12">
        <f>SUMIFS('[3]运行车辆数（辆）'!$C$1:$C$65536,'[3]运行车辆数（辆）'!$B$1:$B$65536,A13,'[3]运行车辆数（辆）'!$A$1:$A$65536,C13)</f>
        <v>2</v>
      </c>
      <c r="F13" s="13">
        <f>SUMIFS('[3]客运量（人次）'!$C$1:$C$65536,'[3]客运量（人次）'!$B$1:$B$65536,A13,'[3]客运量（人次）'!$A$1:$A$65536,C13)</f>
        <v>869</v>
      </c>
      <c r="G13" s="11">
        <f>SUMIFS('[3]运行总行程（车公里）'!$C$1:$C$65536,'[3]运行总行程（车公里）'!$B$1:$B$65536,A13,'[3]运行总行程（车公里）'!$A$1:$A$65536,C13)</f>
        <v>6006</v>
      </c>
      <c r="H13" s="14">
        <f>SUMIFS('收入1-9月'!D:D,'收入1-9月'!C:C,A13,'收入1-9月'!B:B,C13)</f>
        <v>8558.84</v>
      </c>
      <c r="I13" s="15"/>
      <c r="J13" s="15">
        <f t="shared" si="0"/>
        <v>38389.81</v>
      </c>
      <c r="K13" s="24">
        <f>+SUMIFS('[2]1-9月明细 (合并）huiz '!$C:$C,'[2]1-9月明细 (合并）huiz '!$B:$B,A13,'[2]1-9月明细 (合并）huiz '!$A:$A,C13)</f>
        <v>1240.56</v>
      </c>
      <c r="L13" s="14">
        <f>SUMIFS('成本1-9月'!E:E,'成本1-9月'!D:D,A13,'成本1-9月'!C:C,$L$4,'成本1-9月'!A:A,C13)</f>
        <v>7543.95</v>
      </c>
      <c r="M13" s="14">
        <f>SUMIFS('成本1-9月'!$E:$E,'成本1-9月'!$D:$D,A13,'成本1-9月'!$C:$C,$M$4,'成本1-9月'!$A:$A,C13)</f>
        <v>3.45</v>
      </c>
      <c r="N13" s="14">
        <f>SUMIFS('成本1-9月'!$E:$E,'成本1-9月'!$D:$D,A13,'成本1-9月'!$C:$C,$N$4,'成本1-9月'!$A:$A,C13)</f>
        <v>0</v>
      </c>
      <c r="O13" s="14">
        <f>SUMIFS('成本1-9月'!$E:$E,'成本1-9月'!$D:$D,A13,'成本1-9月'!$C:$C,$O$4,'成本1-9月'!$A:$A,C13)</f>
        <v>1358.08</v>
      </c>
      <c r="P13" s="14">
        <f>SUMIFS('成本1-9月'!$E:$E,'成本1-9月'!$D:$D,A13,'成本1-9月'!$C:$C,$P$4,'成本1-9月'!$A:$A,C13)</f>
        <v>1971.32</v>
      </c>
      <c r="Q13" s="14">
        <f>SUMIFS('成本1-9月'!$E:$E,'成本1-9月'!$D:$D,A13,'成本1-9月'!$C:$C,$Q$4,'成本1-9月'!$A:$A,C13)</f>
        <v>442.06</v>
      </c>
      <c r="R13" s="14">
        <f>SUMIFS('成本1-9月'!$E:$E,'成本1-9月'!$D:$D,A13,'成本1-9月'!$C:$C,$R$4,'成本1-9月'!$A:$A,C13)</f>
        <v>2000</v>
      </c>
      <c r="S13" s="14">
        <f>SUMIFS('成本1-9月'!$E:$E,'成本1-9月'!$D:$D,A13,'成本1-9月'!$C:$C,S12,'成本1-9月'!$A:$A,C13)</f>
        <v>0</v>
      </c>
      <c r="T13" s="14">
        <f>SUMIFS('成本1-9月'!$E:$E,'成本1-9月'!$D:$D,A13,'成本1-9月'!$C:$C,T12,'成本1-9月'!$A:$A,C13)</f>
        <v>0</v>
      </c>
      <c r="U13" s="14">
        <f>SUMIFS('成本1-9月'!$E:$E,'成本1-9月'!$D:$D,A13,'成本1-9月'!$C:$C,$U$4,'成本1-9月'!$A:$A,C13)</f>
        <v>4.1</v>
      </c>
      <c r="V13" s="7">
        <f>SUMIFS('[3]司助人数(人)'!$C$1:$C$65536,'[3]司助人数(人)'!$B$1:$B$65536,A13,'[3]司助人数(人)'!$A$1:$A$65536,C13)</f>
        <v>4</v>
      </c>
      <c r="W13" s="26">
        <f>SUMIFS(人工!Q:Q,人工!A:A,A13,人工!B:B,C13)</f>
        <v>25066.85</v>
      </c>
      <c r="X13" s="7">
        <f t="shared" si="1"/>
        <v>-29830.97</v>
      </c>
      <c r="Y13" s="29">
        <f t="shared" si="2"/>
        <v>-3.48539872225675</v>
      </c>
      <c r="Z13" s="9"/>
    </row>
    <row r="14" s="1" customFormat="1" ht="25" customHeight="1" spans="1:26">
      <c r="A14" s="6" t="s">
        <v>86</v>
      </c>
      <c r="B14" s="9"/>
      <c r="C14" s="10">
        <v>44470</v>
      </c>
      <c r="D14" s="12"/>
      <c r="E14" s="15"/>
      <c r="F14" s="7"/>
      <c r="G14" s="7"/>
      <c r="H14" s="14">
        <f>SUMIFS('收入1-9月'!D:D,'收入1-9月'!C:C,A14,'收入1-9月'!B:B,C14)</f>
        <v>0</v>
      </c>
      <c r="I14" s="15"/>
      <c r="J14" s="15">
        <f>SUM(L14:U14,W14)</f>
        <v>0</v>
      </c>
      <c r="K14" s="7"/>
      <c r="L14" s="7"/>
      <c r="M14" s="25"/>
      <c r="N14" s="25"/>
      <c r="O14" s="7"/>
      <c r="P14" s="8"/>
      <c r="Q14" s="7"/>
      <c r="R14" s="7"/>
      <c r="S14" s="26"/>
      <c r="T14" s="7"/>
      <c r="U14" s="7"/>
      <c r="V14" s="7"/>
      <c r="W14" s="27"/>
      <c r="X14" s="7">
        <f t="shared" ref="X14:X30" si="3">H14-J14</f>
        <v>0</v>
      </c>
      <c r="Y14" s="29" t="e">
        <f t="shared" ref="Y14:Y30" si="4">X14/H14</f>
        <v>#DIV/0!</v>
      </c>
      <c r="Z14" s="9"/>
    </row>
    <row r="15" s="1" customFormat="1" ht="25" customHeight="1" spans="1:26">
      <c r="A15" s="6" t="s">
        <v>86</v>
      </c>
      <c r="B15" s="9"/>
      <c r="C15" s="10">
        <v>44501</v>
      </c>
      <c r="D15" s="12"/>
      <c r="E15" s="7"/>
      <c r="F15" s="7"/>
      <c r="G15" s="7"/>
      <c r="H15" s="14">
        <f>SUMIFS('收入1-9月'!D:D,'收入1-9月'!C:C,A15,'收入1-9月'!B:B,C15)</f>
        <v>0</v>
      </c>
      <c r="I15" s="15"/>
      <c r="J15" s="15">
        <f>SUM(L15:U15,W15)</f>
        <v>0</v>
      </c>
      <c r="K15" s="7"/>
      <c r="L15" s="7"/>
      <c r="M15" s="25"/>
      <c r="N15" s="25"/>
      <c r="O15" s="7"/>
      <c r="P15" s="8"/>
      <c r="Q15" s="7"/>
      <c r="R15" s="7"/>
      <c r="S15" s="26"/>
      <c r="T15" s="7"/>
      <c r="U15" s="7"/>
      <c r="V15" s="7"/>
      <c r="W15" s="27"/>
      <c r="X15" s="7">
        <f t="shared" si="3"/>
        <v>0</v>
      </c>
      <c r="Y15" s="29" t="e">
        <f t="shared" si="4"/>
        <v>#DIV/0!</v>
      </c>
      <c r="Z15" s="9"/>
    </row>
    <row r="16" s="1" customFormat="1" ht="25" customHeight="1" spans="1:26">
      <c r="A16" s="6" t="s">
        <v>86</v>
      </c>
      <c r="B16" s="9"/>
      <c r="C16" s="10">
        <v>44531</v>
      </c>
      <c r="D16" s="12"/>
      <c r="E16" s="7"/>
      <c r="F16" s="7"/>
      <c r="G16" s="7"/>
      <c r="H16" s="14">
        <f>SUMIFS('收入1-9月'!D:D,'收入1-9月'!C:C,A16,'收入1-9月'!B:B,C16)</f>
        <v>0</v>
      </c>
      <c r="I16" s="15"/>
      <c r="J16" s="7">
        <f t="shared" ref="J14:J30" si="5">SUM(L16:U16,W16)</f>
        <v>0</v>
      </c>
      <c r="K16" s="7"/>
      <c r="L16" s="7"/>
      <c r="M16" s="25"/>
      <c r="N16" s="25"/>
      <c r="O16" s="7"/>
      <c r="P16" s="8"/>
      <c r="Q16" s="7"/>
      <c r="R16" s="7"/>
      <c r="S16" s="26"/>
      <c r="T16" s="7"/>
      <c r="U16" s="7"/>
      <c r="V16" s="7"/>
      <c r="W16" s="27"/>
      <c r="X16" s="7">
        <f t="shared" si="3"/>
        <v>0</v>
      </c>
      <c r="Y16" s="29" t="e">
        <f t="shared" si="4"/>
        <v>#DIV/0!</v>
      </c>
      <c r="Z16" s="9"/>
    </row>
    <row r="17" s="1" customFormat="1" ht="25" customHeight="1" spans="1:26">
      <c r="A17" s="6"/>
      <c r="B17" s="16"/>
      <c r="C17" s="17" t="s">
        <v>39</v>
      </c>
      <c r="D17" s="16">
        <f>SUM(D5:D16)</f>
        <v>599</v>
      </c>
      <c r="E17" s="16">
        <v>4</v>
      </c>
      <c r="F17" s="16">
        <f>SUM(F5:F16)</f>
        <v>2843</v>
      </c>
      <c r="G17" s="16">
        <f>SUM(G5:G16)</f>
        <v>24549</v>
      </c>
      <c r="H17" s="16">
        <f>SUM(H5:H16)</f>
        <v>26091.36</v>
      </c>
      <c r="I17" s="16"/>
      <c r="J17" s="16">
        <f t="shared" si="5"/>
        <v>130396.47</v>
      </c>
      <c r="K17" s="16">
        <f t="shared" ref="K17:U17" si="6">SUM(K5:K16)</f>
        <v>3003.11</v>
      </c>
      <c r="L17" s="16">
        <f t="shared" si="6"/>
        <v>29823.96</v>
      </c>
      <c r="M17" s="16">
        <f t="shared" si="6"/>
        <v>105.01</v>
      </c>
      <c r="N17" s="16">
        <f t="shared" si="6"/>
        <v>1780.01</v>
      </c>
      <c r="O17" s="16">
        <f t="shared" si="6"/>
        <v>4619.58</v>
      </c>
      <c r="P17" s="16">
        <f t="shared" si="6"/>
        <v>5913.96</v>
      </c>
      <c r="Q17" s="16">
        <f t="shared" si="6"/>
        <v>1309.86</v>
      </c>
      <c r="R17" s="16">
        <f t="shared" si="6"/>
        <v>6000</v>
      </c>
      <c r="S17" s="16">
        <f t="shared" si="6"/>
        <v>0</v>
      </c>
      <c r="T17" s="16">
        <f t="shared" si="6"/>
        <v>0</v>
      </c>
      <c r="U17" s="16">
        <f t="shared" si="6"/>
        <v>19.48</v>
      </c>
      <c r="V17" s="16"/>
      <c r="W17" s="28">
        <f>SUM(W5:W16)</f>
        <v>80824.61</v>
      </c>
      <c r="X17" s="16">
        <f t="shared" si="3"/>
        <v>-104305.11</v>
      </c>
      <c r="Y17" s="30">
        <f t="shared" si="4"/>
        <v>-3.99768774030944</v>
      </c>
      <c r="Z17" s="9"/>
    </row>
    <row r="18" s="1" customFormat="1" ht="25" customHeight="1" spans="1:26">
      <c r="A18" s="6" t="s">
        <v>86</v>
      </c>
      <c r="B18" s="9" t="s">
        <v>261</v>
      </c>
      <c r="C18" s="10">
        <v>44562</v>
      </c>
      <c r="D18" s="12"/>
      <c r="E18" s="12"/>
      <c r="F18" s="7"/>
      <c r="G18" s="7"/>
      <c r="H18" s="7"/>
      <c r="I18" s="7"/>
      <c r="J18" s="7">
        <f t="shared" si="5"/>
        <v>0</v>
      </c>
      <c r="K18" s="7"/>
      <c r="L18" s="7"/>
      <c r="M18" s="25"/>
      <c r="N18" s="25"/>
      <c r="O18" s="7"/>
      <c r="P18" s="8"/>
      <c r="Q18" s="7"/>
      <c r="R18" s="7"/>
      <c r="S18" s="26"/>
      <c r="T18" s="7"/>
      <c r="U18" s="7"/>
      <c r="V18" s="7"/>
      <c r="W18" s="27"/>
      <c r="X18" s="7">
        <f t="shared" si="3"/>
        <v>0</v>
      </c>
      <c r="Y18" s="29" t="e">
        <f t="shared" si="4"/>
        <v>#DIV/0!</v>
      </c>
      <c r="Z18" s="9"/>
    </row>
    <row r="19" s="1" customFormat="1" ht="25" customHeight="1" spans="1:26">
      <c r="A19" s="6" t="s">
        <v>86</v>
      </c>
      <c r="B19" s="9"/>
      <c r="C19" s="10">
        <v>44593</v>
      </c>
      <c r="D19" s="12"/>
      <c r="E19" s="12"/>
      <c r="F19" s="7"/>
      <c r="G19" s="7"/>
      <c r="H19" s="7"/>
      <c r="I19" s="7"/>
      <c r="J19" s="7">
        <f t="shared" si="5"/>
        <v>0</v>
      </c>
      <c r="K19" s="7"/>
      <c r="L19" s="7"/>
      <c r="M19" s="25"/>
      <c r="N19" s="25"/>
      <c r="O19" s="7"/>
      <c r="P19" s="8"/>
      <c r="Q19" s="7"/>
      <c r="R19" s="7"/>
      <c r="S19" s="26"/>
      <c r="T19" s="7"/>
      <c r="U19" s="7"/>
      <c r="V19" s="7"/>
      <c r="W19" s="27"/>
      <c r="X19" s="7">
        <f t="shared" si="3"/>
        <v>0</v>
      </c>
      <c r="Y19" s="29" t="e">
        <f t="shared" si="4"/>
        <v>#DIV/0!</v>
      </c>
      <c r="Z19" s="9"/>
    </row>
    <row r="20" s="1" customFormat="1" ht="25" customHeight="1" spans="1:26">
      <c r="A20" s="6" t="s">
        <v>86</v>
      </c>
      <c r="B20" s="9"/>
      <c r="C20" s="10">
        <v>44621</v>
      </c>
      <c r="D20" s="12"/>
      <c r="E20" s="12"/>
      <c r="F20" s="7"/>
      <c r="G20" s="7"/>
      <c r="H20" s="7"/>
      <c r="I20" s="7"/>
      <c r="J20" s="7">
        <f t="shared" si="5"/>
        <v>0</v>
      </c>
      <c r="K20" s="7"/>
      <c r="L20" s="7"/>
      <c r="M20" s="25"/>
      <c r="N20" s="25"/>
      <c r="O20" s="7"/>
      <c r="P20" s="8"/>
      <c r="Q20" s="7"/>
      <c r="R20" s="7"/>
      <c r="S20" s="26"/>
      <c r="T20" s="7"/>
      <c r="U20" s="7"/>
      <c r="V20" s="7"/>
      <c r="W20" s="27"/>
      <c r="X20" s="7">
        <f t="shared" si="3"/>
        <v>0</v>
      </c>
      <c r="Y20" s="29" t="e">
        <f t="shared" si="4"/>
        <v>#DIV/0!</v>
      </c>
      <c r="Z20" s="9"/>
    </row>
    <row r="21" s="1" customFormat="1" ht="25" customHeight="1" spans="1:26">
      <c r="A21" s="6" t="s">
        <v>86</v>
      </c>
      <c r="B21" s="9"/>
      <c r="C21" s="10">
        <v>44652</v>
      </c>
      <c r="D21" s="12"/>
      <c r="E21" s="12"/>
      <c r="F21" s="7"/>
      <c r="G21" s="7"/>
      <c r="H21" s="7"/>
      <c r="I21" s="7"/>
      <c r="J21" s="7">
        <f t="shared" si="5"/>
        <v>0</v>
      </c>
      <c r="K21" s="7"/>
      <c r="L21" s="7"/>
      <c r="M21" s="25"/>
      <c r="N21" s="25"/>
      <c r="O21" s="7"/>
      <c r="P21" s="8"/>
      <c r="Q21" s="7"/>
      <c r="R21" s="7"/>
      <c r="S21" s="26"/>
      <c r="T21" s="7"/>
      <c r="U21" s="7"/>
      <c r="V21" s="7"/>
      <c r="W21" s="27"/>
      <c r="X21" s="7">
        <f t="shared" si="3"/>
        <v>0</v>
      </c>
      <c r="Y21" s="29" t="e">
        <f t="shared" si="4"/>
        <v>#DIV/0!</v>
      </c>
      <c r="Z21" s="9"/>
    </row>
    <row r="22" s="1" customFormat="1" ht="25" customHeight="1" spans="1:26">
      <c r="A22" s="6" t="s">
        <v>86</v>
      </c>
      <c r="B22" s="9"/>
      <c r="C22" s="10">
        <v>44682</v>
      </c>
      <c r="D22" s="12"/>
      <c r="E22" s="12"/>
      <c r="F22" s="7"/>
      <c r="G22" s="7"/>
      <c r="H22" s="7"/>
      <c r="I22" s="7"/>
      <c r="J22" s="7">
        <f t="shared" si="5"/>
        <v>0</v>
      </c>
      <c r="K22" s="7"/>
      <c r="L22" s="7"/>
      <c r="M22" s="25"/>
      <c r="N22" s="25"/>
      <c r="O22" s="7"/>
      <c r="P22" s="8"/>
      <c r="Q22" s="7"/>
      <c r="R22" s="7"/>
      <c r="S22" s="26"/>
      <c r="T22" s="7"/>
      <c r="U22" s="7"/>
      <c r="V22" s="7"/>
      <c r="W22" s="27"/>
      <c r="X22" s="7">
        <f t="shared" si="3"/>
        <v>0</v>
      </c>
      <c r="Y22" s="29" t="e">
        <f t="shared" si="4"/>
        <v>#DIV/0!</v>
      </c>
      <c r="Z22" s="9"/>
    </row>
    <row r="23" s="1" customFormat="1" ht="25" customHeight="1" spans="1:26">
      <c r="A23" s="6" t="s">
        <v>86</v>
      </c>
      <c r="B23" s="9"/>
      <c r="C23" s="10">
        <v>44713</v>
      </c>
      <c r="D23" s="12"/>
      <c r="E23" s="12"/>
      <c r="F23" s="7"/>
      <c r="G23" s="7"/>
      <c r="H23" s="7"/>
      <c r="I23" s="7"/>
      <c r="J23" s="7">
        <f t="shared" si="5"/>
        <v>0</v>
      </c>
      <c r="K23" s="7"/>
      <c r="L23" s="7"/>
      <c r="M23" s="25"/>
      <c r="N23" s="25"/>
      <c r="O23" s="7"/>
      <c r="P23" s="8"/>
      <c r="Q23" s="7"/>
      <c r="R23" s="7"/>
      <c r="S23" s="26"/>
      <c r="T23" s="7"/>
      <c r="U23" s="7"/>
      <c r="V23" s="7"/>
      <c r="W23" s="27"/>
      <c r="X23" s="7">
        <f t="shared" si="3"/>
        <v>0</v>
      </c>
      <c r="Y23" s="29" t="e">
        <f t="shared" si="4"/>
        <v>#DIV/0!</v>
      </c>
      <c r="Z23" s="9"/>
    </row>
    <row r="24" s="1" customFormat="1" ht="25" customHeight="1" spans="1:26">
      <c r="A24" s="6" t="s">
        <v>86</v>
      </c>
      <c r="B24" s="9"/>
      <c r="C24" s="10">
        <v>44743</v>
      </c>
      <c r="D24" s="12"/>
      <c r="E24" s="12"/>
      <c r="F24" s="7"/>
      <c r="G24" s="7"/>
      <c r="H24" s="7"/>
      <c r="I24" s="7"/>
      <c r="J24" s="7">
        <f t="shared" si="5"/>
        <v>0</v>
      </c>
      <c r="K24" s="7"/>
      <c r="L24" s="7"/>
      <c r="M24" s="25"/>
      <c r="N24" s="25"/>
      <c r="O24" s="7"/>
      <c r="P24" s="8"/>
      <c r="Q24" s="7"/>
      <c r="R24" s="7"/>
      <c r="S24" s="26"/>
      <c r="T24" s="7"/>
      <c r="U24" s="7"/>
      <c r="V24" s="7"/>
      <c r="W24" s="27"/>
      <c r="X24" s="7">
        <f t="shared" si="3"/>
        <v>0</v>
      </c>
      <c r="Y24" s="29" t="e">
        <f t="shared" si="4"/>
        <v>#DIV/0!</v>
      </c>
      <c r="Z24" s="9"/>
    </row>
    <row r="25" s="1" customFormat="1" ht="25" customHeight="1" spans="1:26">
      <c r="A25" s="6" t="s">
        <v>86</v>
      </c>
      <c r="B25" s="9"/>
      <c r="C25" s="10">
        <v>44774</v>
      </c>
      <c r="D25" s="12"/>
      <c r="E25" s="12"/>
      <c r="F25" s="7"/>
      <c r="G25" s="7"/>
      <c r="H25" s="7"/>
      <c r="I25" s="7"/>
      <c r="J25" s="7">
        <f t="shared" si="5"/>
        <v>0</v>
      </c>
      <c r="K25" s="7"/>
      <c r="L25" s="7"/>
      <c r="M25" s="25"/>
      <c r="N25" s="25"/>
      <c r="O25" s="7"/>
      <c r="P25" s="8"/>
      <c r="Q25" s="7"/>
      <c r="R25" s="7"/>
      <c r="S25" s="26"/>
      <c r="T25" s="7"/>
      <c r="U25" s="7"/>
      <c r="V25" s="7"/>
      <c r="W25" s="27"/>
      <c r="X25" s="7">
        <f t="shared" si="3"/>
        <v>0</v>
      </c>
      <c r="Y25" s="29" t="e">
        <f t="shared" si="4"/>
        <v>#DIV/0!</v>
      </c>
      <c r="Z25" s="9"/>
    </row>
    <row r="26" s="1" customFormat="1" ht="25" customHeight="1" spans="1:26">
      <c r="A26" s="6" t="s">
        <v>86</v>
      </c>
      <c r="B26" s="9"/>
      <c r="C26" s="10">
        <v>44805</v>
      </c>
      <c r="D26" s="12"/>
      <c r="E26" s="12"/>
      <c r="F26" s="7"/>
      <c r="G26" s="7"/>
      <c r="H26" s="7"/>
      <c r="I26" s="7"/>
      <c r="J26" s="7">
        <f t="shared" si="5"/>
        <v>0</v>
      </c>
      <c r="K26" s="7"/>
      <c r="L26" s="7"/>
      <c r="M26" s="25"/>
      <c r="N26" s="25"/>
      <c r="O26" s="7"/>
      <c r="P26" s="8"/>
      <c r="Q26" s="7"/>
      <c r="R26" s="7"/>
      <c r="S26" s="26"/>
      <c r="T26" s="7"/>
      <c r="U26" s="7"/>
      <c r="V26" s="7"/>
      <c r="W26" s="27"/>
      <c r="X26" s="7">
        <f t="shared" si="3"/>
        <v>0</v>
      </c>
      <c r="Y26" s="29" t="e">
        <f t="shared" si="4"/>
        <v>#DIV/0!</v>
      </c>
      <c r="Z26" s="9"/>
    </row>
    <row r="27" s="1" customFormat="1" ht="25" customHeight="1" spans="1:26">
      <c r="A27" s="6" t="s">
        <v>86</v>
      </c>
      <c r="B27" s="9"/>
      <c r="C27" s="10">
        <v>44835</v>
      </c>
      <c r="D27" s="12"/>
      <c r="E27" s="12"/>
      <c r="F27" s="7"/>
      <c r="G27" s="7"/>
      <c r="H27" s="7"/>
      <c r="I27" s="7"/>
      <c r="J27" s="7">
        <f t="shared" si="5"/>
        <v>0</v>
      </c>
      <c r="K27" s="7"/>
      <c r="L27" s="7"/>
      <c r="M27" s="25"/>
      <c r="N27" s="25"/>
      <c r="O27" s="7"/>
      <c r="P27" s="8"/>
      <c r="Q27" s="7"/>
      <c r="R27" s="7"/>
      <c r="S27" s="26"/>
      <c r="T27" s="7"/>
      <c r="U27" s="7"/>
      <c r="V27" s="7"/>
      <c r="W27" s="27"/>
      <c r="X27" s="7">
        <f t="shared" si="3"/>
        <v>0</v>
      </c>
      <c r="Y27" s="29" t="e">
        <f t="shared" si="4"/>
        <v>#DIV/0!</v>
      </c>
      <c r="Z27" s="9"/>
    </row>
    <row r="28" s="1" customFormat="1" ht="25" customHeight="1" spans="1:26">
      <c r="A28" s="6" t="s">
        <v>86</v>
      </c>
      <c r="B28" s="9"/>
      <c r="C28" s="10">
        <v>44866</v>
      </c>
      <c r="D28" s="12"/>
      <c r="E28" s="12"/>
      <c r="F28" s="7"/>
      <c r="G28" s="7"/>
      <c r="H28" s="7"/>
      <c r="I28" s="7"/>
      <c r="J28" s="7">
        <f t="shared" si="5"/>
        <v>0</v>
      </c>
      <c r="K28" s="7"/>
      <c r="L28" s="7"/>
      <c r="M28" s="25"/>
      <c r="N28" s="25"/>
      <c r="O28" s="7"/>
      <c r="P28" s="8"/>
      <c r="Q28" s="7"/>
      <c r="R28" s="7"/>
      <c r="S28" s="26"/>
      <c r="T28" s="7"/>
      <c r="U28" s="7"/>
      <c r="V28" s="7"/>
      <c r="W28" s="27"/>
      <c r="X28" s="7">
        <f t="shared" si="3"/>
        <v>0</v>
      </c>
      <c r="Y28" s="29" t="e">
        <f t="shared" si="4"/>
        <v>#DIV/0!</v>
      </c>
      <c r="Z28" s="9"/>
    </row>
    <row r="29" s="1" customFormat="1" ht="25" customHeight="1" spans="1:26">
      <c r="A29" s="6" t="s">
        <v>86</v>
      </c>
      <c r="B29" s="9"/>
      <c r="C29" s="10">
        <v>44896</v>
      </c>
      <c r="D29" s="12"/>
      <c r="E29" s="12"/>
      <c r="F29" s="7"/>
      <c r="G29" s="7"/>
      <c r="H29" s="7"/>
      <c r="I29" s="7"/>
      <c r="J29" s="7">
        <f t="shared" si="5"/>
        <v>0</v>
      </c>
      <c r="K29" s="7"/>
      <c r="L29" s="7"/>
      <c r="M29" s="25"/>
      <c r="N29" s="25"/>
      <c r="O29" s="7"/>
      <c r="P29" s="8"/>
      <c r="Q29" s="7"/>
      <c r="R29" s="7"/>
      <c r="S29" s="26"/>
      <c r="T29" s="7"/>
      <c r="U29" s="7"/>
      <c r="V29" s="7"/>
      <c r="W29" s="27"/>
      <c r="X29" s="7">
        <f t="shared" si="3"/>
        <v>0</v>
      </c>
      <c r="Y29" s="29" t="e">
        <f t="shared" si="4"/>
        <v>#DIV/0!</v>
      </c>
      <c r="Z29" s="9"/>
    </row>
    <row r="30" s="1" customFormat="1" ht="25" customHeight="1" spans="1:26">
      <c r="A30" s="18"/>
      <c r="B30" s="16"/>
      <c r="C30" s="17" t="s">
        <v>39</v>
      </c>
      <c r="D30" s="16">
        <f t="shared" ref="D30:H30" si="7">SUM(D18:D29)</f>
        <v>0</v>
      </c>
      <c r="E30" s="16">
        <v>4</v>
      </c>
      <c r="F30" s="16">
        <f t="shared" si="7"/>
        <v>0</v>
      </c>
      <c r="G30" s="16">
        <f t="shared" si="7"/>
        <v>0</v>
      </c>
      <c r="H30" s="16">
        <f t="shared" si="7"/>
        <v>0</v>
      </c>
      <c r="I30" s="16"/>
      <c r="J30" s="16">
        <f t="shared" si="5"/>
        <v>0</v>
      </c>
      <c r="K30" s="16">
        <f t="shared" ref="K30:U30" si="8">SUM(K18:K29)</f>
        <v>0</v>
      </c>
      <c r="L30" s="16">
        <f t="shared" si="8"/>
        <v>0</v>
      </c>
      <c r="M30" s="16">
        <f t="shared" si="8"/>
        <v>0</v>
      </c>
      <c r="N30" s="16">
        <f t="shared" si="8"/>
        <v>0</v>
      </c>
      <c r="O30" s="16">
        <f t="shared" si="8"/>
        <v>0</v>
      </c>
      <c r="P30" s="16">
        <f t="shared" si="8"/>
        <v>0</v>
      </c>
      <c r="Q30" s="16">
        <f t="shared" si="8"/>
        <v>0</v>
      </c>
      <c r="R30" s="16">
        <f t="shared" si="8"/>
        <v>0</v>
      </c>
      <c r="S30" s="16">
        <f t="shared" si="8"/>
        <v>0</v>
      </c>
      <c r="T30" s="16">
        <f t="shared" si="8"/>
        <v>0</v>
      </c>
      <c r="U30" s="16">
        <f t="shared" si="8"/>
        <v>0</v>
      </c>
      <c r="V30" s="16"/>
      <c r="W30" s="28">
        <f>SUM(W18:W29)</f>
        <v>0</v>
      </c>
      <c r="X30" s="16">
        <f t="shared" si="3"/>
        <v>0</v>
      </c>
      <c r="Y30" s="30" t="e">
        <f t="shared" si="4"/>
        <v>#DIV/0!</v>
      </c>
      <c r="Z30" s="9"/>
    </row>
    <row r="31" s="1" customFormat="1" ht="25" customHeight="1" spans="1:26">
      <c r="A31" s="2"/>
      <c r="B31" s="19"/>
      <c r="C31" s="20" t="s">
        <v>262</v>
      </c>
      <c r="D31" s="21">
        <f t="shared" ref="D31:Y31" si="9">D30-D17</f>
        <v>-599</v>
      </c>
      <c r="E31" s="21">
        <f t="shared" si="9"/>
        <v>0</v>
      </c>
      <c r="F31" s="21">
        <f t="shared" si="9"/>
        <v>-2843</v>
      </c>
      <c r="G31" s="21">
        <f t="shared" si="9"/>
        <v>-24549</v>
      </c>
      <c r="H31" s="21">
        <f t="shared" si="9"/>
        <v>-26091.36</v>
      </c>
      <c r="I31" s="21">
        <f t="shared" si="9"/>
        <v>0</v>
      </c>
      <c r="J31" s="21">
        <f t="shared" si="9"/>
        <v>-130396.47</v>
      </c>
      <c r="K31" s="21">
        <f t="shared" si="9"/>
        <v>-3003.11</v>
      </c>
      <c r="L31" s="21">
        <f t="shared" si="9"/>
        <v>-29823.96</v>
      </c>
      <c r="M31" s="21">
        <f t="shared" si="9"/>
        <v>-105.01</v>
      </c>
      <c r="N31" s="21">
        <f t="shared" si="9"/>
        <v>-1780.01</v>
      </c>
      <c r="O31" s="21">
        <f t="shared" si="9"/>
        <v>-4619.58</v>
      </c>
      <c r="P31" s="21">
        <f t="shared" si="9"/>
        <v>-5913.96</v>
      </c>
      <c r="Q31" s="21">
        <f t="shared" si="9"/>
        <v>-1309.86</v>
      </c>
      <c r="R31" s="21">
        <f t="shared" si="9"/>
        <v>-6000</v>
      </c>
      <c r="S31" s="21">
        <f t="shared" si="9"/>
        <v>0</v>
      </c>
      <c r="T31" s="21">
        <f t="shared" si="9"/>
        <v>0</v>
      </c>
      <c r="U31" s="21">
        <f t="shared" si="9"/>
        <v>-19.48</v>
      </c>
      <c r="V31" s="21">
        <f t="shared" si="9"/>
        <v>0</v>
      </c>
      <c r="W31" s="21">
        <f t="shared" si="9"/>
        <v>-80824.61</v>
      </c>
      <c r="X31" s="21">
        <f t="shared" si="9"/>
        <v>104305.11</v>
      </c>
      <c r="Y31" s="21" t="e">
        <f t="shared" si="9"/>
        <v>#DIV/0!</v>
      </c>
      <c r="Z31" s="31"/>
    </row>
    <row r="32" s="1" customFormat="1" ht="25" customHeight="1" spans="1:26">
      <c r="A32" s="2"/>
      <c r="B32" s="3"/>
      <c r="C32" s="22" t="s">
        <v>263</v>
      </c>
      <c r="D32" s="23">
        <f t="shared" ref="D32:Y32" si="10">D31/D17*100</f>
        <v>-100</v>
      </c>
      <c r="E32" s="23">
        <f t="shared" si="10"/>
        <v>0</v>
      </c>
      <c r="F32" s="23">
        <f t="shared" si="10"/>
        <v>-100</v>
      </c>
      <c r="G32" s="23">
        <f t="shared" si="10"/>
        <v>-100</v>
      </c>
      <c r="H32" s="23">
        <f t="shared" si="10"/>
        <v>-100</v>
      </c>
      <c r="I32" s="23" t="e">
        <f t="shared" si="10"/>
        <v>#DIV/0!</v>
      </c>
      <c r="J32" s="23">
        <f t="shared" si="10"/>
        <v>-100</v>
      </c>
      <c r="K32" s="23">
        <f t="shared" si="10"/>
        <v>-100</v>
      </c>
      <c r="L32" s="23">
        <f t="shared" si="10"/>
        <v>-100</v>
      </c>
      <c r="M32" s="23">
        <f t="shared" si="10"/>
        <v>-100</v>
      </c>
      <c r="N32" s="23">
        <f t="shared" si="10"/>
        <v>-100</v>
      </c>
      <c r="O32" s="23">
        <f t="shared" si="10"/>
        <v>-100</v>
      </c>
      <c r="P32" s="23">
        <f t="shared" si="10"/>
        <v>-100</v>
      </c>
      <c r="Q32" s="23">
        <f t="shared" si="10"/>
        <v>-100</v>
      </c>
      <c r="R32" s="23">
        <f t="shared" si="10"/>
        <v>-100</v>
      </c>
      <c r="S32" s="23" t="e">
        <f t="shared" si="10"/>
        <v>#DIV/0!</v>
      </c>
      <c r="T32" s="23" t="e">
        <f t="shared" si="10"/>
        <v>#DIV/0!</v>
      </c>
      <c r="U32" s="23">
        <f t="shared" si="10"/>
        <v>-100</v>
      </c>
      <c r="V32" s="23" t="e">
        <f t="shared" si="10"/>
        <v>#DIV/0!</v>
      </c>
      <c r="W32" s="23">
        <f t="shared" si="10"/>
        <v>-100</v>
      </c>
      <c r="X32" s="23">
        <f t="shared" si="10"/>
        <v>-100</v>
      </c>
      <c r="Y32" s="23" t="e">
        <f t="shared" si="10"/>
        <v>#DIV/0!</v>
      </c>
      <c r="Z32" s="3"/>
    </row>
  </sheetData>
  <mergeCells count="4">
    <mergeCell ref="C1:Y1"/>
    <mergeCell ref="B5:B16"/>
    <mergeCell ref="B18:B29"/>
    <mergeCell ref="Z5:Z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55</vt:i4>
      </vt:variant>
    </vt:vector>
  </HeadingPairs>
  <TitlesOfParts>
    <vt:vector size="55" baseType="lpstr">
      <vt:lpstr>自营客运损益</vt:lpstr>
      <vt:lpstr>燃耗</vt:lpstr>
      <vt:lpstr>维修耗材保险</vt:lpstr>
      <vt:lpstr>路桥停车折旧</vt:lpstr>
      <vt:lpstr>人工</vt:lpstr>
      <vt:lpstr>收入1-9月</vt:lpstr>
      <vt:lpstr>成本1-9月</vt:lpstr>
      <vt:lpstr>清远城北站至英德黄花</vt:lpstr>
      <vt:lpstr>北站至白湾44270</vt:lpstr>
      <vt:lpstr>北站至白湾4130841329</vt:lpstr>
      <vt:lpstr>北站至佛山44627</vt:lpstr>
      <vt:lpstr>北站至花都（合作）</vt:lpstr>
      <vt:lpstr>清远北站至白湾</vt:lpstr>
      <vt:lpstr>机动车</vt:lpstr>
      <vt:lpstr>客运包车</vt:lpstr>
      <vt:lpstr>清远北站至七拱</vt:lpstr>
      <vt:lpstr>清远北站至石潭</vt:lpstr>
      <vt:lpstr>清远北站至桃源</vt:lpstr>
      <vt:lpstr>清远北站至英德银英</vt:lpstr>
      <vt:lpstr>清远城北站至佛山市站</vt:lpstr>
      <vt:lpstr>清远城北站至广州罗冲围站</vt:lpstr>
      <vt:lpstr>清远城北站至广州省站</vt:lpstr>
      <vt:lpstr>清远城北站至广州市桥站</vt:lpstr>
      <vt:lpstr>清远城北站至广州天河站</vt:lpstr>
      <vt:lpstr>清远城北站至江门新会站</vt:lpstr>
      <vt:lpstr>清远城北站至南冲</vt:lpstr>
      <vt:lpstr>清远城北站至清远新洲站</vt:lpstr>
      <vt:lpstr>清远城北站至清远英德大洞站</vt:lpstr>
      <vt:lpstr>清远城北站至深圳蛇口站</vt:lpstr>
      <vt:lpstr>清远城北站至石坎</vt:lpstr>
      <vt:lpstr>清远城北站至鱼咀</vt:lpstr>
      <vt:lpstr>清远城北站至云浮站</vt:lpstr>
      <vt:lpstr>清远城北站至肇庆怀集站</vt:lpstr>
      <vt:lpstr>清远城北站至肇庆四会站</vt:lpstr>
      <vt:lpstr>清远城北站至肇庆总站</vt:lpstr>
      <vt:lpstr>清远城北站至中山市站</vt:lpstr>
      <vt:lpstr>三坑太平-罗冲围</vt:lpstr>
      <vt:lpstr>石潭至罗冲围</vt:lpstr>
      <vt:lpstr>石潭至省站</vt:lpstr>
      <vt:lpstr>清远城北站至清远英德西站</vt:lpstr>
      <vt:lpstr>太平南冲</vt:lpstr>
      <vt:lpstr>太平石坎</vt:lpstr>
      <vt:lpstr>大坑至白湾</vt:lpstr>
      <vt:lpstr>大树墩至桂湖</vt:lpstr>
      <vt:lpstr>大围至东联</vt:lpstr>
      <vt:lpstr>拱水至浸潭</vt:lpstr>
      <vt:lpstr>三村至浸潭</vt:lpstr>
      <vt:lpstr>禾云至罗东</vt:lpstr>
      <vt:lpstr>西坑至中洲</vt:lpstr>
      <vt:lpstr>禾云-峡溪</vt:lpstr>
      <vt:lpstr>石坎-五星</vt:lpstr>
      <vt:lpstr>禾云-义合</vt:lpstr>
      <vt:lpstr>石坎至白芒</vt:lpstr>
      <vt:lpstr>石潭-大岩</vt:lpstr>
      <vt:lpstr>石潭至禾云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黄少平</dc:creator>
  <cp:lastModifiedBy>lily</cp:lastModifiedBy>
  <dcterms:created xsi:type="dcterms:W3CDTF">2019-10-01T01:46:00Z</dcterms:created>
  <dcterms:modified xsi:type="dcterms:W3CDTF">2021-10-03T10:11:06Z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2B546352097846508A76AC72F61D6B55</vt:lpwstr>
  </property>
</Properties>
</file>