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23595" windowHeight="9795" activeTab="1"/>
  </bookViews>
  <sheets>
    <sheet name="价格调整汇总" sheetId="4" r:id="rId1"/>
    <sheet name="模板681018" sheetId="5" r:id="rId2"/>
  </sheets>
  <definedNames>
    <definedName name="_xlnm._FilterDatabase" localSheetId="0" hidden="1">价格调整汇总!$A$2:$N$1326</definedName>
    <definedName name="_xlnm._FilterDatabase" localSheetId="1" hidden="1">模板681018!$A$5:$H$598</definedName>
    <definedName name="_xlnm.Print_Area" localSheetId="1">模板681018!$A$1:$H$603</definedName>
  </definedNames>
  <calcPr calcId="125725"/>
</workbook>
</file>

<file path=xl/calcChain.xml><?xml version="1.0" encoding="utf-8"?>
<calcChain xmlns="http://schemas.openxmlformats.org/spreadsheetml/2006/main">
  <c r="C3" i="5"/>
  <c r="B599" i="4"/>
  <c r="A599" s="1"/>
  <c r="B600"/>
  <c r="A600" s="1"/>
  <c r="B601"/>
  <c r="A601" s="1"/>
  <c r="B602"/>
  <c r="A602" s="1"/>
  <c r="B603"/>
  <c r="A603" s="1"/>
  <c r="B604"/>
  <c r="A604" s="1"/>
  <c r="B605"/>
  <c r="A605" s="1"/>
  <c r="B606"/>
  <c r="A606" s="1"/>
  <c r="B607"/>
  <c r="A607" s="1"/>
  <c r="B608"/>
  <c r="A608" s="1"/>
  <c r="B609"/>
  <c r="A609" s="1"/>
  <c r="B610"/>
  <c r="A610" s="1"/>
  <c r="B611"/>
  <c r="A611" s="1"/>
  <c r="B612"/>
  <c r="A612" s="1"/>
  <c r="B613"/>
  <c r="A613" s="1"/>
  <c r="B614"/>
  <c r="A614" s="1"/>
  <c r="B615"/>
  <c r="A615" s="1"/>
  <c r="B616"/>
  <c r="A616" s="1"/>
  <c r="B617"/>
  <c r="A617" s="1"/>
  <c r="B618"/>
  <c r="A618" s="1"/>
  <c r="B619"/>
  <c r="A619" s="1"/>
  <c r="B620"/>
  <c r="A620" s="1"/>
  <c r="B621"/>
  <c r="A621" s="1"/>
  <c r="B622"/>
  <c r="A622" s="1"/>
  <c r="B623"/>
  <c r="A623" s="1"/>
  <c r="B624"/>
  <c r="A624" s="1"/>
  <c r="B625"/>
  <c r="A625" s="1"/>
  <c r="B626"/>
  <c r="A626" s="1"/>
  <c r="B627"/>
  <c r="A627" s="1"/>
  <c r="B628"/>
  <c r="A628" s="1"/>
  <c r="B629"/>
  <c r="A629" s="1"/>
  <c r="B630"/>
  <c r="A630" s="1"/>
  <c r="B631"/>
  <c r="A631" s="1"/>
  <c r="B632"/>
  <c r="A632" s="1"/>
  <c r="B633"/>
  <c r="A633" s="1"/>
  <c r="B634"/>
  <c r="A634" s="1"/>
  <c r="B635"/>
  <c r="A635" s="1"/>
  <c r="B636"/>
  <c r="A636" s="1"/>
  <c r="B637"/>
  <c r="A637" s="1"/>
  <c r="B638"/>
  <c r="A638" s="1"/>
  <c r="B639"/>
  <c r="A639" s="1"/>
  <c r="B640"/>
  <c r="A640" s="1"/>
  <c r="B641"/>
  <c r="A641" s="1"/>
  <c r="B642"/>
  <c r="A642" s="1"/>
  <c r="B643"/>
  <c r="A643" s="1"/>
  <c r="B644"/>
  <c r="A644" s="1"/>
  <c r="B645"/>
  <c r="A645" s="1"/>
  <c r="B646"/>
  <c r="A646" s="1"/>
  <c r="B647"/>
  <c r="A647" s="1"/>
  <c r="B648"/>
  <c r="A648" s="1"/>
  <c r="B649"/>
  <c r="A649" s="1"/>
  <c r="B650"/>
  <c r="A650" s="1"/>
  <c r="B651"/>
  <c r="A651" s="1"/>
  <c r="B652"/>
  <c r="A652" s="1"/>
  <c r="B653"/>
  <c r="A653" s="1"/>
  <c r="B654"/>
  <c r="A654" s="1"/>
  <c r="B655"/>
  <c r="A655" s="1"/>
  <c r="B656"/>
  <c r="A656" s="1"/>
  <c r="B657"/>
  <c r="A657" s="1"/>
  <c r="B658"/>
  <c r="A658" s="1"/>
  <c r="B659"/>
  <c r="A659" s="1"/>
  <c r="B660"/>
  <c r="A660" s="1"/>
  <c r="B661"/>
  <c r="A661" s="1"/>
  <c r="B662"/>
  <c r="A662" s="1"/>
  <c r="B663"/>
  <c r="A663" s="1"/>
  <c r="B664"/>
  <c r="A664" s="1"/>
  <c r="B665"/>
  <c r="A665" s="1"/>
  <c r="B666"/>
  <c r="A666" s="1"/>
  <c r="B667"/>
  <c r="A667" s="1"/>
  <c r="B668"/>
  <c r="A668" s="1"/>
  <c r="B669"/>
  <c r="A669" s="1"/>
  <c r="B670"/>
  <c r="A670" s="1"/>
  <c r="B671"/>
  <c r="A671" s="1"/>
  <c r="B672"/>
  <c r="A672" s="1"/>
  <c r="B673"/>
  <c r="A673" s="1"/>
  <c r="B674"/>
  <c r="A674" s="1"/>
  <c r="B675"/>
  <c r="A675" s="1"/>
  <c r="B676"/>
  <c r="A676" s="1"/>
  <c r="B677"/>
  <c r="A677" s="1"/>
  <c r="B678"/>
  <c r="A678" s="1"/>
  <c r="B679"/>
  <c r="A679" s="1"/>
  <c r="B680"/>
  <c r="A680" s="1"/>
  <c r="B681"/>
  <c r="A681" s="1"/>
  <c r="B682"/>
  <c r="A682" s="1"/>
  <c r="B683"/>
  <c r="A683" s="1"/>
  <c r="B684"/>
  <c r="A684" s="1"/>
  <c r="B685"/>
  <c r="A685" s="1"/>
  <c r="B686"/>
  <c r="A686" s="1"/>
  <c r="B687"/>
  <c r="A687" s="1"/>
  <c r="B688"/>
  <c r="A688" s="1"/>
  <c r="B689"/>
  <c r="A689" s="1"/>
  <c r="B690"/>
  <c r="A690" s="1"/>
  <c r="B691"/>
  <c r="A691" s="1"/>
  <c r="B692"/>
  <c r="A692" s="1"/>
  <c r="B693"/>
  <c r="A693" s="1"/>
  <c r="B694"/>
  <c r="A694" s="1"/>
  <c r="B695"/>
  <c r="A695" s="1"/>
  <c r="B696"/>
  <c r="A696" s="1"/>
  <c r="B697"/>
  <c r="A697" s="1"/>
  <c r="B698"/>
  <c r="A698" s="1"/>
  <c r="B699"/>
  <c r="A699" s="1"/>
  <c r="B700"/>
  <c r="A700" s="1"/>
  <c r="B701"/>
  <c r="A701" s="1"/>
  <c r="B702"/>
  <c r="A702" s="1"/>
  <c r="B703"/>
  <c r="A703" s="1"/>
  <c r="B704"/>
  <c r="A704" s="1"/>
  <c r="B705"/>
  <c r="A705" s="1"/>
  <c r="B706"/>
  <c r="A706" s="1"/>
  <c r="B707"/>
  <c r="A707" s="1"/>
  <c r="B708"/>
  <c r="A708" s="1"/>
  <c r="B709"/>
  <c r="A709" s="1"/>
  <c r="B710"/>
  <c r="A710" s="1"/>
  <c r="B711"/>
  <c r="A711" s="1"/>
  <c r="B712"/>
  <c r="A712" s="1"/>
  <c r="B713"/>
  <c r="A713" s="1"/>
  <c r="B714"/>
  <c r="A714" s="1"/>
  <c r="B715"/>
  <c r="A715" s="1"/>
  <c r="B716"/>
  <c r="A716" s="1"/>
  <c r="B717"/>
  <c r="A717" s="1"/>
  <c r="B718"/>
  <c r="A718" s="1"/>
  <c r="B719"/>
  <c r="A719" s="1"/>
  <c r="B720"/>
  <c r="A720" s="1"/>
  <c r="B721"/>
  <c r="A721" s="1"/>
  <c r="B722"/>
  <c r="A722" s="1"/>
  <c r="B723"/>
  <c r="A723" s="1"/>
  <c r="B724"/>
  <c r="A724" s="1"/>
  <c r="B725"/>
  <c r="A725" s="1"/>
  <c r="B726"/>
  <c r="A726" s="1"/>
  <c r="B727"/>
  <c r="A727" s="1"/>
  <c r="B728"/>
  <c r="A728" s="1"/>
  <c r="B729"/>
  <c r="A729" s="1"/>
  <c r="B730"/>
  <c r="A730" s="1"/>
  <c r="B731"/>
  <c r="A731" s="1"/>
  <c r="B732"/>
  <c r="A732" s="1"/>
  <c r="B733"/>
  <c r="A733" s="1"/>
  <c r="B734"/>
  <c r="A734" s="1"/>
  <c r="B735"/>
  <c r="A735" s="1"/>
  <c r="B736"/>
  <c r="A736" s="1"/>
  <c r="B737"/>
  <c r="A737" s="1"/>
  <c r="B738"/>
  <c r="A738" s="1"/>
  <c r="B739"/>
  <c r="A739" s="1"/>
  <c r="B740"/>
  <c r="A740" s="1"/>
  <c r="B741"/>
  <c r="A741" s="1"/>
  <c r="B742"/>
  <c r="A742" s="1"/>
  <c r="B743"/>
  <c r="A743" s="1"/>
  <c r="B744"/>
  <c r="A744" s="1"/>
  <c r="B745"/>
  <c r="A745" s="1"/>
  <c r="B746"/>
  <c r="A746" s="1"/>
  <c r="B747"/>
  <c r="A747" s="1"/>
  <c r="B748"/>
  <c r="A748" s="1"/>
  <c r="B749"/>
  <c r="A749" s="1"/>
  <c r="B750"/>
  <c r="A750" s="1"/>
  <c r="B751"/>
  <c r="A751" s="1"/>
  <c r="B752"/>
  <c r="A752" s="1"/>
  <c r="B753"/>
  <c r="A753" s="1"/>
  <c r="B754"/>
  <c r="A754" s="1"/>
  <c r="B755"/>
  <c r="A755" s="1"/>
  <c r="B756"/>
  <c r="A756" s="1"/>
  <c r="B757"/>
  <c r="A757" s="1"/>
  <c r="B758"/>
  <c r="A758" s="1"/>
  <c r="B759"/>
  <c r="A759" s="1"/>
  <c r="B760"/>
  <c r="A760" s="1"/>
  <c r="B761"/>
  <c r="A761" s="1"/>
  <c r="B762"/>
  <c r="A762" s="1"/>
  <c r="B763"/>
  <c r="A763" s="1"/>
  <c r="B764"/>
  <c r="A764" s="1"/>
  <c r="B765"/>
  <c r="A765" s="1"/>
  <c r="B766"/>
  <c r="A766" s="1"/>
  <c r="B767"/>
  <c r="A767" s="1"/>
  <c r="B768"/>
  <c r="A768" s="1"/>
  <c r="B769"/>
  <c r="A769" s="1"/>
  <c r="B770"/>
  <c r="A770" s="1"/>
  <c r="B771"/>
  <c r="A771" s="1"/>
  <c r="B772"/>
  <c r="A772" s="1"/>
  <c r="B773"/>
  <c r="A773" s="1"/>
  <c r="B774"/>
  <c r="A774" s="1"/>
  <c r="B775"/>
  <c r="A775" s="1"/>
  <c r="B776"/>
  <c r="A776" s="1"/>
  <c r="B777"/>
  <c r="A777" s="1"/>
  <c r="B778"/>
  <c r="A778" s="1"/>
  <c r="B779"/>
  <c r="A779" s="1"/>
  <c r="B780"/>
  <c r="A780" s="1"/>
  <c r="B781"/>
  <c r="A781" s="1"/>
  <c r="B782"/>
  <c r="A782" s="1"/>
  <c r="B783"/>
  <c r="A783" s="1"/>
  <c r="B784"/>
  <c r="A784" s="1"/>
  <c r="B785"/>
  <c r="A785" s="1"/>
  <c r="B786"/>
  <c r="A786" s="1"/>
  <c r="B787"/>
  <c r="A787" s="1"/>
  <c r="B788"/>
  <c r="A788" s="1"/>
  <c r="B789"/>
  <c r="A789" s="1"/>
  <c r="B790"/>
  <c r="A790" s="1"/>
  <c r="B791"/>
  <c r="A791" s="1"/>
  <c r="B792"/>
  <c r="A792" s="1"/>
  <c r="B793"/>
  <c r="A793" s="1"/>
  <c r="B794"/>
  <c r="A794" s="1"/>
  <c r="B795"/>
  <c r="A795" s="1"/>
  <c r="B796"/>
  <c r="A796" s="1"/>
  <c r="B797"/>
  <c r="A797" s="1"/>
  <c r="B798"/>
  <c r="A798" s="1"/>
  <c r="B799"/>
  <c r="A799" s="1"/>
  <c r="B800"/>
  <c r="A800" s="1"/>
  <c r="B801"/>
  <c r="A801" s="1"/>
  <c r="B802"/>
  <c r="A802" s="1"/>
  <c r="B803"/>
  <c r="A803" s="1"/>
  <c r="B804"/>
  <c r="A804" s="1"/>
  <c r="B805"/>
  <c r="A805" s="1"/>
  <c r="B806"/>
  <c r="A806" s="1"/>
  <c r="B807"/>
  <c r="A807" s="1"/>
  <c r="B808"/>
  <c r="A808" s="1"/>
  <c r="B809"/>
  <c r="A809" s="1"/>
  <c r="B810"/>
  <c r="A810" s="1"/>
  <c r="B811"/>
  <c r="A811" s="1"/>
  <c r="B812"/>
  <c r="A812" s="1"/>
  <c r="B813"/>
  <c r="A813" s="1"/>
  <c r="B814"/>
  <c r="A814" s="1"/>
  <c r="B815"/>
  <c r="A815" s="1"/>
  <c r="B816"/>
  <c r="A816" s="1"/>
  <c r="B817"/>
  <c r="A817" s="1"/>
  <c r="B818"/>
  <c r="A818" s="1"/>
  <c r="B819"/>
  <c r="A819" s="1"/>
  <c r="B820"/>
  <c r="A820" s="1"/>
  <c r="B821"/>
  <c r="A821" s="1"/>
  <c r="B822"/>
  <c r="A822" s="1"/>
  <c r="B823"/>
  <c r="A823" s="1"/>
  <c r="B824"/>
  <c r="A824" s="1"/>
  <c r="B825"/>
  <c r="A825" s="1"/>
  <c r="B826"/>
  <c r="A826" s="1"/>
  <c r="B827"/>
  <c r="A827" s="1"/>
  <c r="B828"/>
  <c r="A828" s="1"/>
  <c r="B829"/>
  <c r="A829" s="1"/>
  <c r="B830"/>
  <c r="A830" s="1"/>
  <c r="B831"/>
  <c r="A831" s="1"/>
  <c r="B832"/>
  <c r="A832" s="1"/>
  <c r="B833"/>
  <c r="A833" s="1"/>
  <c r="B834"/>
  <c r="A834" s="1"/>
  <c r="B835"/>
  <c r="A835" s="1"/>
  <c r="B836"/>
  <c r="A836" s="1"/>
  <c r="B837"/>
  <c r="A837" s="1"/>
  <c r="B838"/>
  <c r="A838" s="1"/>
  <c r="B839"/>
  <c r="A839" s="1"/>
  <c r="B840"/>
  <c r="A840" s="1"/>
  <c r="B841"/>
  <c r="A841" s="1"/>
  <c r="B842"/>
  <c r="A842" s="1"/>
  <c r="B843"/>
  <c r="A843" s="1"/>
  <c r="B844"/>
  <c r="A844" s="1"/>
  <c r="B845"/>
  <c r="A845" s="1"/>
  <c r="B846"/>
  <c r="A846" s="1"/>
  <c r="B847"/>
  <c r="A847" s="1"/>
  <c r="B848"/>
  <c r="A848" s="1"/>
  <c r="B849"/>
  <c r="A849" s="1"/>
  <c r="B850"/>
  <c r="A850" s="1"/>
  <c r="B851"/>
  <c r="A851" s="1"/>
  <c r="B852"/>
  <c r="A852" s="1"/>
  <c r="B853"/>
  <c r="A853" s="1"/>
  <c r="B854"/>
  <c r="A854" s="1"/>
  <c r="B855"/>
  <c r="A855" s="1"/>
  <c r="B856"/>
  <c r="A856" s="1"/>
  <c r="B857"/>
  <c r="A857" s="1"/>
  <c r="B858"/>
  <c r="A858" s="1"/>
  <c r="B859"/>
  <c r="A859" s="1"/>
  <c r="B860"/>
  <c r="A860" s="1"/>
  <c r="B861"/>
  <c r="A861" s="1"/>
  <c r="B862"/>
  <c r="A862" s="1"/>
  <c r="B863"/>
  <c r="A863" s="1"/>
  <c r="B864"/>
  <c r="A864" s="1"/>
  <c r="B865"/>
  <c r="A865" s="1"/>
  <c r="B866"/>
  <c r="A866" s="1"/>
  <c r="B867"/>
  <c r="A867" s="1"/>
  <c r="B868"/>
  <c r="A868" s="1"/>
  <c r="B869"/>
  <c r="A869" s="1"/>
  <c r="B870"/>
  <c r="A870" s="1"/>
  <c r="B871"/>
  <c r="A871" s="1"/>
  <c r="B872"/>
  <c r="A872" s="1"/>
  <c r="B873"/>
  <c r="A873" s="1"/>
  <c r="B874"/>
  <c r="A874" s="1"/>
  <c r="B875"/>
  <c r="A875" s="1"/>
  <c r="B876"/>
  <c r="A876" s="1"/>
  <c r="B877"/>
  <c r="A877" s="1"/>
  <c r="B878"/>
  <c r="A878" s="1"/>
  <c r="B879"/>
  <c r="A879" s="1"/>
  <c r="B880"/>
  <c r="A880" s="1"/>
  <c r="B881"/>
  <c r="A881" s="1"/>
  <c r="B882"/>
  <c r="A882" s="1"/>
  <c r="B883"/>
  <c r="A883" s="1"/>
  <c r="B884"/>
  <c r="A884" s="1"/>
  <c r="B885"/>
  <c r="A885" s="1"/>
  <c r="B886"/>
  <c r="A886" s="1"/>
  <c r="B887"/>
  <c r="A887" s="1"/>
  <c r="B888"/>
  <c r="A888" s="1"/>
  <c r="B889"/>
  <c r="A889" s="1"/>
  <c r="B890"/>
  <c r="A890" s="1"/>
  <c r="B891"/>
  <c r="A891" s="1"/>
  <c r="B892"/>
  <c r="A892" s="1"/>
  <c r="B893"/>
  <c r="A893" s="1"/>
  <c r="B894"/>
  <c r="A894" s="1"/>
  <c r="B895"/>
  <c r="A895" s="1"/>
  <c r="B896"/>
  <c r="A896" s="1"/>
  <c r="B897"/>
  <c r="A897" s="1"/>
  <c r="B898"/>
  <c r="A898" s="1"/>
  <c r="B899"/>
  <c r="A899" s="1"/>
  <c r="B900"/>
  <c r="A900" s="1"/>
  <c r="B901"/>
  <c r="A901" s="1"/>
  <c r="B902"/>
  <c r="A902" s="1"/>
  <c r="B903"/>
  <c r="A903" s="1"/>
  <c r="B904"/>
  <c r="A904" s="1"/>
  <c r="B905"/>
  <c r="A905" s="1"/>
  <c r="B906"/>
  <c r="A906" s="1"/>
  <c r="B907"/>
  <c r="A907" s="1"/>
  <c r="B908"/>
  <c r="A908" s="1"/>
  <c r="B909"/>
  <c r="A909" s="1"/>
  <c r="B910"/>
  <c r="A910" s="1"/>
  <c r="B911"/>
  <c r="A911" s="1"/>
  <c r="B912"/>
  <c r="A912" s="1"/>
  <c r="B913"/>
  <c r="A913" s="1"/>
  <c r="B914"/>
  <c r="A914" s="1"/>
  <c r="B915"/>
  <c r="A915" s="1"/>
  <c r="B916"/>
  <c r="A916" s="1"/>
  <c r="B917"/>
  <c r="A917" s="1"/>
  <c r="B918"/>
  <c r="A918" s="1"/>
  <c r="B919"/>
  <c r="A919" s="1"/>
  <c r="B920"/>
  <c r="A920" s="1"/>
  <c r="B921"/>
  <c r="A921" s="1"/>
  <c r="B922"/>
  <c r="A922" s="1"/>
  <c r="B923"/>
  <c r="A923" s="1"/>
  <c r="B924"/>
  <c r="A924" s="1"/>
  <c r="B925"/>
  <c r="A925" s="1"/>
  <c r="B926"/>
  <c r="A926" s="1"/>
  <c r="B927"/>
  <c r="A927" s="1"/>
  <c r="B928"/>
  <c r="A928" s="1"/>
  <c r="B929"/>
  <c r="A929" s="1"/>
  <c r="B930"/>
  <c r="A930" s="1"/>
  <c r="B931"/>
  <c r="A931" s="1"/>
  <c r="B932"/>
  <c r="A932" s="1"/>
  <c r="B933"/>
  <c r="A933" s="1"/>
  <c r="B934"/>
  <c r="A934" s="1"/>
  <c r="B935"/>
  <c r="A935" s="1"/>
  <c r="B936"/>
  <c r="A936" s="1"/>
  <c r="B937"/>
  <c r="A937" s="1"/>
  <c r="B938"/>
  <c r="A938" s="1"/>
  <c r="B939"/>
  <c r="A939" s="1"/>
  <c r="B940"/>
  <c r="A940" s="1"/>
  <c r="B941"/>
  <c r="A941" s="1"/>
  <c r="B942"/>
  <c r="A942" s="1"/>
  <c r="B943"/>
  <c r="A943" s="1"/>
  <c r="B944"/>
  <c r="A944" s="1"/>
  <c r="B945"/>
  <c r="A945" s="1"/>
  <c r="B946"/>
  <c r="A946" s="1"/>
  <c r="B947"/>
  <c r="A947" s="1"/>
  <c r="B948"/>
  <c r="A948" s="1"/>
  <c r="B949"/>
  <c r="A949" s="1"/>
  <c r="B950"/>
  <c r="A950" s="1"/>
  <c r="B951"/>
  <c r="A951" s="1"/>
  <c r="B952"/>
  <c r="A952" s="1"/>
  <c r="B953"/>
  <c r="A953" s="1"/>
  <c r="B954"/>
  <c r="A954" s="1"/>
  <c r="B955"/>
  <c r="A955" s="1"/>
  <c r="B956"/>
  <c r="A956" s="1"/>
  <c r="B957"/>
  <c r="A957" s="1"/>
  <c r="B958"/>
  <c r="A958" s="1"/>
  <c r="B959"/>
  <c r="A959" s="1"/>
  <c r="B960"/>
  <c r="A960" s="1"/>
  <c r="B961"/>
  <c r="A961" s="1"/>
  <c r="B962"/>
  <c r="A962" s="1"/>
  <c r="B963"/>
  <c r="A963" s="1"/>
  <c r="B964"/>
  <c r="A964" s="1"/>
  <c r="B965"/>
  <c r="A965" s="1"/>
  <c r="B966"/>
  <c r="A966" s="1"/>
  <c r="B967"/>
  <c r="A967" s="1"/>
  <c r="B968"/>
  <c r="A968" s="1"/>
  <c r="B969"/>
  <c r="A969" s="1"/>
  <c r="B970"/>
  <c r="A970" s="1"/>
  <c r="B971"/>
  <c r="A971" s="1"/>
  <c r="B972"/>
  <c r="A972" s="1"/>
  <c r="B973"/>
  <c r="A973" s="1"/>
  <c r="B974"/>
  <c r="A974" s="1"/>
  <c r="B975"/>
  <c r="A975" s="1"/>
  <c r="B976"/>
  <c r="A976" s="1"/>
  <c r="B977"/>
  <c r="A977" s="1"/>
  <c r="B978"/>
  <c r="A978" s="1"/>
  <c r="B979"/>
  <c r="A979" s="1"/>
  <c r="B980"/>
  <c r="A980" s="1"/>
  <c r="B981"/>
  <c r="A981" s="1"/>
  <c r="B982"/>
  <c r="A982" s="1"/>
  <c r="B983"/>
  <c r="A983" s="1"/>
  <c r="B984"/>
  <c r="A984" s="1"/>
  <c r="B985"/>
  <c r="A985" s="1"/>
  <c r="B986"/>
  <c r="A986" s="1"/>
  <c r="B987"/>
  <c r="A987" s="1"/>
  <c r="B988"/>
  <c r="A988" s="1"/>
  <c r="B989"/>
  <c r="A989" s="1"/>
  <c r="B990"/>
  <c r="A990" s="1"/>
  <c r="B991"/>
  <c r="A991" s="1"/>
  <c r="B992"/>
  <c r="A992" s="1"/>
  <c r="B993"/>
  <c r="A993" s="1"/>
  <c r="B994"/>
  <c r="A994" s="1"/>
  <c r="B995"/>
  <c r="A995" s="1"/>
  <c r="B996"/>
  <c r="A996" s="1"/>
  <c r="B997"/>
  <c r="A997" s="1"/>
  <c r="B998"/>
  <c r="A998" s="1"/>
  <c r="B999"/>
  <c r="A999" s="1"/>
  <c r="B1000"/>
  <c r="A1000" s="1"/>
  <c r="B1001"/>
  <c r="A1001" s="1"/>
  <c r="B1002"/>
  <c r="A1002" s="1"/>
  <c r="B1003"/>
  <c r="A1003" s="1"/>
  <c r="B1004"/>
  <c r="A1004" s="1"/>
  <c r="B1005"/>
  <c r="A1005" s="1"/>
  <c r="B1006"/>
  <c r="A1006" s="1"/>
  <c r="B1007"/>
  <c r="A1007" s="1"/>
  <c r="B1008"/>
  <c r="A1008" s="1"/>
  <c r="B1009"/>
  <c r="A1009" s="1"/>
  <c r="B1010"/>
  <c r="A1010" s="1"/>
  <c r="B1011"/>
  <c r="A1011" s="1"/>
  <c r="B1012"/>
  <c r="A1012" s="1"/>
  <c r="B1013"/>
  <c r="A1013" s="1"/>
  <c r="B1014"/>
  <c r="A1014" s="1"/>
  <c r="B1015"/>
  <c r="A1015" s="1"/>
  <c r="B1016"/>
  <c r="A1016" s="1"/>
  <c r="B1017"/>
  <c r="A1017" s="1"/>
  <c r="B1018"/>
  <c r="A1018" s="1"/>
  <c r="B1019"/>
  <c r="A1019" s="1"/>
  <c r="B1020"/>
  <c r="A1020" s="1"/>
  <c r="B1021"/>
  <c r="A1021" s="1"/>
  <c r="B1022"/>
  <c r="A1022" s="1"/>
  <c r="B1023"/>
  <c r="A1023" s="1"/>
  <c r="B1024"/>
  <c r="A1024" s="1"/>
  <c r="B1025"/>
  <c r="A1025" s="1"/>
  <c r="B1026"/>
  <c r="A1026" s="1"/>
  <c r="B1027"/>
  <c r="A1027" s="1"/>
  <c r="B1028"/>
  <c r="A1028" s="1"/>
  <c r="B1029"/>
  <c r="A1029" s="1"/>
  <c r="B1030"/>
  <c r="A1030" s="1"/>
  <c r="B1031"/>
  <c r="A1031" s="1"/>
  <c r="B1032"/>
  <c r="A1032" s="1"/>
  <c r="B1033"/>
  <c r="A1033" s="1"/>
  <c r="B1034"/>
  <c r="A1034" s="1"/>
  <c r="B1035"/>
  <c r="A1035" s="1"/>
  <c r="B1036"/>
  <c r="A1036" s="1"/>
  <c r="B1037"/>
  <c r="A1037" s="1"/>
  <c r="B1038"/>
  <c r="A1038" s="1"/>
  <c r="B1039"/>
  <c r="A1039" s="1"/>
  <c r="B1040"/>
  <c r="A1040" s="1"/>
  <c r="B1041"/>
  <c r="A1041" s="1"/>
  <c r="B1042"/>
  <c r="A1042" s="1"/>
  <c r="B1043"/>
  <c r="A1043" s="1"/>
  <c r="B1044"/>
  <c r="A1044" s="1"/>
  <c r="B1045"/>
  <c r="A1045" s="1"/>
  <c r="B1046"/>
  <c r="A1046" s="1"/>
  <c r="B1047"/>
  <c r="A1047" s="1"/>
  <c r="B1048"/>
  <c r="A1048" s="1"/>
  <c r="B1049"/>
  <c r="A1049" s="1"/>
  <c r="B1050"/>
  <c r="A1050" s="1"/>
  <c r="B1051"/>
  <c r="A1051" s="1"/>
  <c r="B1052"/>
  <c r="A1052" s="1"/>
  <c r="B1053"/>
  <c r="A1053" s="1"/>
  <c r="B1054"/>
  <c r="A1054" s="1"/>
  <c r="B1055"/>
  <c r="A1055" s="1"/>
  <c r="B1056"/>
  <c r="A1056" s="1"/>
  <c r="B1057"/>
  <c r="A1057" s="1"/>
  <c r="B1058"/>
  <c r="A1058" s="1"/>
  <c r="B1059"/>
  <c r="A1059" s="1"/>
  <c r="B1060"/>
  <c r="A1060" s="1"/>
  <c r="B1061"/>
  <c r="A1061" s="1"/>
  <c r="B1062"/>
  <c r="A1062" s="1"/>
  <c r="B1063"/>
  <c r="A1063" s="1"/>
  <c r="B1064"/>
  <c r="A1064" s="1"/>
  <c r="B1065"/>
  <c r="A1065" s="1"/>
  <c r="B1066"/>
  <c r="A1066" s="1"/>
  <c r="B1067"/>
  <c r="A1067" s="1"/>
  <c r="B1068"/>
  <c r="A1068" s="1"/>
  <c r="B1069"/>
  <c r="A1069" s="1"/>
  <c r="B1070"/>
  <c r="A1070" s="1"/>
  <c r="B1071"/>
  <c r="A1071" s="1"/>
  <c r="B1072"/>
  <c r="A1072" s="1"/>
  <c r="B1073"/>
  <c r="A1073" s="1"/>
  <c r="B1074"/>
  <c r="A1074" s="1"/>
  <c r="B1075"/>
  <c r="A1075" s="1"/>
  <c r="B1076"/>
  <c r="A1076" s="1"/>
  <c r="B1077"/>
  <c r="A1077" s="1"/>
  <c r="B1078"/>
  <c r="A1078" s="1"/>
  <c r="B1079"/>
  <c r="A1079" s="1"/>
  <c r="B1080"/>
  <c r="A1080" s="1"/>
  <c r="B1081"/>
  <c r="A1081" s="1"/>
  <c r="B1082"/>
  <c r="A1082" s="1"/>
  <c r="B1083"/>
  <c r="A1083" s="1"/>
  <c r="B1084"/>
  <c r="A1084" s="1"/>
  <c r="B1085"/>
  <c r="A1085" s="1"/>
  <c r="B1086"/>
  <c r="A1086" s="1"/>
  <c r="B1087"/>
  <c r="A1087" s="1"/>
  <c r="B1088"/>
  <c r="A1088" s="1"/>
  <c r="B1089"/>
  <c r="A1089" s="1"/>
  <c r="B1090"/>
  <c r="A1090" s="1"/>
  <c r="B1091"/>
  <c r="A1091" s="1"/>
  <c r="B1092"/>
  <c r="A1092" s="1"/>
  <c r="B1093"/>
  <c r="A1093" s="1"/>
  <c r="B1094"/>
  <c r="A1094" s="1"/>
  <c r="B1095"/>
  <c r="A1095" s="1"/>
  <c r="B1096"/>
  <c r="A1096" s="1"/>
  <c r="B1097"/>
  <c r="A1097" s="1"/>
  <c r="B1098"/>
  <c r="A1098" s="1"/>
  <c r="B1099"/>
  <c r="A1099" s="1"/>
  <c r="B1100"/>
  <c r="A1100" s="1"/>
  <c r="B1101"/>
  <c r="A1101" s="1"/>
  <c r="B1102"/>
  <c r="A1102" s="1"/>
  <c r="B1103"/>
  <c r="A1103" s="1"/>
  <c r="B1104"/>
  <c r="A1104" s="1"/>
  <c r="B1105"/>
  <c r="A1105" s="1"/>
  <c r="B1106"/>
  <c r="A1106" s="1"/>
  <c r="B1107"/>
  <c r="A1107" s="1"/>
  <c r="B1108"/>
  <c r="A1108" s="1"/>
  <c r="B1109"/>
  <c r="A1109" s="1"/>
  <c r="B1110"/>
  <c r="A1110" s="1"/>
  <c r="B1111"/>
  <c r="A1111" s="1"/>
  <c r="B1112"/>
  <c r="A1112" s="1"/>
  <c r="B1113"/>
  <c r="A1113" s="1"/>
  <c r="B1114"/>
  <c r="A1114" s="1"/>
  <c r="B1115"/>
  <c r="A1115" s="1"/>
  <c r="B1116"/>
  <c r="A1116" s="1"/>
  <c r="B1117"/>
  <c r="A1117" s="1"/>
  <c r="B1118"/>
  <c r="A1118" s="1"/>
  <c r="B1119"/>
  <c r="A1119" s="1"/>
  <c r="B1120"/>
  <c r="A1120" s="1"/>
  <c r="B1121"/>
  <c r="A1121" s="1"/>
  <c r="B1122"/>
  <c r="A1122" s="1"/>
  <c r="B1123"/>
  <c r="A1123" s="1"/>
  <c r="B1124"/>
  <c r="A1124" s="1"/>
  <c r="B1125"/>
  <c r="A1125" s="1"/>
  <c r="B1126"/>
  <c r="A1126" s="1"/>
  <c r="B1127"/>
  <c r="A1127" s="1"/>
  <c r="B1128"/>
  <c r="A1128" s="1"/>
  <c r="B1129"/>
  <c r="A1129" s="1"/>
  <c r="B1130"/>
  <c r="A1130" s="1"/>
  <c r="B1131"/>
  <c r="A1131" s="1"/>
  <c r="B1132"/>
  <c r="A1132" s="1"/>
  <c r="B1133"/>
  <c r="A1133" s="1"/>
  <c r="B1134"/>
  <c r="A1134" s="1"/>
  <c r="B1135"/>
  <c r="A1135" s="1"/>
  <c r="B1136"/>
  <c r="A1136" s="1"/>
  <c r="B1137"/>
  <c r="A1137" s="1"/>
  <c r="B1138"/>
  <c r="A1138" s="1"/>
  <c r="B1139"/>
  <c r="A1139" s="1"/>
  <c r="B1140"/>
  <c r="A1140" s="1"/>
  <c r="B1141"/>
  <c r="A1141" s="1"/>
  <c r="B1142"/>
  <c r="A1142" s="1"/>
  <c r="B1143"/>
  <c r="A1143" s="1"/>
  <c r="B1144"/>
  <c r="A1144" s="1"/>
  <c r="B1145"/>
  <c r="A1145" s="1"/>
  <c r="B1146"/>
  <c r="A1146" s="1"/>
  <c r="B1147"/>
  <c r="A1147" s="1"/>
  <c r="B1148"/>
  <c r="A1148" s="1"/>
  <c r="B1149"/>
  <c r="A1149" s="1"/>
  <c r="B1150"/>
  <c r="A1150" s="1"/>
  <c r="B1151"/>
  <c r="A1151" s="1"/>
  <c r="B1152"/>
  <c r="A1152" s="1"/>
  <c r="B1153"/>
  <c r="A1153" s="1"/>
  <c r="B1154"/>
  <c r="A1154" s="1"/>
  <c r="B1155"/>
  <c r="A1155" s="1"/>
  <c r="B1156"/>
  <c r="A1156" s="1"/>
  <c r="B1157"/>
  <c r="A1157" s="1"/>
  <c r="B1158"/>
  <c r="A1158" s="1"/>
  <c r="B1159"/>
  <c r="A1159" s="1"/>
  <c r="B1160"/>
  <c r="A1160" s="1"/>
  <c r="B1161"/>
  <c r="A1161" s="1"/>
  <c r="B1162"/>
  <c r="A1162" s="1"/>
  <c r="B1163"/>
  <c r="A1163" s="1"/>
  <c r="B1164"/>
  <c r="A1164" s="1"/>
  <c r="B1165"/>
  <c r="A1165" s="1"/>
  <c r="B1166"/>
  <c r="A1166" s="1"/>
  <c r="B1167"/>
  <c r="A1167" s="1"/>
  <c r="B1168"/>
  <c r="A1168" s="1"/>
  <c r="B1169"/>
  <c r="A1169" s="1"/>
  <c r="B1170"/>
  <c r="A1170" s="1"/>
  <c r="B1171"/>
  <c r="A1171" s="1"/>
  <c r="B1172"/>
  <c r="A1172" s="1"/>
  <c r="B1173"/>
  <c r="A1173" s="1"/>
  <c r="B1174"/>
  <c r="A1174" s="1"/>
  <c r="B1175"/>
  <c r="A1175" s="1"/>
  <c r="B1176"/>
  <c r="A1176" s="1"/>
  <c r="B1177"/>
  <c r="A1177" s="1"/>
  <c r="B1178"/>
  <c r="A1178" s="1"/>
  <c r="B1179"/>
  <c r="A1179" s="1"/>
  <c r="B1180"/>
  <c r="A1180" s="1"/>
  <c r="B1181"/>
  <c r="A1181" s="1"/>
  <c r="B1182"/>
  <c r="A1182" s="1"/>
  <c r="B1183"/>
  <c r="A1183" s="1"/>
  <c r="B1184"/>
  <c r="A1184" s="1"/>
  <c r="B1185"/>
  <c r="A1185" s="1"/>
  <c r="B1186"/>
  <c r="A1186" s="1"/>
  <c r="B1187"/>
  <c r="A1187" s="1"/>
  <c r="B1188"/>
  <c r="A1188" s="1"/>
  <c r="B1189"/>
  <c r="A1189" s="1"/>
  <c r="B1190"/>
  <c r="A1190" s="1"/>
  <c r="B1191"/>
  <c r="A1191" s="1"/>
  <c r="B1192"/>
  <c r="A1192" s="1"/>
  <c r="B1193"/>
  <c r="A1193" s="1"/>
  <c r="B1194"/>
  <c r="A1194" s="1"/>
  <c r="B1195"/>
  <c r="A1195" s="1"/>
  <c r="B1196"/>
  <c r="A1196" s="1"/>
  <c r="B1197"/>
  <c r="A1197" s="1"/>
  <c r="B1198"/>
  <c r="A1198" s="1"/>
  <c r="B1199"/>
  <c r="A1199" s="1"/>
  <c r="B1200"/>
  <c r="A1200" s="1"/>
  <c r="B1201"/>
  <c r="A1201" s="1"/>
  <c r="B1202"/>
  <c r="A1202" s="1"/>
  <c r="B1203"/>
  <c r="A1203" s="1"/>
  <c r="B1204"/>
  <c r="A1204" s="1"/>
  <c r="B1205"/>
  <c r="A1205" s="1"/>
  <c r="B1206"/>
  <c r="A1206" s="1"/>
  <c r="B1207"/>
  <c r="A1207" s="1"/>
  <c r="B1208"/>
  <c r="A1208" s="1"/>
  <c r="B1209"/>
  <c r="A1209" s="1"/>
  <c r="B1210"/>
  <c r="A1210" s="1"/>
  <c r="B1211"/>
  <c r="A1211" s="1"/>
  <c r="B1212"/>
  <c r="A1212" s="1"/>
  <c r="B1213"/>
  <c r="A1213" s="1"/>
  <c r="B1214"/>
  <c r="A1214" s="1"/>
  <c r="B1215"/>
  <c r="A1215" s="1"/>
  <c r="B1216"/>
  <c r="A1216" s="1"/>
  <c r="B1217"/>
  <c r="A1217" s="1"/>
  <c r="B1218"/>
  <c r="A1218" s="1"/>
  <c r="B1219"/>
  <c r="A1219" s="1"/>
  <c r="B1220"/>
  <c r="A1220" s="1"/>
  <c r="B1221"/>
  <c r="A1221" s="1"/>
  <c r="B1222"/>
  <c r="A1222" s="1"/>
  <c r="B1223"/>
  <c r="A1223" s="1"/>
  <c r="B1224"/>
  <c r="A1224" s="1"/>
  <c r="B1225"/>
  <c r="A1225" s="1"/>
  <c r="B1226"/>
  <c r="A1226" s="1"/>
  <c r="B1227"/>
  <c r="A1227" s="1"/>
  <c r="B1228"/>
  <c r="A1228" s="1"/>
  <c r="B1229"/>
  <c r="A1229" s="1"/>
  <c r="B1230"/>
  <c r="A1230" s="1"/>
  <c r="B1231"/>
  <c r="A1231" s="1"/>
  <c r="B1232"/>
  <c r="A1232" s="1"/>
  <c r="B1233"/>
  <c r="A1233" s="1"/>
  <c r="B1234"/>
  <c r="A1234" s="1"/>
  <c r="B1235"/>
  <c r="A1235" s="1"/>
  <c r="B1236"/>
  <c r="A1236" s="1"/>
  <c r="B1237"/>
  <c r="A1237" s="1"/>
  <c r="B1238"/>
  <c r="A1238" s="1"/>
  <c r="B1239"/>
  <c r="A1239" s="1"/>
  <c r="B1240"/>
  <c r="A1240" s="1"/>
  <c r="B1241"/>
  <c r="A1241" s="1"/>
  <c r="B1242"/>
  <c r="A1242" s="1"/>
  <c r="B1243"/>
  <c r="A1243" s="1"/>
  <c r="B1244"/>
  <c r="A1244" s="1"/>
  <c r="B1245"/>
  <c r="A1245" s="1"/>
  <c r="B1246"/>
  <c r="A1246" s="1"/>
  <c r="B1247"/>
  <c r="A1247" s="1"/>
  <c r="B1248"/>
  <c r="A1248" s="1"/>
  <c r="B1249"/>
  <c r="A1249" s="1"/>
  <c r="B1250"/>
  <c r="A1250" s="1"/>
  <c r="B1251"/>
  <c r="A1251" s="1"/>
  <c r="B1252"/>
  <c r="A1252" s="1"/>
  <c r="B1253"/>
  <c r="A1253" s="1"/>
  <c r="B1254"/>
  <c r="A1254" s="1"/>
  <c r="B1255"/>
  <c r="A1255" s="1"/>
  <c r="B1256"/>
  <c r="A1256" s="1"/>
  <c r="B1257"/>
  <c r="A1257" s="1"/>
  <c r="B1258"/>
  <c r="A1258" s="1"/>
  <c r="B1259"/>
  <c r="A1259" s="1"/>
  <c r="B1260"/>
  <c r="A1260" s="1"/>
  <c r="B1261"/>
  <c r="A1261" s="1"/>
  <c r="B1262"/>
  <c r="A1262" s="1"/>
  <c r="B1263"/>
  <c r="A1263" s="1"/>
  <c r="B1264"/>
  <c r="A1264" s="1"/>
  <c r="B1265"/>
  <c r="A1265" s="1"/>
  <c r="B1266"/>
  <c r="A1266" s="1"/>
  <c r="B1267"/>
  <c r="A1267" s="1"/>
  <c r="B1268"/>
  <c r="A1268" s="1"/>
  <c r="B1269"/>
  <c r="A1269" s="1"/>
  <c r="B1270"/>
  <c r="A1270" s="1"/>
  <c r="B1271"/>
  <c r="A1271" s="1"/>
  <c r="B1272"/>
  <c r="A1272" s="1"/>
  <c r="B1273"/>
  <c r="A1273" s="1"/>
  <c r="B1274"/>
  <c r="A1274" s="1"/>
  <c r="B1275"/>
  <c r="A1275" s="1"/>
  <c r="B1276"/>
  <c r="A1276" s="1"/>
  <c r="B1277"/>
  <c r="A1277" s="1"/>
  <c r="B1278"/>
  <c r="A1278" s="1"/>
  <c r="B1279"/>
  <c r="A1279" s="1"/>
  <c r="B1280"/>
  <c r="A1280" s="1"/>
  <c r="B1281"/>
  <c r="A1281" s="1"/>
  <c r="B1282"/>
  <c r="A1282" s="1"/>
  <c r="B1283"/>
  <c r="A1283" s="1"/>
  <c r="B1284"/>
  <c r="A1284" s="1"/>
  <c r="B1285"/>
  <c r="A1285" s="1"/>
  <c r="B1286"/>
  <c r="A1286" s="1"/>
  <c r="B1287"/>
  <c r="A1287" s="1"/>
  <c r="B1288"/>
  <c r="A1288" s="1"/>
  <c r="B1289"/>
  <c r="A1289" s="1"/>
  <c r="B1290"/>
  <c r="A1290" s="1"/>
  <c r="B1291"/>
  <c r="A1291" s="1"/>
  <c r="B1292"/>
  <c r="A1292" s="1"/>
  <c r="B1293"/>
  <c r="A1293" s="1"/>
  <c r="B1294"/>
  <c r="A1294" s="1"/>
  <c r="B1295"/>
  <c r="A1295" s="1"/>
  <c r="B1296"/>
  <c r="A1296" s="1"/>
  <c r="B1297"/>
  <c r="A1297" s="1"/>
  <c r="B1298"/>
  <c r="A1298" s="1"/>
  <c r="B1299"/>
  <c r="A1299" s="1"/>
  <c r="B1300"/>
  <c r="A1300" s="1"/>
  <c r="B1301"/>
  <c r="A1301" s="1"/>
  <c r="B1302"/>
  <c r="A1302" s="1"/>
  <c r="B1303"/>
  <c r="A1303" s="1"/>
  <c r="B1304"/>
  <c r="A1304" s="1"/>
  <c r="B1305"/>
  <c r="A1305" s="1"/>
  <c r="B1306"/>
  <c r="A1306" s="1"/>
  <c r="B1307"/>
  <c r="A1307" s="1"/>
  <c r="B1308"/>
  <c r="A1308" s="1"/>
  <c r="B1309"/>
  <c r="A1309" s="1"/>
  <c r="B1310"/>
  <c r="A1310" s="1"/>
  <c r="B1311"/>
  <c r="A1311" s="1"/>
  <c r="B1312"/>
  <c r="A1312" s="1"/>
  <c r="B1313"/>
  <c r="A1313" s="1"/>
  <c r="B1314"/>
  <c r="A1314" s="1"/>
  <c r="B1315"/>
  <c r="A1315" s="1"/>
  <c r="B1316"/>
  <c r="A1316" s="1"/>
  <c r="B1317"/>
  <c r="A1317" s="1"/>
  <c r="B1318"/>
  <c r="A1318" s="1"/>
  <c r="B1319"/>
  <c r="A1319" s="1"/>
  <c r="B1320"/>
  <c r="A1320" s="1"/>
  <c r="B1321"/>
  <c r="A1321" s="1"/>
  <c r="B1322"/>
  <c r="A1322" s="1"/>
  <c r="B1323"/>
  <c r="A1323" s="1"/>
  <c r="B1324"/>
  <c r="A1324" s="1"/>
  <c r="B1325"/>
  <c r="A1325" s="1"/>
  <c r="B1326"/>
  <c r="A1326" s="1"/>
  <c r="B4"/>
  <c r="A4" s="1"/>
  <c r="B5"/>
  <c r="A5" s="1"/>
  <c r="B6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24"/>
  <c r="A24" s="1"/>
  <c r="B25"/>
  <c r="A25" s="1"/>
  <c r="B26"/>
  <c r="A26" s="1"/>
  <c r="B27"/>
  <c r="A27" s="1"/>
  <c r="B28"/>
  <c r="A28" s="1"/>
  <c r="B29"/>
  <c r="A29" s="1"/>
  <c r="B30"/>
  <c r="A30" s="1"/>
  <c r="B31"/>
  <c r="A31" s="1"/>
  <c r="B32"/>
  <c r="A32" s="1"/>
  <c r="B33"/>
  <c r="A33" s="1"/>
  <c r="B34"/>
  <c r="A34" s="1"/>
  <c r="B35"/>
  <c r="A35" s="1"/>
  <c r="B36"/>
  <c r="A36" s="1"/>
  <c r="B37"/>
  <c r="A37" s="1"/>
  <c r="B38"/>
  <c r="A38" s="1"/>
  <c r="B39"/>
  <c r="A39" s="1"/>
  <c r="B40"/>
  <c r="A40" s="1"/>
  <c r="B41"/>
  <c r="A41" s="1"/>
  <c r="B42"/>
  <c r="A42" s="1"/>
  <c r="B43"/>
  <c r="A43" s="1"/>
  <c r="B44"/>
  <c r="A44" s="1"/>
  <c r="B45"/>
  <c r="A45" s="1"/>
  <c r="B46"/>
  <c r="A46" s="1"/>
  <c r="B47"/>
  <c r="A47" s="1"/>
  <c r="B48"/>
  <c r="A48" s="1"/>
  <c r="B49"/>
  <c r="A49" s="1"/>
  <c r="B50"/>
  <c r="A50" s="1"/>
  <c r="B51"/>
  <c r="A51" s="1"/>
  <c r="B52"/>
  <c r="A52" s="1"/>
  <c r="B53"/>
  <c r="A53" s="1"/>
  <c r="B54"/>
  <c r="A54" s="1"/>
  <c r="B55"/>
  <c r="A55" s="1"/>
  <c r="B56"/>
  <c r="A56" s="1"/>
  <c r="B57"/>
  <c r="A57" s="1"/>
  <c r="B58"/>
  <c r="A58" s="1"/>
  <c r="B59"/>
  <c r="A59" s="1"/>
  <c r="B60"/>
  <c r="A60" s="1"/>
  <c r="B61"/>
  <c r="A61" s="1"/>
  <c r="B62"/>
  <c r="A62" s="1"/>
  <c r="B63"/>
  <c r="A63" s="1"/>
  <c r="B64"/>
  <c r="A64" s="1"/>
  <c r="B65"/>
  <c r="A65" s="1"/>
  <c r="B66"/>
  <c r="A66" s="1"/>
  <c r="B67"/>
  <c r="A67" s="1"/>
  <c r="B68"/>
  <c r="A68" s="1"/>
  <c r="B69"/>
  <c r="A69" s="1"/>
  <c r="B70"/>
  <c r="A70" s="1"/>
  <c r="B71"/>
  <c r="A71" s="1"/>
  <c r="B72"/>
  <c r="A72" s="1"/>
  <c r="B73"/>
  <c r="A73" s="1"/>
  <c r="B74"/>
  <c r="A74" s="1"/>
  <c r="B75"/>
  <c r="A75" s="1"/>
  <c r="B76"/>
  <c r="A76" s="1"/>
  <c r="B77"/>
  <c r="A77" s="1"/>
  <c r="B78"/>
  <c r="A78" s="1"/>
  <c r="B79"/>
  <c r="A79" s="1"/>
  <c r="B80"/>
  <c r="A80" s="1"/>
  <c r="B81"/>
  <c r="A81" s="1"/>
  <c r="B82"/>
  <c r="A82" s="1"/>
  <c r="B83"/>
  <c r="A83" s="1"/>
  <c r="B84"/>
  <c r="A84" s="1"/>
  <c r="B85"/>
  <c r="A85" s="1"/>
  <c r="B86"/>
  <c r="A86" s="1"/>
  <c r="B87"/>
  <c r="A87" s="1"/>
  <c r="B88"/>
  <c r="A88" s="1"/>
  <c r="B89"/>
  <c r="A89" s="1"/>
  <c r="B90"/>
  <c r="A90" s="1"/>
  <c r="B91"/>
  <c r="A91" s="1"/>
  <c r="B92"/>
  <c r="A92" s="1"/>
  <c r="B93"/>
  <c r="A93" s="1"/>
  <c r="B94"/>
  <c r="A94" s="1"/>
  <c r="B95"/>
  <c r="A95" s="1"/>
  <c r="B96"/>
  <c r="A96" s="1"/>
  <c r="B97"/>
  <c r="A97" s="1"/>
  <c r="B98"/>
  <c r="A98" s="1"/>
  <c r="B99"/>
  <c r="A99" s="1"/>
  <c r="B100"/>
  <c r="A100" s="1"/>
  <c r="B101"/>
  <c r="A101" s="1"/>
  <c r="B102"/>
  <c r="A102" s="1"/>
  <c r="B103"/>
  <c r="A103" s="1"/>
  <c r="B104"/>
  <c r="A104" s="1"/>
  <c r="B105"/>
  <c r="A105" s="1"/>
  <c r="B106"/>
  <c r="A106" s="1"/>
  <c r="B107"/>
  <c r="A107" s="1"/>
  <c r="B108"/>
  <c r="A108" s="1"/>
  <c r="B109"/>
  <c r="A109" s="1"/>
  <c r="B110"/>
  <c r="A110" s="1"/>
  <c r="B111"/>
  <c r="A111" s="1"/>
  <c r="B112"/>
  <c r="A112" s="1"/>
  <c r="B113"/>
  <c r="A113" s="1"/>
  <c r="B114"/>
  <c r="A114" s="1"/>
  <c r="B115"/>
  <c r="A115" s="1"/>
  <c r="B116"/>
  <c r="A116" s="1"/>
  <c r="B117"/>
  <c r="A117" s="1"/>
  <c r="B118"/>
  <c r="A118" s="1"/>
  <c r="B119"/>
  <c r="A119" s="1"/>
  <c r="B120"/>
  <c r="A120" s="1"/>
  <c r="B121"/>
  <c r="A121" s="1"/>
  <c r="B122"/>
  <c r="A122" s="1"/>
  <c r="B123"/>
  <c r="A123" s="1"/>
  <c r="B124"/>
  <c r="A124" s="1"/>
  <c r="B125"/>
  <c r="A125" s="1"/>
  <c r="B126"/>
  <c r="A126" s="1"/>
  <c r="B127"/>
  <c r="A127" s="1"/>
  <c r="B128"/>
  <c r="A128" s="1"/>
  <c r="B129"/>
  <c r="A129" s="1"/>
  <c r="B130"/>
  <c r="A130" s="1"/>
  <c r="B131"/>
  <c r="A131" s="1"/>
  <c r="B132"/>
  <c r="A132" s="1"/>
  <c r="B133"/>
  <c r="A133" s="1"/>
  <c r="B134"/>
  <c r="A134" s="1"/>
  <c r="B135"/>
  <c r="A135" s="1"/>
  <c r="B136"/>
  <c r="A136" s="1"/>
  <c r="B137"/>
  <c r="A137" s="1"/>
  <c r="B138"/>
  <c r="A138" s="1"/>
  <c r="B139"/>
  <c r="A139" s="1"/>
  <c r="B140"/>
  <c r="A140" s="1"/>
  <c r="B141"/>
  <c r="A141" s="1"/>
  <c r="B142"/>
  <c r="A142" s="1"/>
  <c r="B143"/>
  <c r="A143" s="1"/>
  <c r="B144"/>
  <c r="A144" s="1"/>
  <c r="B145"/>
  <c r="A145" s="1"/>
  <c r="B146"/>
  <c r="A146" s="1"/>
  <c r="B147"/>
  <c r="A147" s="1"/>
  <c r="B148"/>
  <c r="A148" s="1"/>
  <c r="B149"/>
  <c r="A149" s="1"/>
  <c r="B150"/>
  <c r="A150" s="1"/>
  <c r="B151"/>
  <c r="A151" s="1"/>
  <c r="B152"/>
  <c r="A152" s="1"/>
  <c r="B153"/>
  <c r="A153" s="1"/>
  <c r="B154"/>
  <c r="A154" s="1"/>
  <c r="B155"/>
  <c r="A155" s="1"/>
  <c r="B156"/>
  <c r="A156" s="1"/>
  <c r="B157"/>
  <c r="A157" s="1"/>
  <c r="B158"/>
  <c r="A158" s="1"/>
  <c r="B159"/>
  <c r="A159" s="1"/>
  <c r="B160"/>
  <c r="A160" s="1"/>
  <c r="B161"/>
  <c r="A161" s="1"/>
  <c r="B162"/>
  <c r="A162" s="1"/>
  <c r="B163"/>
  <c r="A163" s="1"/>
  <c r="B164"/>
  <c r="A164" s="1"/>
  <c r="B165"/>
  <c r="A165" s="1"/>
  <c r="B166"/>
  <c r="A166" s="1"/>
  <c r="B167"/>
  <c r="A167" s="1"/>
  <c r="B168"/>
  <c r="A168" s="1"/>
  <c r="B169"/>
  <c r="A169" s="1"/>
  <c r="B170"/>
  <c r="A170" s="1"/>
  <c r="B171"/>
  <c r="A171" s="1"/>
  <c r="B172"/>
  <c r="A172" s="1"/>
  <c r="B173"/>
  <c r="A173" s="1"/>
  <c r="B174"/>
  <c r="A174" s="1"/>
  <c r="B175"/>
  <c r="A175" s="1"/>
  <c r="B176"/>
  <c r="A176" s="1"/>
  <c r="B177"/>
  <c r="A177" s="1"/>
  <c r="B178"/>
  <c r="A178" s="1"/>
  <c r="B179"/>
  <c r="A179" s="1"/>
  <c r="B180"/>
  <c r="A180" s="1"/>
  <c r="B181"/>
  <c r="A181" s="1"/>
  <c r="B182"/>
  <c r="A182" s="1"/>
  <c r="B183"/>
  <c r="A183" s="1"/>
  <c r="B184"/>
  <c r="A184" s="1"/>
  <c r="B185"/>
  <c r="A185" s="1"/>
  <c r="B186"/>
  <c r="A186" s="1"/>
  <c r="B187"/>
  <c r="A187" s="1"/>
  <c r="B188"/>
  <c r="A188" s="1"/>
  <c r="B189"/>
  <c r="A189" s="1"/>
  <c r="B190"/>
  <c r="A190" s="1"/>
  <c r="B191"/>
  <c r="A191" s="1"/>
  <c r="B192"/>
  <c r="A192" s="1"/>
  <c r="B193"/>
  <c r="A193" s="1"/>
  <c r="B194"/>
  <c r="A194" s="1"/>
  <c r="B195"/>
  <c r="A195" s="1"/>
  <c r="B196"/>
  <c r="A196" s="1"/>
  <c r="B197"/>
  <c r="A197" s="1"/>
  <c r="B198"/>
  <c r="A198" s="1"/>
  <c r="B199"/>
  <c r="A199" s="1"/>
  <c r="B200"/>
  <c r="A200" s="1"/>
  <c r="B201"/>
  <c r="A201" s="1"/>
  <c r="B202"/>
  <c r="A202" s="1"/>
  <c r="B203"/>
  <c r="A203" s="1"/>
  <c r="B204"/>
  <c r="A204" s="1"/>
  <c r="B205"/>
  <c r="A205" s="1"/>
  <c r="B206"/>
  <c r="A206" s="1"/>
  <c r="B207"/>
  <c r="A207" s="1"/>
  <c r="B208"/>
  <c r="A208" s="1"/>
  <c r="B209"/>
  <c r="A209" s="1"/>
  <c r="B210"/>
  <c r="A210" s="1"/>
  <c r="B211"/>
  <c r="A211" s="1"/>
  <c r="B212"/>
  <c r="A212" s="1"/>
  <c r="B213"/>
  <c r="A213" s="1"/>
  <c r="B214"/>
  <c r="A214" s="1"/>
  <c r="B215"/>
  <c r="A215" s="1"/>
  <c r="B216"/>
  <c r="A216" s="1"/>
  <c r="B217"/>
  <c r="A217" s="1"/>
  <c r="B218"/>
  <c r="A218" s="1"/>
  <c r="B219"/>
  <c r="A219" s="1"/>
  <c r="B220"/>
  <c r="A220" s="1"/>
  <c r="B221"/>
  <c r="A221" s="1"/>
  <c r="B222"/>
  <c r="A222" s="1"/>
  <c r="B223"/>
  <c r="A223" s="1"/>
  <c r="B224"/>
  <c r="A224" s="1"/>
  <c r="B225"/>
  <c r="A225" s="1"/>
  <c r="B226"/>
  <c r="A226" s="1"/>
  <c r="B227"/>
  <c r="A227" s="1"/>
  <c r="B228"/>
  <c r="A228" s="1"/>
  <c r="B229"/>
  <c r="A229" s="1"/>
  <c r="B230"/>
  <c r="A230" s="1"/>
  <c r="B231"/>
  <c r="A231" s="1"/>
  <c r="B232"/>
  <c r="A232" s="1"/>
  <c r="B233"/>
  <c r="A233" s="1"/>
  <c r="B234"/>
  <c r="A234" s="1"/>
  <c r="B235"/>
  <c r="A235" s="1"/>
  <c r="B236"/>
  <c r="A236" s="1"/>
  <c r="B237"/>
  <c r="A237" s="1"/>
  <c r="B238"/>
  <c r="A238" s="1"/>
  <c r="B239"/>
  <c r="A239" s="1"/>
  <c r="B240"/>
  <c r="A240" s="1"/>
  <c r="B241"/>
  <c r="A241" s="1"/>
  <c r="B242"/>
  <c r="A242" s="1"/>
  <c r="B243"/>
  <c r="A243" s="1"/>
  <c r="B244"/>
  <c r="A244" s="1"/>
  <c r="B245"/>
  <c r="A245" s="1"/>
  <c r="B246"/>
  <c r="A246" s="1"/>
  <c r="B247"/>
  <c r="A247" s="1"/>
  <c r="B248"/>
  <c r="A248" s="1"/>
  <c r="B249"/>
  <c r="A249" s="1"/>
  <c r="B250"/>
  <c r="A250" s="1"/>
  <c r="B251"/>
  <c r="A251" s="1"/>
  <c r="B252"/>
  <c r="A252" s="1"/>
  <c r="B253"/>
  <c r="A253" s="1"/>
  <c r="B254"/>
  <c r="A254" s="1"/>
  <c r="B255"/>
  <c r="A255" s="1"/>
  <c r="B256"/>
  <c r="A256" s="1"/>
  <c r="B257"/>
  <c r="A257" s="1"/>
  <c r="B258"/>
  <c r="A258" s="1"/>
  <c r="B259"/>
  <c r="A259" s="1"/>
  <c r="B260"/>
  <c r="A260" s="1"/>
  <c r="B261"/>
  <c r="A261" s="1"/>
  <c r="B262"/>
  <c r="A262" s="1"/>
  <c r="B263"/>
  <c r="A263" s="1"/>
  <c r="B264"/>
  <c r="A264" s="1"/>
  <c r="B265"/>
  <c r="A265" s="1"/>
  <c r="B266"/>
  <c r="A266" s="1"/>
  <c r="B267"/>
  <c r="A267" s="1"/>
  <c r="B268"/>
  <c r="A268" s="1"/>
  <c r="B269"/>
  <c r="A269" s="1"/>
  <c r="B270"/>
  <c r="A270" s="1"/>
  <c r="B271"/>
  <c r="A271" s="1"/>
  <c r="B272"/>
  <c r="A272" s="1"/>
  <c r="B273"/>
  <c r="A273" s="1"/>
  <c r="B274"/>
  <c r="A274" s="1"/>
  <c r="B275"/>
  <c r="A275" s="1"/>
  <c r="B276"/>
  <c r="A276" s="1"/>
  <c r="B277"/>
  <c r="A277" s="1"/>
  <c r="B278"/>
  <c r="A278" s="1"/>
  <c r="B279"/>
  <c r="A279" s="1"/>
  <c r="B280"/>
  <c r="A280" s="1"/>
  <c r="B281"/>
  <c r="A281" s="1"/>
  <c r="B282"/>
  <c r="A282" s="1"/>
  <c r="B283"/>
  <c r="A283" s="1"/>
  <c r="B284"/>
  <c r="A284" s="1"/>
  <c r="B285"/>
  <c r="A285" s="1"/>
  <c r="B286"/>
  <c r="A286" s="1"/>
  <c r="B287"/>
  <c r="A287" s="1"/>
  <c r="B288"/>
  <c r="A288" s="1"/>
  <c r="B289"/>
  <c r="A289" s="1"/>
  <c r="B290"/>
  <c r="A290" s="1"/>
  <c r="B291"/>
  <c r="A291" s="1"/>
  <c r="B292"/>
  <c r="A292" s="1"/>
  <c r="B293"/>
  <c r="A293" s="1"/>
  <c r="B294"/>
  <c r="A294" s="1"/>
  <c r="B295"/>
  <c r="A295" s="1"/>
  <c r="B296"/>
  <c r="A296" s="1"/>
  <c r="B297"/>
  <c r="A297" s="1"/>
  <c r="B298"/>
  <c r="A298" s="1"/>
  <c r="B299"/>
  <c r="A299" s="1"/>
  <c r="B300"/>
  <c r="A300" s="1"/>
  <c r="B301"/>
  <c r="A301" s="1"/>
  <c r="B302"/>
  <c r="A302" s="1"/>
  <c r="B303"/>
  <c r="A303" s="1"/>
  <c r="B304"/>
  <c r="A304" s="1"/>
  <c r="B305"/>
  <c r="A305" s="1"/>
  <c r="B306"/>
  <c r="A306" s="1"/>
  <c r="B307"/>
  <c r="A307" s="1"/>
  <c r="B308"/>
  <c r="A308" s="1"/>
  <c r="B309"/>
  <c r="A309" s="1"/>
  <c r="B310"/>
  <c r="A310" s="1"/>
  <c r="B311"/>
  <c r="A311" s="1"/>
  <c r="B312"/>
  <c r="A312" s="1"/>
  <c r="B313"/>
  <c r="A313" s="1"/>
  <c r="B314"/>
  <c r="A314" s="1"/>
  <c r="B315"/>
  <c r="A315" s="1"/>
  <c r="B316"/>
  <c r="A316" s="1"/>
  <c r="B317"/>
  <c r="A317" s="1"/>
  <c r="B318"/>
  <c r="A318" s="1"/>
  <c r="B319"/>
  <c r="A319" s="1"/>
  <c r="B320"/>
  <c r="A320" s="1"/>
  <c r="B321"/>
  <c r="A321" s="1"/>
  <c r="B322"/>
  <c r="A322" s="1"/>
  <c r="B323"/>
  <c r="A323" s="1"/>
  <c r="B324"/>
  <c r="A324" s="1"/>
  <c r="B325"/>
  <c r="A325" s="1"/>
  <c r="B326"/>
  <c r="A326" s="1"/>
  <c r="B327"/>
  <c r="A327" s="1"/>
  <c r="B328"/>
  <c r="A328" s="1"/>
  <c r="B329"/>
  <c r="A329" s="1"/>
  <c r="B330"/>
  <c r="A330" s="1"/>
  <c r="B331"/>
  <c r="A331" s="1"/>
  <c r="B332"/>
  <c r="A332" s="1"/>
  <c r="B333"/>
  <c r="A333" s="1"/>
  <c r="B334"/>
  <c r="A334" s="1"/>
  <c r="B335"/>
  <c r="A335" s="1"/>
  <c r="B336"/>
  <c r="A336" s="1"/>
  <c r="B337"/>
  <c r="A337" s="1"/>
  <c r="B338"/>
  <c r="A338" s="1"/>
  <c r="B339"/>
  <c r="A339" s="1"/>
  <c r="B340"/>
  <c r="A340" s="1"/>
  <c r="B341"/>
  <c r="A341" s="1"/>
  <c r="B342"/>
  <c r="A342" s="1"/>
  <c r="B343"/>
  <c r="A343" s="1"/>
  <c r="B344"/>
  <c r="A344" s="1"/>
  <c r="B345"/>
  <c r="A345" s="1"/>
  <c r="B346"/>
  <c r="A346" s="1"/>
  <c r="B347"/>
  <c r="A347" s="1"/>
  <c r="B348"/>
  <c r="A348" s="1"/>
  <c r="B349"/>
  <c r="A349" s="1"/>
  <c r="B350"/>
  <c r="A350" s="1"/>
  <c r="B351"/>
  <c r="A351" s="1"/>
  <c r="B352"/>
  <c r="A352" s="1"/>
  <c r="B353"/>
  <c r="A353" s="1"/>
  <c r="B354"/>
  <c r="A354" s="1"/>
  <c r="B355"/>
  <c r="A355" s="1"/>
  <c r="B356"/>
  <c r="A356" s="1"/>
  <c r="B357"/>
  <c r="A357" s="1"/>
  <c r="B358"/>
  <c r="A358" s="1"/>
  <c r="B359"/>
  <c r="A359" s="1"/>
  <c r="B360"/>
  <c r="A360" s="1"/>
  <c r="B361"/>
  <c r="A361" s="1"/>
  <c r="B362"/>
  <c r="A362" s="1"/>
  <c r="B363"/>
  <c r="A363" s="1"/>
  <c r="B364"/>
  <c r="A364" s="1"/>
  <c r="B365"/>
  <c r="A365" s="1"/>
  <c r="B366"/>
  <c r="A366" s="1"/>
  <c r="B367"/>
  <c r="A367" s="1"/>
  <c r="B368"/>
  <c r="A368" s="1"/>
  <c r="B369"/>
  <c r="A369" s="1"/>
  <c r="B370"/>
  <c r="A370" s="1"/>
  <c r="B371"/>
  <c r="A371" s="1"/>
  <c r="B372"/>
  <c r="A372" s="1"/>
  <c r="B373"/>
  <c r="A373" s="1"/>
  <c r="B374"/>
  <c r="A374" s="1"/>
  <c r="B375"/>
  <c r="A375" s="1"/>
  <c r="B376"/>
  <c r="A376" s="1"/>
  <c r="B377"/>
  <c r="A377" s="1"/>
  <c r="B378"/>
  <c r="A378" s="1"/>
  <c r="B379"/>
  <c r="A379" s="1"/>
  <c r="B380"/>
  <c r="A380" s="1"/>
  <c r="B381"/>
  <c r="A381" s="1"/>
  <c r="B382"/>
  <c r="A382" s="1"/>
  <c r="B383"/>
  <c r="A383" s="1"/>
  <c r="B384"/>
  <c r="A384" s="1"/>
  <c r="B385"/>
  <c r="A385" s="1"/>
  <c r="B386"/>
  <c r="A386" s="1"/>
  <c r="B387"/>
  <c r="A387" s="1"/>
  <c r="B388"/>
  <c r="A388" s="1"/>
  <c r="B389"/>
  <c r="A389" s="1"/>
  <c r="B390"/>
  <c r="A390" s="1"/>
  <c r="B391"/>
  <c r="A391" s="1"/>
  <c r="B392"/>
  <c r="A392" s="1"/>
  <c r="B393"/>
  <c r="A393" s="1"/>
  <c r="B394"/>
  <c r="A394" s="1"/>
  <c r="B395"/>
  <c r="A395" s="1"/>
  <c r="B396"/>
  <c r="A396" s="1"/>
  <c r="B397"/>
  <c r="A397" s="1"/>
  <c r="B398"/>
  <c r="A398" s="1"/>
  <c r="B399"/>
  <c r="A399" s="1"/>
  <c r="B400"/>
  <c r="A400" s="1"/>
  <c r="B401"/>
  <c r="A401" s="1"/>
  <c r="B402"/>
  <c r="A402" s="1"/>
  <c r="B403"/>
  <c r="A403" s="1"/>
  <c r="B404"/>
  <c r="A404" s="1"/>
  <c r="B405"/>
  <c r="A405" s="1"/>
  <c r="B406"/>
  <c r="A406" s="1"/>
  <c r="B407"/>
  <c r="A407" s="1"/>
  <c r="B408"/>
  <c r="A408" s="1"/>
  <c r="B409"/>
  <c r="A409" s="1"/>
  <c r="B410"/>
  <c r="A410" s="1"/>
  <c r="B411"/>
  <c r="A411" s="1"/>
  <c r="B412"/>
  <c r="A412" s="1"/>
  <c r="B413"/>
  <c r="A413" s="1"/>
  <c r="B414"/>
  <c r="A414" s="1"/>
  <c r="B415"/>
  <c r="A415" s="1"/>
  <c r="B416"/>
  <c r="A416" s="1"/>
  <c r="B417"/>
  <c r="A417" s="1"/>
  <c r="B418"/>
  <c r="A418" s="1"/>
  <c r="B419"/>
  <c r="A419" s="1"/>
  <c r="B420"/>
  <c r="A420" s="1"/>
  <c r="B421"/>
  <c r="A421" s="1"/>
  <c r="B422"/>
  <c r="A422" s="1"/>
  <c r="B423"/>
  <c r="A423" s="1"/>
  <c r="B424"/>
  <c r="A424" s="1"/>
  <c r="B425"/>
  <c r="A425" s="1"/>
  <c r="B426"/>
  <c r="A426" s="1"/>
  <c r="B427"/>
  <c r="A427" s="1"/>
  <c r="B428"/>
  <c r="A428" s="1"/>
  <c r="B429"/>
  <c r="A429" s="1"/>
  <c r="B430"/>
  <c r="A430" s="1"/>
  <c r="B431"/>
  <c r="A431" s="1"/>
  <c r="B432"/>
  <c r="A432" s="1"/>
  <c r="B433"/>
  <c r="A433" s="1"/>
  <c r="B434"/>
  <c r="A434" s="1"/>
  <c r="B435"/>
  <c r="A435" s="1"/>
  <c r="B436"/>
  <c r="A436" s="1"/>
  <c r="B437"/>
  <c r="A437" s="1"/>
  <c r="B438"/>
  <c r="A438" s="1"/>
  <c r="B439"/>
  <c r="A439" s="1"/>
  <c r="B440"/>
  <c r="A440" s="1"/>
  <c r="B441"/>
  <c r="A441" s="1"/>
  <c r="B442"/>
  <c r="A442" s="1"/>
  <c r="B443"/>
  <c r="A443" s="1"/>
  <c r="B444"/>
  <c r="A444" s="1"/>
  <c r="B445"/>
  <c r="A445" s="1"/>
  <c r="B446"/>
  <c r="A446" s="1"/>
  <c r="B447"/>
  <c r="A447" s="1"/>
  <c r="B448"/>
  <c r="A448" s="1"/>
  <c r="B449"/>
  <c r="A449" s="1"/>
  <c r="B450"/>
  <c r="A450" s="1"/>
  <c r="B451"/>
  <c r="A451" s="1"/>
  <c r="B452"/>
  <c r="A452" s="1"/>
  <c r="B453"/>
  <c r="A453" s="1"/>
  <c r="B454"/>
  <c r="A454" s="1"/>
  <c r="B455"/>
  <c r="A455" s="1"/>
  <c r="B456"/>
  <c r="A456" s="1"/>
  <c r="B457"/>
  <c r="A457" s="1"/>
  <c r="B458"/>
  <c r="A458" s="1"/>
  <c r="B459"/>
  <c r="A459" s="1"/>
  <c r="B460"/>
  <c r="A460" s="1"/>
  <c r="B461"/>
  <c r="A461" s="1"/>
  <c r="B462"/>
  <c r="A462" s="1"/>
  <c r="B463"/>
  <c r="A463" s="1"/>
  <c r="B464"/>
  <c r="A464" s="1"/>
  <c r="B465"/>
  <c r="A465" s="1"/>
  <c r="B466"/>
  <c r="A466" s="1"/>
  <c r="B467"/>
  <c r="A467" s="1"/>
  <c r="B468"/>
  <c r="A468" s="1"/>
  <c r="B469"/>
  <c r="A469" s="1"/>
  <c r="B470"/>
  <c r="A470" s="1"/>
  <c r="B471"/>
  <c r="A471" s="1"/>
  <c r="B472"/>
  <c r="A472" s="1"/>
  <c r="B473"/>
  <c r="A473" s="1"/>
  <c r="B474"/>
  <c r="A474" s="1"/>
  <c r="B475"/>
  <c r="A475" s="1"/>
  <c r="B476"/>
  <c r="A476" s="1"/>
  <c r="B477"/>
  <c r="A477" s="1"/>
  <c r="B478"/>
  <c r="A478" s="1"/>
  <c r="B479"/>
  <c r="A479" s="1"/>
  <c r="B480"/>
  <c r="A480" s="1"/>
  <c r="B481"/>
  <c r="A481" s="1"/>
  <c r="B482"/>
  <c r="A482" s="1"/>
  <c r="B483"/>
  <c r="A483" s="1"/>
  <c r="B484"/>
  <c r="A484" s="1"/>
  <c r="B485"/>
  <c r="A485" s="1"/>
  <c r="B486"/>
  <c r="A486" s="1"/>
  <c r="B487"/>
  <c r="A487" s="1"/>
  <c r="B488"/>
  <c r="A488" s="1"/>
  <c r="B489"/>
  <c r="A489" s="1"/>
  <c r="B490"/>
  <c r="A490" s="1"/>
  <c r="B491"/>
  <c r="A491" s="1"/>
  <c r="B492"/>
  <c r="A492" s="1"/>
  <c r="B493"/>
  <c r="A493" s="1"/>
  <c r="B494"/>
  <c r="A494" s="1"/>
  <c r="B495"/>
  <c r="A495" s="1"/>
  <c r="B496"/>
  <c r="A496" s="1"/>
  <c r="B497"/>
  <c r="A497" s="1"/>
  <c r="B498"/>
  <c r="A498" s="1"/>
  <c r="B499"/>
  <c r="A499" s="1"/>
  <c r="B500"/>
  <c r="A500" s="1"/>
  <c r="B501"/>
  <c r="A501" s="1"/>
  <c r="B502"/>
  <c r="A502" s="1"/>
  <c r="B503"/>
  <c r="A503" s="1"/>
  <c r="B504"/>
  <c r="A504" s="1"/>
  <c r="B505"/>
  <c r="A505" s="1"/>
  <c r="B506"/>
  <c r="A506" s="1"/>
  <c r="B507"/>
  <c r="A507" s="1"/>
  <c r="B508"/>
  <c r="A508" s="1"/>
  <c r="B509"/>
  <c r="A509" s="1"/>
  <c r="B510"/>
  <c r="A510" s="1"/>
  <c r="B511"/>
  <c r="A511" s="1"/>
  <c r="B512"/>
  <c r="A512" s="1"/>
  <c r="B513"/>
  <c r="A513" s="1"/>
  <c r="B514"/>
  <c r="A514" s="1"/>
  <c r="B515"/>
  <c r="A515" s="1"/>
  <c r="B516"/>
  <c r="A516" s="1"/>
  <c r="B517"/>
  <c r="A517" s="1"/>
  <c r="B518"/>
  <c r="A518" s="1"/>
  <c r="B519"/>
  <c r="A519" s="1"/>
  <c r="B520"/>
  <c r="A520" s="1"/>
  <c r="B521"/>
  <c r="A521" s="1"/>
  <c r="B522"/>
  <c r="A522" s="1"/>
  <c r="B523"/>
  <c r="A523" s="1"/>
  <c r="B524"/>
  <c r="A524" s="1"/>
  <c r="B525"/>
  <c r="A525" s="1"/>
  <c r="B526"/>
  <c r="A526" s="1"/>
  <c r="B527"/>
  <c r="A527" s="1"/>
  <c r="B528"/>
  <c r="A528" s="1"/>
  <c r="B529"/>
  <c r="A529" s="1"/>
  <c r="B530"/>
  <c r="A530" s="1"/>
  <c r="B531"/>
  <c r="A531" s="1"/>
  <c r="B532"/>
  <c r="A532" s="1"/>
  <c r="B533"/>
  <c r="A533" s="1"/>
  <c r="B534"/>
  <c r="A534" s="1"/>
  <c r="B535"/>
  <c r="A535" s="1"/>
  <c r="B536"/>
  <c r="A536" s="1"/>
  <c r="B537"/>
  <c r="A537" s="1"/>
  <c r="B538"/>
  <c r="A538" s="1"/>
  <c r="B539"/>
  <c r="A539" s="1"/>
  <c r="B540"/>
  <c r="A540" s="1"/>
  <c r="B541"/>
  <c r="A541" s="1"/>
  <c r="B542"/>
  <c r="A542" s="1"/>
  <c r="B543"/>
  <c r="A543" s="1"/>
  <c r="B544"/>
  <c r="A544" s="1"/>
  <c r="B545"/>
  <c r="A545" s="1"/>
  <c r="B546"/>
  <c r="A546" s="1"/>
  <c r="B547"/>
  <c r="A547" s="1"/>
  <c r="B548"/>
  <c r="A548" s="1"/>
  <c r="B549"/>
  <c r="A549" s="1"/>
  <c r="B550"/>
  <c r="A550" s="1"/>
  <c r="B551"/>
  <c r="A551" s="1"/>
  <c r="B552"/>
  <c r="A552" s="1"/>
  <c r="B553"/>
  <c r="A553" s="1"/>
  <c r="B554"/>
  <c r="A554" s="1"/>
  <c r="B555"/>
  <c r="A555" s="1"/>
  <c r="B556"/>
  <c r="A556" s="1"/>
  <c r="B557"/>
  <c r="A557" s="1"/>
  <c r="B558"/>
  <c r="A558" s="1"/>
  <c r="B559"/>
  <c r="A559" s="1"/>
  <c r="B560"/>
  <c r="A560" s="1"/>
  <c r="B561"/>
  <c r="A561" s="1"/>
  <c r="B562"/>
  <c r="A562" s="1"/>
  <c r="B563"/>
  <c r="A563" s="1"/>
  <c r="B564"/>
  <c r="A564" s="1"/>
  <c r="B565"/>
  <c r="A565" s="1"/>
  <c r="B566"/>
  <c r="A566" s="1"/>
  <c r="B567"/>
  <c r="A567" s="1"/>
  <c r="B568"/>
  <c r="A568" s="1"/>
  <c r="B569"/>
  <c r="A569" s="1"/>
  <c r="B570"/>
  <c r="A570" s="1"/>
  <c r="B571"/>
  <c r="A571" s="1"/>
  <c r="B572"/>
  <c r="A572" s="1"/>
  <c r="B573"/>
  <c r="A573" s="1"/>
  <c r="B574"/>
  <c r="A574" s="1"/>
  <c r="B575"/>
  <c r="A575" s="1"/>
  <c r="B576"/>
  <c r="A576" s="1"/>
  <c r="B577"/>
  <c r="A577" s="1"/>
  <c r="B578"/>
  <c r="A578" s="1"/>
  <c r="B579"/>
  <c r="A579" s="1"/>
  <c r="B580"/>
  <c r="A580" s="1"/>
  <c r="B581"/>
  <c r="A581" s="1"/>
  <c r="B582"/>
  <c r="A582" s="1"/>
  <c r="B583"/>
  <c r="A583" s="1"/>
  <c r="B584"/>
  <c r="A584" s="1"/>
  <c r="B585"/>
  <c r="A585" s="1"/>
  <c r="B586"/>
  <c r="A586" s="1"/>
  <c r="B587"/>
  <c r="A587" s="1"/>
  <c r="B588"/>
  <c r="A588" s="1"/>
  <c r="B589"/>
  <c r="A589" s="1"/>
  <c r="B590"/>
  <c r="A590" s="1"/>
  <c r="B591"/>
  <c r="A591" s="1"/>
  <c r="B592"/>
  <c r="A592" s="1"/>
  <c r="B593"/>
  <c r="A593" s="1"/>
  <c r="B594"/>
  <c r="A594" s="1"/>
  <c r="B595"/>
  <c r="A595" s="1"/>
  <c r="B596"/>
  <c r="A596" s="1"/>
  <c r="B597"/>
  <c r="A597" s="1"/>
  <c r="B598"/>
  <c r="A598" s="1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K599"/>
  <c r="L599"/>
  <c r="K600"/>
  <c r="L600"/>
  <c r="K601"/>
  <c r="L601"/>
  <c r="K602"/>
  <c r="L602"/>
  <c r="K603"/>
  <c r="L603"/>
  <c r="K604"/>
  <c r="L604"/>
  <c r="K605"/>
  <c r="L605"/>
  <c r="K606"/>
  <c r="L606"/>
  <c r="K607"/>
  <c r="L607"/>
  <c r="K608"/>
  <c r="L608"/>
  <c r="K609"/>
  <c r="L609"/>
  <c r="K610"/>
  <c r="L610"/>
  <c r="K611"/>
  <c r="L611"/>
  <c r="K612"/>
  <c r="L612"/>
  <c r="K613"/>
  <c r="L613"/>
  <c r="K614"/>
  <c r="L614"/>
  <c r="K615"/>
  <c r="L615"/>
  <c r="K616"/>
  <c r="L616"/>
  <c r="K617"/>
  <c r="L617"/>
  <c r="K618"/>
  <c r="L618"/>
  <c r="K619"/>
  <c r="L619"/>
  <c r="K620"/>
  <c r="L620"/>
  <c r="K621"/>
  <c r="L621"/>
  <c r="K622"/>
  <c r="L622"/>
  <c r="K623"/>
  <c r="L623"/>
  <c r="K624"/>
  <c r="L624"/>
  <c r="K625"/>
  <c r="L625"/>
  <c r="K626"/>
  <c r="L626"/>
  <c r="K627"/>
  <c r="L627"/>
  <c r="K628"/>
  <c r="L628"/>
  <c r="K629"/>
  <c r="L629"/>
  <c r="K630"/>
  <c r="L630"/>
  <c r="K631"/>
  <c r="L631"/>
  <c r="K632"/>
  <c r="L632"/>
  <c r="K633"/>
  <c r="L633"/>
  <c r="K634"/>
  <c r="L634"/>
  <c r="K635"/>
  <c r="L635"/>
  <c r="K636"/>
  <c r="L636"/>
  <c r="K637"/>
  <c r="L637"/>
  <c r="K638"/>
  <c r="L638"/>
  <c r="K639"/>
  <c r="L639"/>
  <c r="K640"/>
  <c r="L640"/>
  <c r="K641"/>
  <c r="L641"/>
  <c r="K642"/>
  <c r="L642"/>
  <c r="K643"/>
  <c r="L643"/>
  <c r="K644"/>
  <c r="L644"/>
  <c r="K645"/>
  <c r="L645"/>
  <c r="K646"/>
  <c r="L646"/>
  <c r="K647"/>
  <c r="L647"/>
  <c r="K648"/>
  <c r="L648"/>
  <c r="K649"/>
  <c r="L649"/>
  <c r="K650"/>
  <c r="L650"/>
  <c r="K651"/>
  <c r="L651"/>
  <c r="K652"/>
  <c r="L652"/>
  <c r="K653"/>
  <c r="L653"/>
  <c r="K654"/>
  <c r="L654"/>
  <c r="K655"/>
  <c r="L655"/>
  <c r="K656"/>
  <c r="L656"/>
  <c r="K657"/>
  <c r="L657"/>
  <c r="K658"/>
  <c r="L658"/>
  <c r="K659"/>
  <c r="L659"/>
  <c r="K660"/>
  <c r="L660"/>
  <c r="K661"/>
  <c r="L661"/>
  <c r="K662"/>
  <c r="L662"/>
  <c r="K663"/>
  <c r="L663"/>
  <c r="K664"/>
  <c r="L664"/>
  <c r="K665"/>
  <c r="L665"/>
  <c r="K666"/>
  <c r="L666"/>
  <c r="K667"/>
  <c r="L667"/>
  <c r="K668"/>
  <c r="L668"/>
  <c r="K669"/>
  <c r="L669"/>
  <c r="K670"/>
  <c r="L670"/>
  <c r="K671"/>
  <c r="L671"/>
  <c r="K672"/>
  <c r="L672"/>
  <c r="K673"/>
  <c r="L673"/>
  <c r="K674"/>
  <c r="L674"/>
  <c r="K675"/>
  <c r="L675"/>
  <c r="K676"/>
  <c r="L676"/>
  <c r="K677"/>
  <c r="L677"/>
  <c r="K678"/>
  <c r="L678"/>
  <c r="K679"/>
  <c r="L679"/>
  <c r="K680"/>
  <c r="L680"/>
  <c r="K681"/>
  <c r="L681"/>
  <c r="K682"/>
  <c r="L682"/>
  <c r="K683"/>
  <c r="L683"/>
  <c r="K684"/>
  <c r="L684"/>
  <c r="K685"/>
  <c r="L685"/>
  <c r="K686"/>
  <c r="L686"/>
  <c r="K687"/>
  <c r="L687"/>
  <c r="K688"/>
  <c r="L688"/>
  <c r="K689"/>
  <c r="L689"/>
  <c r="K690"/>
  <c r="L690"/>
  <c r="K691"/>
  <c r="L691"/>
  <c r="K692"/>
  <c r="L692"/>
  <c r="K693"/>
  <c r="L693"/>
  <c r="K694"/>
  <c r="L694"/>
  <c r="K695"/>
  <c r="L695"/>
  <c r="K696"/>
  <c r="L696"/>
  <c r="K697"/>
  <c r="L697"/>
  <c r="K698"/>
  <c r="L698"/>
  <c r="K699"/>
  <c r="L699"/>
  <c r="K700"/>
  <c r="L700"/>
  <c r="K701"/>
  <c r="L701"/>
  <c r="K702"/>
  <c r="L702"/>
  <c r="K703"/>
  <c r="L703"/>
  <c r="K704"/>
  <c r="L704"/>
  <c r="K705"/>
  <c r="L705"/>
  <c r="K706"/>
  <c r="L706"/>
  <c r="K707"/>
  <c r="L707"/>
  <c r="K708"/>
  <c r="L708"/>
  <c r="K709"/>
  <c r="L709"/>
  <c r="K710"/>
  <c r="L710"/>
  <c r="K711"/>
  <c r="L711"/>
  <c r="K712"/>
  <c r="L712"/>
  <c r="K713"/>
  <c r="L713"/>
  <c r="K714"/>
  <c r="L714"/>
  <c r="K715"/>
  <c r="L715"/>
  <c r="K716"/>
  <c r="L716"/>
  <c r="K717"/>
  <c r="L717"/>
  <c r="K718"/>
  <c r="L718"/>
  <c r="K719"/>
  <c r="L719"/>
  <c r="K720"/>
  <c r="L720"/>
  <c r="K721"/>
  <c r="L721"/>
  <c r="K722"/>
  <c r="L722"/>
  <c r="K723"/>
  <c r="L723"/>
  <c r="K724"/>
  <c r="L724"/>
  <c r="K725"/>
  <c r="L725"/>
  <c r="K726"/>
  <c r="L726"/>
  <c r="K727"/>
  <c r="L727"/>
  <c r="K728"/>
  <c r="L728"/>
  <c r="K729"/>
  <c r="L729"/>
  <c r="K730"/>
  <c r="L730"/>
  <c r="K731"/>
  <c r="L731"/>
  <c r="K732"/>
  <c r="L732"/>
  <c r="K733"/>
  <c r="L733"/>
  <c r="K734"/>
  <c r="L734"/>
  <c r="K735"/>
  <c r="L735"/>
  <c r="K736"/>
  <c r="L736"/>
  <c r="K737"/>
  <c r="L737"/>
  <c r="K738"/>
  <c r="L738"/>
  <c r="K739"/>
  <c r="L739"/>
  <c r="K740"/>
  <c r="L740"/>
  <c r="K741"/>
  <c r="L741"/>
  <c r="K742"/>
  <c r="L742"/>
  <c r="K743"/>
  <c r="L743"/>
  <c r="K744"/>
  <c r="L744"/>
  <c r="K745"/>
  <c r="L745"/>
  <c r="K746"/>
  <c r="L746"/>
  <c r="K747"/>
  <c r="L747"/>
  <c r="K748"/>
  <c r="L748"/>
  <c r="K749"/>
  <c r="L749"/>
  <c r="K750"/>
  <c r="L750"/>
  <c r="K751"/>
  <c r="L751"/>
  <c r="K752"/>
  <c r="L752"/>
  <c r="K753"/>
  <c r="L753"/>
  <c r="K754"/>
  <c r="L754"/>
  <c r="K755"/>
  <c r="L755"/>
  <c r="K756"/>
  <c r="L756"/>
  <c r="K757"/>
  <c r="L757"/>
  <c r="K758"/>
  <c r="L758"/>
  <c r="K759"/>
  <c r="L759"/>
  <c r="K760"/>
  <c r="L760"/>
  <c r="K761"/>
  <c r="L761"/>
  <c r="K762"/>
  <c r="L762"/>
  <c r="K763"/>
  <c r="L763"/>
  <c r="K764"/>
  <c r="L764"/>
  <c r="K765"/>
  <c r="L765"/>
  <c r="K766"/>
  <c r="L766"/>
  <c r="K767"/>
  <c r="L767"/>
  <c r="K768"/>
  <c r="L768"/>
  <c r="K769"/>
  <c r="L769"/>
  <c r="K770"/>
  <c r="L770"/>
  <c r="K771"/>
  <c r="L771"/>
  <c r="K772"/>
  <c r="L772"/>
  <c r="K773"/>
  <c r="L773"/>
  <c r="K774"/>
  <c r="L774"/>
  <c r="K775"/>
  <c r="L775"/>
  <c r="K776"/>
  <c r="L776"/>
  <c r="K777"/>
  <c r="L777"/>
  <c r="K778"/>
  <c r="L778"/>
  <c r="K779"/>
  <c r="L779"/>
  <c r="K780"/>
  <c r="L780"/>
  <c r="K781"/>
  <c r="L781"/>
  <c r="K782"/>
  <c r="L782"/>
  <c r="K783"/>
  <c r="L783"/>
  <c r="K784"/>
  <c r="L784"/>
  <c r="K785"/>
  <c r="L785"/>
  <c r="K786"/>
  <c r="L786"/>
  <c r="K787"/>
  <c r="L787"/>
  <c r="K788"/>
  <c r="L788"/>
  <c r="K789"/>
  <c r="L789"/>
  <c r="K790"/>
  <c r="L790"/>
  <c r="K791"/>
  <c r="L791"/>
  <c r="K792"/>
  <c r="L792"/>
  <c r="K793"/>
  <c r="L793"/>
  <c r="K794"/>
  <c r="L794"/>
  <c r="K795"/>
  <c r="L795"/>
  <c r="K796"/>
  <c r="L796"/>
  <c r="K797"/>
  <c r="L797"/>
  <c r="K798"/>
  <c r="L798"/>
  <c r="K799"/>
  <c r="L799"/>
  <c r="K800"/>
  <c r="L800"/>
  <c r="K801"/>
  <c r="L801"/>
  <c r="K802"/>
  <c r="L802"/>
  <c r="K803"/>
  <c r="L803"/>
  <c r="K804"/>
  <c r="L804"/>
  <c r="K805"/>
  <c r="L805"/>
  <c r="K806"/>
  <c r="L806"/>
  <c r="K807"/>
  <c r="L807"/>
  <c r="K808"/>
  <c r="L808"/>
  <c r="K809"/>
  <c r="L809"/>
  <c r="K810"/>
  <c r="L810"/>
  <c r="K811"/>
  <c r="L811"/>
  <c r="K812"/>
  <c r="L812"/>
  <c r="K813"/>
  <c r="L813"/>
  <c r="K814"/>
  <c r="L814"/>
  <c r="K815"/>
  <c r="L815"/>
  <c r="K816"/>
  <c r="L816"/>
  <c r="K817"/>
  <c r="L817"/>
  <c r="K818"/>
  <c r="L818"/>
  <c r="K819"/>
  <c r="L819"/>
  <c r="K820"/>
  <c r="L820"/>
  <c r="K821"/>
  <c r="L821"/>
  <c r="K822"/>
  <c r="L822"/>
  <c r="K823"/>
  <c r="L823"/>
  <c r="K824"/>
  <c r="L824"/>
  <c r="K825"/>
  <c r="L825"/>
  <c r="K826"/>
  <c r="L826"/>
  <c r="K827"/>
  <c r="L827"/>
  <c r="K828"/>
  <c r="L828"/>
  <c r="K829"/>
  <c r="L829"/>
  <c r="K830"/>
  <c r="L830"/>
  <c r="K831"/>
  <c r="L831"/>
  <c r="K832"/>
  <c r="L832"/>
  <c r="K833"/>
  <c r="L833"/>
  <c r="K834"/>
  <c r="L834"/>
  <c r="K835"/>
  <c r="L835"/>
  <c r="K836"/>
  <c r="L836"/>
  <c r="K837"/>
  <c r="L837"/>
  <c r="K838"/>
  <c r="L838"/>
  <c r="K839"/>
  <c r="L839"/>
  <c r="K840"/>
  <c r="L840"/>
  <c r="K841"/>
  <c r="L841"/>
  <c r="K842"/>
  <c r="L842"/>
  <c r="K843"/>
  <c r="L843"/>
  <c r="K844"/>
  <c r="L844"/>
  <c r="K845"/>
  <c r="L845"/>
  <c r="K846"/>
  <c r="L846"/>
  <c r="K847"/>
  <c r="L847"/>
  <c r="K848"/>
  <c r="L848"/>
  <c r="K849"/>
  <c r="L849"/>
  <c r="K850"/>
  <c r="L850"/>
  <c r="K851"/>
  <c r="L851"/>
  <c r="K852"/>
  <c r="L852"/>
  <c r="K853"/>
  <c r="L853"/>
  <c r="K854"/>
  <c r="L854"/>
  <c r="K855"/>
  <c r="L855"/>
  <c r="K856"/>
  <c r="L856"/>
  <c r="K857"/>
  <c r="L857"/>
  <c r="K858"/>
  <c r="L858"/>
  <c r="K859"/>
  <c r="L859"/>
  <c r="K860"/>
  <c r="L860"/>
  <c r="K861"/>
  <c r="L861"/>
  <c r="K862"/>
  <c r="L862"/>
  <c r="K863"/>
  <c r="L863"/>
  <c r="K864"/>
  <c r="L864"/>
  <c r="K865"/>
  <c r="L865"/>
  <c r="K866"/>
  <c r="L866"/>
  <c r="K867"/>
  <c r="L867"/>
  <c r="K868"/>
  <c r="L868"/>
  <c r="K869"/>
  <c r="L869"/>
  <c r="K870"/>
  <c r="L870"/>
  <c r="K871"/>
  <c r="L871"/>
  <c r="K872"/>
  <c r="L872"/>
  <c r="K873"/>
  <c r="L873"/>
  <c r="K874"/>
  <c r="L874"/>
  <c r="K875"/>
  <c r="L875"/>
  <c r="K876"/>
  <c r="L876"/>
  <c r="K877"/>
  <c r="L877"/>
  <c r="K878"/>
  <c r="L878"/>
  <c r="K879"/>
  <c r="L879"/>
  <c r="K880"/>
  <c r="L880"/>
  <c r="K881"/>
  <c r="L881"/>
  <c r="K882"/>
  <c r="L882"/>
  <c r="K883"/>
  <c r="L883"/>
  <c r="K884"/>
  <c r="L884"/>
  <c r="K885"/>
  <c r="L885"/>
  <c r="K886"/>
  <c r="L886"/>
  <c r="K887"/>
  <c r="L887"/>
  <c r="K888"/>
  <c r="L888"/>
  <c r="K889"/>
  <c r="L889"/>
  <c r="K890"/>
  <c r="L890"/>
  <c r="K891"/>
  <c r="L891"/>
  <c r="K892"/>
  <c r="L892"/>
  <c r="K893"/>
  <c r="L893"/>
  <c r="K894"/>
  <c r="L894"/>
  <c r="K895"/>
  <c r="L895"/>
  <c r="K896"/>
  <c r="L896"/>
  <c r="K897"/>
  <c r="L897"/>
  <c r="K898"/>
  <c r="L898"/>
  <c r="K899"/>
  <c r="L899"/>
  <c r="K900"/>
  <c r="L900"/>
  <c r="K901"/>
  <c r="L901"/>
  <c r="K902"/>
  <c r="L902"/>
  <c r="K903"/>
  <c r="L903"/>
  <c r="K904"/>
  <c r="L904"/>
  <c r="K905"/>
  <c r="L905"/>
  <c r="K906"/>
  <c r="L906"/>
  <c r="K907"/>
  <c r="L907"/>
  <c r="K908"/>
  <c r="L908"/>
  <c r="K909"/>
  <c r="L909"/>
  <c r="K910"/>
  <c r="L910"/>
  <c r="K911"/>
  <c r="L911"/>
  <c r="K912"/>
  <c r="L912"/>
  <c r="K913"/>
  <c r="L913"/>
  <c r="K914"/>
  <c r="L914"/>
  <c r="K915"/>
  <c r="L915"/>
  <c r="K916"/>
  <c r="L916"/>
  <c r="K917"/>
  <c r="L917"/>
  <c r="K918"/>
  <c r="L918"/>
  <c r="K919"/>
  <c r="L919"/>
  <c r="K920"/>
  <c r="L920"/>
  <c r="K921"/>
  <c r="L921"/>
  <c r="K922"/>
  <c r="L922"/>
  <c r="K923"/>
  <c r="L923"/>
  <c r="K924"/>
  <c r="L924"/>
  <c r="K925"/>
  <c r="L925"/>
  <c r="K926"/>
  <c r="L926"/>
  <c r="K927"/>
  <c r="L927"/>
  <c r="K928"/>
  <c r="L928"/>
  <c r="K929"/>
  <c r="L929"/>
  <c r="K930"/>
  <c r="L930"/>
  <c r="K931"/>
  <c r="L931"/>
  <c r="K932"/>
  <c r="L932"/>
  <c r="K933"/>
  <c r="L933"/>
  <c r="K934"/>
  <c r="L934"/>
  <c r="K935"/>
  <c r="L935"/>
  <c r="K936"/>
  <c r="L936"/>
  <c r="K937"/>
  <c r="L937"/>
  <c r="K938"/>
  <c r="L938"/>
  <c r="K939"/>
  <c r="L939"/>
  <c r="K940"/>
  <c r="L940"/>
  <c r="K941"/>
  <c r="L941"/>
  <c r="K942"/>
  <c r="L942"/>
  <c r="K943"/>
  <c r="L943"/>
  <c r="K944"/>
  <c r="L944"/>
  <c r="K945"/>
  <c r="L945"/>
  <c r="K946"/>
  <c r="L946"/>
  <c r="K947"/>
  <c r="L947"/>
  <c r="K948"/>
  <c r="L948"/>
  <c r="K949"/>
  <c r="L949"/>
  <c r="K950"/>
  <c r="L950"/>
  <c r="K951"/>
  <c r="L951"/>
  <c r="K952"/>
  <c r="L952"/>
  <c r="K953"/>
  <c r="L953"/>
  <c r="K954"/>
  <c r="L954"/>
  <c r="K955"/>
  <c r="L955"/>
  <c r="K956"/>
  <c r="L956"/>
  <c r="K957"/>
  <c r="L957"/>
  <c r="K958"/>
  <c r="L958"/>
  <c r="K959"/>
  <c r="L959"/>
  <c r="K960"/>
  <c r="L960"/>
  <c r="K961"/>
  <c r="L961"/>
  <c r="K962"/>
  <c r="L962"/>
  <c r="K963"/>
  <c r="L963"/>
  <c r="K964"/>
  <c r="L964"/>
  <c r="K965"/>
  <c r="L965"/>
  <c r="K966"/>
  <c r="L966"/>
  <c r="K967"/>
  <c r="L967"/>
  <c r="K968"/>
  <c r="L968"/>
  <c r="K969"/>
  <c r="L969"/>
  <c r="K970"/>
  <c r="L970"/>
  <c r="K971"/>
  <c r="L971"/>
  <c r="K972"/>
  <c r="L972"/>
  <c r="K973"/>
  <c r="L973"/>
  <c r="K974"/>
  <c r="L974"/>
  <c r="K975"/>
  <c r="L975"/>
  <c r="K976"/>
  <c r="L976"/>
  <c r="K977"/>
  <c r="L977"/>
  <c r="K978"/>
  <c r="L978"/>
  <c r="K979"/>
  <c r="L979"/>
  <c r="K980"/>
  <c r="L980"/>
  <c r="K981"/>
  <c r="L981"/>
  <c r="K982"/>
  <c r="L982"/>
  <c r="K983"/>
  <c r="L983"/>
  <c r="K984"/>
  <c r="L984"/>
  <c r="K985"/>
  <c r="L985"/>
  <c r="K986"/>
  <c r="L986"/>
  <c r="K987"/>
  <c r="L987"/>
  <c r="K988"/>
  <c r="L988"/>
  <c r="K989"/>
  <c r="L989"/>
  <c r="K990"/>
  <c r="L990"/>
  <c r="K991"/>
  <c r="L991"/>
  <c r="K992"/>
  <c r="L992"/>
  <c r="K993"/>
  <c r="L993"/>
  <c r="K994"/>
  <c r="L994"/>
  <c r="K995"/>
  <c r="L995"/>
  <c r="K996"/>
  <c r="L996"/>
  <c r="K997"/>
  <c r="L997"/>
  <c r="K998"/>
  <c r="L998"/>
  <c r="K999"/>
  <c r="L999"/>
  <c r="K1000"/>
  <c r="L1000"/>
  <c r="K1001"/>
  <c r="L1001"/>
  <c r="K1002"/>
  <c r="L1002"/>
  <c r="K1003"/>
  <c r="L1003"/>
  <c r="K1004"/>
  <c r="L1004"/>
  <c r="K1005"/>
  <c r="L1005"/>
  <c r="K1006"/>
  <c r="L1006"/>
  <c r="K1007"/>
  <c r="L1007"/>
  <c r="K1008"/>
  <c r="L1008"/>
  <c r="K1009"/>
  <c r="L1009"/>
  <c r="K1010"/>
  <c r="L1010"/>
  <c r="K1011"/>
  <c r="L1011"/>
  <c r="K1012"/>
  <c r="L1012"/>
  <c r="K1013"/>
  <c r="L1013"/>
  <c r="K1014"/>
  <c r="L1014"/>
  <c r="K1015"/>
  <c r="L1015"/>
  <c r="K1016"/>
  <c r="L1016"/>
  <c r="K1017"/>
  <c r="L1017"/>
  <c r="K1018"/>
  <c r="L1018"/>
  <c r="K1019"/>
  <c r="L1019"/>
  <c r="K1020"/>
  <c r="L1020"/>
  <c r="K1021"/>
  <c r="L1021"/>
  <c r="K1022"/>
  <c r="L1022"/>
  <c r="K1023"/>
  <c r="L1023"/>
  <c r="K1024"/>
  <c r="L1024"/>
  <c r="K1025"/>
  <c r="L1025"/>
  <c r="K1026"/>
  <c r="L1026"/>
  <c r="K1027"/>
  <c r="L1027"/>
  <c r="K1028"/>
  <c r="L1028"/>
  <c r="K1029"/>
  <c r="L1029"/>
  <c r="K1030"/>
  <c r="L1030"/>
  <c r="K1031"/>
  <c r="L1031"/>
  <c r="K1032"/>
  <c r="L1032"/>
  <c r="K1033"/>
  <c r="L1033"/>
  <c r="K1034"/>
  <c r="L1034"/>
  <c r="K1035"/>
  <c r="L1035"/>
  <c r="K1036"/>
  <c r="L1036"/>
  <c r="K1037"/>
  <c r="L1037"/>
  <c r="K1038"/>
  <c r="L1038"/>
  <c r="K1039"/>
  <c r="L1039"/>
  <c r="K1040"/>
  <c r="L1040"/>
  <c r="K1041"/>
  <c r="L1041"/>
  <c r="K1042"/>
  <c r="L1042"/>
  <c r="K1043"/>
  <c r="L1043"/>
  <c r="K1044"/>
  <c r="L1044"/>
  <c r="K1045"/>
  <c r="L1045"/>
  <c r="K1046"/>
  <c r="L1046"/>
  <c r="K1047"/>
  <c r="L1047"/>
  <c r="K1048"/>
  <c r="L1048"/>
  <c r="K1049"/>
  <c r="L1049"/>
  <c r="K1050"/>
  <c r="L1050"/>
  <c r="K1051"/>
  <c r="L1051"/>
  <c r="K1052"/>
  <c r="L1052"/>
  <c r="K1053"/>
  <c r="L1053"/>
  <c r="K1054"/>
  <c r="L1054"/>
  <c r="K1055"/>
  <c r="L1055"/>
  <c r="K1056"/>
  <c r="L1056"/>
  <c r="K1057"/>
  <c r="L1057"/>
  <c r="K1058"/>
  <c r="L1058"/>
  <c r="K1059"/>
  <c r="L1059"/>
  <c r="K1060"/>
  <c r="L1060"/>
  <c r="K1061"/>
  <c r="L1061"/>
  <c r="K1062"/>
  <c r="L1062"/>
  <c r="K1063"/>
  <c r="L1063"/>
  <c r="K1064"/>
  <c r="L1064"/>
  <c r="K1065"/>
  <c r="L1065"/>
  <c r="K1066"/>
  <c r="L1066"/>
  <c r="K1067"/>
  <c r="L1067"/>
  <c r="K1068"/>
  <c r="L1068"/>
  <c r="K1069"/>
  <c r="L1069"/>
  <c r="K1070"/>
  <c r="L1070"/>
  <c r="K1071"/>
  <c r="L1071"/>
  <c r="K1072"/>
  <c r="L1072"/>
  <c r="K1073"/>
  <c r="L1073"/>
  <c r="K1074"/>
  <c r="L1074"/>
  <c r="K1075"/>
  <c r="L1075"/>
  <c r="K1076"/>
  <c r="L1076"/>
  <c r="K1077"/>
  <c r="L1077"/>
  <c r="K1078"/>
  <c r="L1078"/>
  <c r="K1079"/>
  <c r="L1079"/>
  <c r="K1080"/>
  <c r="L1080"/>
  <c r="K1081"/>
  <c r="L1081"/>
  <c r="K1082"/>
  <c r="L1082"/>
  <c r="K1083"/>
  <c r="L1083"/>
  <c r="K1084"/>
  <c r="L1084"/>
  <c r="K1085"/>
  <c r="L1085"/>
  <c r="K1086"/>
  <c r="L1086"/>
  <c r="K1087"/>
  <c r="L1087"/>
  <c r="K1088"/>
  <c r="L1088"/>
  <c r="K1089"/>
  <c r="L1089"/>
  <c r="K1090"/>
  <c r="L1090"/>
  <c r="K1091"/>
  <c r="L1091"/>
  <c r="K1092"/>
  <c r="L1092"/>
  <c r="K1093"/>
  <c r="L1093"/>
  <c r="K1094"/>
  <c r="L1094"/>
  <c r="K1095"/>
  <c r="L1095"/>
  <c r="K1096"/>
  <c r="L1096"/>
  <c r="K1097"/>
  <c r="L1097"/>
  <c r="K1098"/>
  <c r="L1098"/>
  <c r="K1099"/>
  <c r="L1099"/>
  <c r="K1100"/>
  <c r="L1100"/>
  <c r="K1101"/>
  <c r="L1101"/>
  <c r="K1102"/>
  <c r="L1102"/>
  <c r="K1103"/>
  <c r="L1103"/>
  <c r="K1104"/>
  <c r="L1104"/>
  <c r="K1105"/>
  <c r="L1105"/>
  <c r="K1106"/>
  <c r="L1106"/>
  <c r="K1107"/>
  <c r="L1107"/>
  <c r="K1108"/>
  <c r="L1108"/>
  <c r="K1109"/>
  <c r="L1109"/>
  <c r="K1110"/>
  <c r="L1110"/>
  <c r="K1111"/>
  <c r="L1111"/>
  <c r="K1112"/>
  <c r="L1112"/>
  <c r="K1113"/>
  <c r="L1113"/>
  <c r="K1114"/>
  <c r="L1114"/>
  <c r="K1115"/>
  <c r="L1115"/>
  <c r="K1116"/>
  <c r="L1116"/>
  <c r="K1117"/>
  <c r="L1117"/>
  <c r="K1118"/>
  <c r="L1118"/>
  <c r="K1119"/>
  <c r="L1119"/>
  <c r="K1120"/>
  <c r="L1120"/>
  <c r="K1121"/>
  <c r="L1121"/>
  <c r="K1122"/>
  <c r="L1122"/>
  <c r="K1123"/>
  <c r="L1123"/>
  <c r="K1124"/>
  <c r="L1124"/>
  <c r="K1125"/>
  <c r="L1125"/>
  <c r="K1126"/>
  <c r="L1126"/>
  <c r="K1127"/>
  <c r="L1127"/>
  <c r="K1128"/>
  <c r="L1128"/>
  <c r="K1129"/>
  <c r="L1129"/>
  <c r="K1130"/>
  <c r="L1130"/>
  <c r="K1131"/>
  <c r="L1131"/>
  <c r="K1132"/>
  <c r="L1132"/>
  <c r="K1133"/>
  <c r="L1133"/>
  <c r="K1134"/>
  <c r="L1134"/>
  <c r="K1135"/>
  <c r="L1135"/>
  <c r="K1136"/>
  <c r="L1136"/>
  <c r="K1137"/>
  <c r="L1137"/>
  <c r="K1138"/>
  <c r="L1138"/>
  <c r="K1139"/>
  <c r="L1139"/>
  <c r="K1140"/>
  <c r="L1140"/>
  <c r="K1141"/>
  <c r="L1141"/>
  <c r="K1142"/>
  <c r="L1142"/>
  <c r="K1143"/>
  <c r="L1143"/>
  <c r="K1144"/>
  <c r="L1144"/>
  <c r="K1145"/>
  <c r="L1145"/>
  <c r="K1146"/>
  <c r="L1146"/>
  <c r="K1147"/>
  <c r="L1147"/>
  <c r="K1148"/>
  <c r="L1148"/>
  <c r="K1149"/>
  <c r="L1149"/>
  <c r="K1150"/>
  <c r="L1150"/>
  <c r="K1151"/>
  <c r="L1151"/>
  <c r="K1152"/>
  <c r="L1152"/>
  <c r="K1153"/>
  <c r="L1153"/>
  <c r="K1154"/>
  <c r="L1154"/>
  <c r="K1155"/>
  <c r="L1155"/>
  <c r="K1156"/>
  <c r="L1156"/>
  <c r="K1157"/>
  <c r="L1157"/>
  <c r="K1158"/>
  <c r="L1158"/>
  <c r="K1159"/>
  <c r="L1159"/>
  <c r="K1160"/>
  <c r="L1160"/>
  <c r="K1161"/>
  <c r="L1161"/>
  <c r="K1162"/>
  <c r="L1162"/>
  <c r="K1163"/>
  <c r="L1163"/>
  <c r="K1164"/>
  <c r="L1164"/>
  <c r="K1165"/>
  <c r="L1165"/>
  <c r="K1166"/>
  <c r="L1166"/>
  <c r="K1167"/>
  <c r="L1167"/>
  <c r="K1168"/>
  <c r="L1168"/>
  <c r="K1169"/>
  <c r="L1169"/>
  <c r="K1170"/>
  <c r="L1170"/>
  <c r="K1171"/>
  <c r="L1171"/>
  <c r="K1172"/>
  <c r="L1172"/>
  <c r="K1173"/>
  <c r="L1173"/>
  <c r="K1174"/>
  <c r="L1174"/>
  <c r="K1175"/>
  <c r="L1175"/>
  <c r="K1176"/>
  <c r="L1176"/>
  <c r="K1177"/>
  <c r="L1177"/>
  <c r="K1178"/>
  <c r="L1178"/>
  <c r="K1179"/>
  <c r="L1179"/>
  <c r="K1180"/>
  <c r="L1180"/>
  <c r="K1181"/>
  <c r="L1181"/>
  <c r="K1182"/>
  <c r="L1182"/>
  <c r="K1183"/>
  <c r="L1183"/>
  <c r="K1184"/>
  <c r="L1184"/>
  <c r="K1185"/>
  <c r="L1185"/>
  <c r="K1186"/>
  <c r="L1186"/>
  <c r="K1187"/>
  <c r="L1187"/>
  <c r="K1188"/>
  <c r="L1188"/>
  <c r="K1189"/>
  <c r="L1189"/>
  <c r="K1190"/>
  <c r="L1190"/>
  <c r="K1191"/>
  <c r="L1191"/>
  <c r="K1192"/>
  <c r="L1192"/>
  <c r="K1193"/>
  <c r="L1193"/>
  <c r="K1194"/>
  <c r="L1194"/>
  <c r="K1195"/>
  <c r="L1195"/>
  <c r="K1196"/>
  <c r="L1196"/>
  <c r="K1197"/>
  <c r="L1197"/>
  <c r="K1198"/>
  <c r="L1198"/>
  <c r="K1199"/>
  <c r="L1199"/>
  <c r="K1200"/>
  <c r="L1200"/>
  <c r="K1201"/>
  <c r="L1201"/>
  <c r="K1202"/>
  <c r="L1202"/>
  <c r="K1203"/>
  <c r="L1203"/>
  <c r="K1204"/>
  <c r="L1204"/>
  <c r="K1205"/>
  <c r="L1205"/>
  <c r="K1206"/>
  <c r="L1206"/>
  <c r="K1207"/>
  <c r="L1207"/>
  <c r="K1208"/>
  <c r="L1208"/>
  <c r="K1209"/>
  <c r="L1209"/>
  <c r="K1210"/>
  <c r="L1210"/>
  <c r="K1211"/>
  <c r="L1211"/>
  <c r="K1212"/>
  <c r="L1212"/>
  <c r="K1213"/>
  <c r="L1213"/>
  <c r="K1214"/>
  <c r="L1214"/>
  <c r="K1215"/>
  <c r="L1215"/>
  <c r="K1216"/>
  <c r="L1216"/>
  <c r="K1217"/>
  <c r="L1217"/>
  <c r="K1218"/>
  <c r="L1218"/>
  <c r="K1219"/>
  <c r="L1219"/>
  <c r="K1220"/>
  <c r="L1220"/>
  <c r="K1221"/>
  <c r="L1221"/>
  <c r="K1222"/>
  <c r="L1222"/>
  <c r="K1223"/>
  <c r="L1223"/>
  <c r="K1224"/>
  <c r="L1224"/>
  <c r="K1225"/>
  <c r="L1225"/>
  <c r="K1226"/>
  <c r="L1226"/>
  <c r="K1227"/>
  <c r="L1227"/>
  <c r="K1228"/>
  <c r="L1228"/>
  <c r="K1229"/>
  <c r="L1229"/>
  <c r="K1230"/>
  <c r="L1230"/>
  <c r="K1231"/>
  <c r="L1231"/>
  <c r="K1232"/>
  <c r="L1232"/>
  <c r="K1233"/>
  <c r="L1233"/>
  <c r="K1234"/>
  <c r="L1234"/>
  <c r="K1235"/>
  <c r="L1235"/>
  <c r="K1236"/>
  <c r="L1236"/>
  <c r="K1237"/>
  <c r="L1237"/>
  <c r="K1238"/>
  <c r="L1238"/>
  <c r="K1239"/>
  <c r="L1239"/>
  <c r="K1240"/>
  <c r="L1240"/>
  <c r="K1241"/>
  <c r="L1241"/>
  <c r="K1242"/>
  <c r="L1242"/>
  <c r="K1243"/>
  <c r="L1243"/>
  <c r="K1244"/>
  <c r="L1244"/>
  <c r="K1245"/>
  <c r="L1245"/>
  <c r="K1246"/>
  <c r="L1246"/>
  <c r="K1247"/>
  <c r="L1247"/>
  <c r="K1248"/>
  <c r="L1248"/>
  <c r="K1249"/>
  <c r="L1249"/>
  <c r="K1250"/>
  <c r="L1250"/>
  <c r="K1251"/>
  <c r="L1251"/>
  <c r="K1252"/>
  <c r="L1252"/>
  <c r="K1253"/>
  <c r="L1253"/>
  <c r="K1254"/>
  <c r="L1254"/>
  <c r="K1255"/>
  <c r="L1255"/>
  <c r="K1256"/>
  <c r="L1256"/>
  <c r="K1257"/>
  <c r="L1257"/>
  <c r="K1258"/>
  <c r="L1258"/>
  <c r="K1259"/>
  <c r="L1259"/>
  <c r="K1260"/>
  <c r="L1260"/>
  <c r="K1261"/>
  <c r="L1261"/>
  <c r="K1262"/>
  <c r="L1262"/>
  <c r="K1263"/>
  <c r="L1263"/>
  <c r="K1264"/>
  <c r="L1264"/>
  <c r="K1265"/>
  <c r="L1265"/>
  <c r="K1266"/>
  <c r="L1266"/>
  <c r="K1267"/>
  <c r="L1267"/>
  <c r="K1268"/>
  <c r="L1268"/>
  <c r="K1269"/>
  <c r="L1269"/>
  <c r="K1270"/>
  <c r="L1270"/>
  <c r="K1271"/>
  <c r="L1271"/>
  <c r="K1272"/>
  <c r="L1272"/>
  <c r="K1273"/>
  <c r="L1273"/>
  <c r="K1274"/>
  <c r="L1274"/>
  <c r="K1275"/>
  <c r="L1275"/>
  <c r="K1276"/>
  <c r="L1276"/>
  <c r="K1277"/>
  <c r="L1277"/>
  <c r="K1278"/>
  <c r="L1278"/>
  <c r="K1279"/>
  <c r="L1279"/>
  <c r="K1280"/>
  <c r="L1280"/>
  <c r="K1281"/>
  <c r="L1281"/>
  <c r="K1282"/>
  <c r="L1282"/>
  <c r="K1283"/>
  <c r="L1283"/>
  <c r="K1284"/>
  <c r="L1284"/>
  <c r="K1285"/>
  <c r="L1285"/>
  <c r="K1286"/>
  <c r="L1286"/>
  <c r="K1287"/>
  <c r="L1287"/>
  <c r="K1288"/>
  <c r="L1288"/>
  <c r="K1289"/>
  <c r="L1289"/>
  <c r="K1290"/>
  <c r="L1290"/>
  <c r="K1291"/>
  <c r="L1291"/>
  <c r="K1292"/>
  <c r="L1292"/>
  <c r="K1293"/>
  <c r="L1293"/>
  <c r="K1294"/>
  <c r="L1294"/>
  <c r="K1295"/>
  <c r="L1295"/>
  <c r="K1296"/>
  <c r="L1296"/>
  <c r="K1297"/>
  <c r="L1297"/>
  <c r="K1298"/>
  <c r="L1298"/>
  <c r="K1299"/>
  <c r="L1299"/>
  <c r="K1300"/>
  <c r="L1300"/>
  <c r="K1301"/>
  <c r="L1301"/>
  <c r="K1302"/>
  <c r="L1302"/>
  <c r="K1303"/>
  <c r="L1303"/>
  <c r="K1304"/>
  <c r="L1304"/>
  <c r="K1305"/>
  <c r="L1305"/>
  <c r="K1306"/>
  <c r="L1306"/>
  <c r="K1307"/>
  <c r="L1307"/>
  <c r="K1308"/>
  <c r="L1308"/>
  <c r="K1309"/>
  <c r="L1309"/>
  <c r="K1310"/>
  <c r="L1310"/>
  <c r="K1311"/>
  <c r="L1311"/>
  <c r="K1312"/>
  <c r="L1312"/>
  <c r="K1313"/>
  <c r="L1313"/>
  <c r="K1314"/>
  <c r="L1314"/>
  <c r="K1315"/>
  <c r="L1315"/>
  <c r="K1316"/>
  <c r="L1316"/>
  <c r="K1317"/>
  <c r="L1317"/>
  <c r="K1318"/>
  <c r="L1318"/>
  <c r="K1319"/>
  <c r="L1319"/>
  <c r="K1320"/>
  <c r="L1320"/>
  <c r="K1321"/>
  <c r="L1321"/>
  <c r="K1322"/>
  <c r="L1322"/>
  <c r="K1323"/>
  <c r="L1323"/>
  <c r="K1324"/>
  <c r="L1324"/>
  <c r="K1325"/>
  <c r="L1325"/>
  <c r="K1326"/>
  <c r="L1326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K275"/>
  <c r="L275"/>
  <c r="K276"/>
  <c r="L276"/>
  <c r="K277"/>
  <c r="L277"/>
  <c r="K278"/>
  <c r="L278"/>
  <c r="K279"/>
  <c r="L279"/>
  <c r="K280"/>
  <c r="L280"/>
  <c r="K281"/>
  <c r="L281"/>
  <c r="K282"/>
  <c r="L282"/>
  <c r="K283"/>
  <c r="L283"/>
  <c r="K284"/>
  <c r="L284"/>
  <c r="K285"/>
  <c r="L285"/>
  <c r="K286"/>
  <c r="L286"/>
  <c r="K287"/>
  <c r="L287"/>
  <c r="K288"/>
  <c r="L288"/>
  <c r="K289"/>
  <c r="L289"/>
  <c r="K290"/>
  <c r="L290"/>
  <c r="K291"/>
  <c r="L291"/>
  <c r="K292"/>
  <c r="L292"/>
  <c r="K293"/>
  <c r="L293"/>
  <c r="K294"/>
  <c r="L294"/>
  <c r="K295"/>
  <c r="L295"/>
  <c r="K296"/>
  <c r="L296"/>
  <c r="K297"/>
  <c r="L297"/>
  <c r="K298"/>
  <c r="L298"/>
  <c r="K299"/>
  <c r="L299"/>
  <c r="K300"/>
  <c r="L300"/>
  <c r="K301"/>
  <c r="L301"/>
  <c r="K302"/>
  <c r="L302"/>
  <c r="K303"/>
  <c r="L303"/>
  <c r="K304"/>
  <c r="L304"/>
  <c r="K305"/>
  <c r="L305"/>
  <c r="K306"/>
  <c r="L306"/>
  <c r="K307"/>
  <c r="L307"/>
  <c r="K308"/>
  <c r="L308"/>
  <c r="K309"/>
  <c r="L309"/>
  <c r="K310"/>
  <c r="L310"/>
  <c r="K311"/>
  <c r="L311"/>
  <c r="K312"/>
  <c r="L312"/>
  <c r="K313"/>
  <c r="L313"/>
  <c r="K314"/>
  <c r="L314"/>
  <c r="K315"/>
  <c r="L315"/>
  <c r="K316"/>
  <c r="L316"/>
  <c r="K317"/>
  <c r="L317"/>
  <c r="K318"/>
  <c r="L318"/>
  <c r="K319"/>
  <c r="L319"/>
  <c r="K320"/>
  <c r="L320"/>
  <c r="K321"/>
  <c r="L321"/>
  <c r="K322"/>
  <c r="L322"/>
  <c r="K323"/>
  <c r="L323"/>
  <c r="K324"/>
  <c r="L324"/>
  <c r="K325"/>
  <c r="L325"/>
  <c r="K326"/>
  <c r="L326"/>
  <c r="K327"/>
  <c r="L327"/>
  <c r="K328"/>
  <c r="L328"/>
  <c r="K329"/>
  <c r="L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K344"/>
  <c r="L344"/>
  <c r="K345"/>
  <c r="L345"/>
  <c r="K346"/>
  <c r="L346"/>
  <c r="K347"/>
  <c r="L347"/>
  <c r="K348"/>
  <c r="L348"/>
  <c r="K349"/>
  <c r="L349"/>
  <c r="K350"/>
  <c r="L350"/>
  <c r="K351"/>
  <c r="L351"/>
  <c r="K352"/>
  <c r="L352"/>
  <c r="K353"/>
  <c r="L353"/>
  <c r="K354"/>
  <c r="L354"/>
  <c r="K355"/>
  <c r="L355"/>
  <c r="K356"/>
  <c r="L356"/>
  <c r="K357"/>
  <c r="L357"/>
  <c r="K358"/>
  <c r="L358"/>
  <c r="K359"/>
  <c r="L359"/>
  <c r="K360"/>
  <c r="L360"/>
  <c r="K361"/>
  <c r="L361"/>
  <c r="K362"/>
  <c r="L362"/>
  <c r="K363"/>
  <c r="L363"/>
  <c r="K364"/>
  <c r="L364"/>
  <c r="K365"/>
  <c r="L365"/>
  <c r="K366"/>
  <c r="L366"/>
  <c r="K367"/>
  <c r="L367"/>
  <c r="K368"/>
  <c r="L368"/>
  <c r="K369"/>
  <c r="L369"/>
  <c r="K370"/>
  <c r="L370"/>
  <c r="K371"/>
  <c r="L371"/>
  <c r="K372"/>
  <c r="L372"/>
  <c r="K373"/>
  <c r="L373"/>
  <c r="K374"/>
  <c r="L374"/>
  <c r="K375"/>
  <c r="L375"/>
  <c r="K376"/>
  <c r="L376"/>
  <c r="K377"/>
  <c r="L377"/>
  <c r="K378"/>
  <c r="L378"/>
  <c r="K379"/>
  <c r="L379"/>
  <c r="K380"/>
  <c r="L380"/>
  <c r="K381"/>
  <c r="L381"/>
  <c r="K382"/>
  <c r="L382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K414"/>
  <c r="L414"/>
  <c r="K415"/>
  <c r="L415"/>
  <c r="K416"/>
  <c r="L416"/>
  <c r="K417"/>
  <c r="L417"/>
  <c r="K418"/>
  <c r="L418"/>
  <c r="K419"/>
  <c r="L419"/>
  <c r="K420"/>
  <c r="L420"/>
  <c r="K421"/>
  <c r="L421"/>
  <c r="K422"/>
  <c r="L422"/>
  <c r="K423"/>
  <c r="L423"/>
  <c r="K424"/>
  <c r="L424"/>
  <c r="K425"/>
  <c r="L425"/>
  <c r="K426"/>
  <c r="L426"/>
  <c r="K427"/>
  <c r="L427"/>
  <c r="K428"/>
  <c r="L428"/>
  <c r="K429"/>
  <c r="L429"/>
  <c r="K430"/>
  <c r="L430"/>
  <c r="K431"/>
  <c r="L431"/>
  <c r="K432"/>
  <c r="L432"/>
  <c r="K433"/>
  <c r="L433"/>
  <c r="K434"/>
  <c r="L434"/>
  <c r="K435"/>
  <c r="L435"/>
  <c r="K436"/>
  <c r="L436"/>
  <c r="K437"/>
  <c r="L437"/>
  <c r="K438"/>
  <c r="L438"/>
  <c r="K439"/>
  <c r="L439"/>
  <c r="K440"/>
  <c r="L440"/>
  <c r="K441"/>
  <c r="L441"/>
  <c r="K442"/>
  <c r="L442"/>
  <c r="K443"/>
  <c r="L443"/>
  <c r="K444"/>
  <c r="L444"/>
  <c r="K445"/>
  <c r="L445"/>
  <c r="K446"/>
  <c r="L446"/>
  <c r="K447"/>
  <c r="L447"/>
  <c r="K448"/>
  <c r="L448"/>
  <c r="K449"/>
  <c r="L449"/>
  <c r="K450"/>
  <c r="L450"/>
  <c r="K451"/>
  <c r="L451"/>
  <c r="K452"/>
  <c r="L452"/>
  <c r="K453"/>
  <c r="L453"/>
  <c r="K454"/>
  <c r="L454"/>
  <c r="K455"/>
  <c r="L455"/>
  <c r="K456"/>
  <c r="L456"/>
  <c r="K457"/>
  <c r="L457"/>
  <c r="K458"/>
  <c r="L458"/>
  <c r="K459"/>
  <c r="L459"/>
  <c r="K460"/>
  <c r="L460"/>
  <c r="K461"/>
  <c r="L461"/>
  <c r="K462"/>
  <c r="L462"/>
  <c r="K463"/>
  <c r="L463"/>
  <c r="K464"/>
  <c r="L464"/>
  <c r="K465"/>
  <c r="L465"/>
  <c r="K466"/>
  <c r="L466"/>
  <c r="K467"/>
  <c r="L467"/>
  <c r="K468"/>
  <c r="L468"/>
  <c r="K469"/>
  <c r="L469"/>
  <c r="K470"/>
  <c r="L470"/>
  <c r="K471"/>
  <c r="L471"/>
  <c r="K472"/>
  <c r="L472"/>
  <c r="K473"/>
  <c r="L473"/>
  <c r="K474"/>
  <c r="L474"/>
  <c r="K475"/>
  <c r="L475"/>
  <c r="K476"/>
  <c r="L476"/>
  <c r="K477"/>
  <c r="L477"/>
  <c r="K478"/>
  <c r="L478"/>
  <c r="K479"/>
  <c r="L479"/>
  <c r="K480"/>
  <c r="L480"/>
  <c r="K481"/>
  <c r="L481"/>
  <c r="K482"/>
  <c r="L482"/>
  <c r="K483"/>
  <c r="L483"/>
  <c r="K484"/>
  <c r="L484"/>
  <c r="K485"/>
  <c r="L485"/>
  <c r="K486"/>
  <c r="L486"/>
  <c r="K487"/>
  <c r="L487"/>
  <c r="K488"/>
  <c r="L488"/>
  <c r="K489"/>
  <c r="L489"/>
  <c r="K490"/>
  <c r="L490"/>
  <c r="K491"/>
  <c r="L491"/>
  <c r="K492"/>
  <c r="L492"/>
  <c r="K493"/>
  <c r="L493"/>
  <c r="K494"/>
  <c r="L494"/>
  <c r="K495"/>
  <c r="L495"/>
  <c r="K496"/>
  <c r="L496"/>
  <c r="K497"/>
  <c r="L497"/>
  <c r="K498"/>
  <c r="L498"/>
  <c r="K499"/>
  <c r="L499"/>
  <c r="K500"/>
  <c r="L500"/>
  <c r="K501"/>
  <c r="L501"/>
  <c r="K502"/>
  <c r="L502"/>
  <c r="K503"/>
  <c r="L503"/>
  <c r="K504"/>
  <c r="L504"/>
  <c r="K505"/>
  <c r="L505"/>
  <c r="K506"/>
  <c r="L506"/>
  <c r="K507"/>
  <c r="L507"/>
  <c r="K508"/>
  <c r="L508"/>
  <c r="K509"/>
  <c r="L509"/>
  <c r="K510"/>
  <c r="L510"/>
  <c r="K511"/>
  <c r="L511"/>
  <c r="K512"/>
  <c r="L512"/>
  <c r="K513"/>
  <c r="L513"/>
  <c r="K514"/>
  <c r="L514"/>
  <c r="K515"/>
  <c r="L515"/>
  <c r="K516"/>
  <c r="L516"/>
  <c r="K517"/>
  <c r="L517"/>
  <c r="K518"/>
  <c r="L518"/>
  <c r="K519"/>
  <c r="L519"/>
  <c r="K520"/>
  <c r="L520"/>
  <c r="K521"/>
  <c r="L521"/>
  <c r="K522"/>
  <c r="L522"/>
  <c r="K523"/>
  <c r="L523"/>
  <c r="K524"/>
  <c r="L524"/>
  <c r="K525"/>
  <c r="L525"/>
  <c r="K526"/>
  <c r="L526"/>
  <c r="K527"/>
  <c r="L527"/>
  <c r="K528"/>
  <c r="L528"/>
  <c r="K529"/>
  <c r="L529"/>
  <c r="K530"/>
  <c r="L530"/>
  <c r="K531"/>
  <c r="L531"/>
  <c r="K532"/>
  <c r="L532"/>
  <c r="K533"/>
  <c r="L533"/>
  <c r="K534"/>
  <c r="L534"/>
  <c r="K535"/>
  <c r="L535"/>
  <c r="K536"/>
  <c r="L536"/>
  <c r="K537"/>
  <c r="L537"/>
  <c r="K538"/>
  <c r="L538"/>
  <c r="K539"/>
  <c r="L539"/>
  <c r="K540"/>
  <c r="L540"/>
  <c r="K541"/>
  <c r="L541"/>
  <c r="K542"/>
  <c r="L542"/>
  <c r="K543"/>
  <c r="L543"/>
  <c r="K544"/>
  <c r="L544"/>
  <c r="K545"/>
  <c r="L545"/>
  <c r="K546"/>
  <c r="L546"/>
  <c r="K547"/>
  <c r="L547"/>
  <c r="K548"/>
  <c r="L548"/>
  <c r="K549"/>
  <c r="L549"/>
  <c r="K550"/>
  <c r="L550"/>
  <c r="K551"/>
  <c r="L551"/>
  <c r="K552"/>
  <c r="L552"/>
  <c r="K553"/>
  <c r="L553"/>
  <c r="K554"/>
  <c r="L554"/>
  <c r="K555"/>
  <c r="L555"/>
  <c r="K556"/>
  <c r="L556"/>
  <c r="K557"/>
  <c r="L557"/>
  <c r="K558"/>
  <c r="L558"/>
  <c r="K559"/>
  <c r="L559"/>
  <c r="K560"/>
  <c r="L560"/>
  <c r="K561"/>
  <c r="L561"/>
  <c r="K562"/>
  <c r="L562"/>
  <c r="K563"/>
  <c r="L563"/>
  <c r="K564"/>
  <c r="L564"/>
  <c r="K565"/>
  <c r="L565"/>
  <c r="K566"/>
  <c r="L566"/>
  <c r="K567"/>
  <c r="L567"/>
  <c r="K568"/>
  <c r="L568"/>
  <c r="K569"/>
  <c r="L569"/>
  <c r="K570"/>
  <c r="L570"/>
  <c r="K571"/>
  <c r="L571"/>
  <c r="K572"/>
  <c r="L572"/>
  <c r="K573"/>
  <c r="L573"/>
  <c r="K574"/>
  <c r="L574"/>
  <c r="K575"/>
  <c r="L575"/>
  <c r="K576"/>
  <c r="L576"/>
  <c r="K577"/>
  <c r="L577"/>
  <c r="K578"/>
  <c r="L578"/>
  <c r="K579"/>
  <c r="L579"/>
  <c r="K580"/>
  <c r="L580"/>
  <c r="K581"/>
  <c r="L581"/>
  <c r="K582"/>
  <c r="L582"/>
  <c r="K583"/>
  <c r="L583"/>
  <c r="K584"/>
  <c r="L584"/>
  <c r="K585"/>
  <c r="L585"/>
  <c r="K586"/>
  <c r="L586"/>
  <c r="K587"/>
  <c r="L587"/>
  <c r="K588"/>
  <c r="L588"/>
  <c r="K589"/>
  <c r="L589"/>
  <c r="K590"/>
  <c r="L590"/>
  <c r="K591"/>
  <c r="L591"/>
  <c r="K592"/>
  <c r="L592"/>
  <c r="K593"/>
  <c r="L593"/>
  <c r="K594"/>
  <c r="L594"/>
  <c r="K595"/>
  <c r="L595"/>
  <c r="K596"/>
  <c r="L596"/>
  <c r="K597"/>
  <c r="L597"/>
  <c r="K598"/>
  <c r="L598"/>
  <c r="N4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3"/>
  <c r="L3"/>
  <c r="H3" i="5" l="1"/>
  <c r="F2" l="1"/>
  <c r="B3" i="4" l="1"/>
  <c r="A3" s="1"/>
  <c r="C601" i="5"/>
  <c r="K3" i="4"/>
  <c r="B9" i="5" l="1"/>
  <c r="B13"/>
  <c r="B17"/>
  <c r="B21"/>
  <c r="B25"/>
  <c r="B8"/>
  <c r="B12"/>
  <c r="B16"/>
  <c r="B20"/>
  <c r="B24"/>
  <c r="B7"/>
  <c r="B11"/>
  <c r="B15"/>
  <c r="B19"/>
  <c r="B23"/>
  <c r="B27"/>
  <c r="B6"/>
  <c r="B10"/>
  <c r="B14"/>
  <c r="B18"/>
  <c r="B22"/>
  <c r="B26"/>
  <c r="C338"/>
  <c r="G338"/>
  <c r="E339"/>
  <c r="C340"/>
  <c r="G340"/>
  <c r="E341"/>
  <c r="C342"/>
  <c r="G342"/>
  <c r="E343"/>
  <c r="C344"/>
  <c r="G344"/>
  <c r="E345"/>
  <c r="C346"/>
  <c r="G346"/>
  <c r="E347"/>
  <c r="C348"/>
  <c r="G348"/>
  <c r="E349"/>
  <c r="C350"/>
  <c r="G350"/>
  <c r="E351"/>
  <c r="C352"/>
  <c r="G352"/>
  <c r="E353"/>
  <c r="C354"/>
  <c r="G354"/>
  <c r="E355"/>
  <c r="C356"/>
  <c r="G356"/>
  <c r="E357"/>
  <c r="C358"/>
  <c r="G358"/>
  <c r="E359"/>
  <c r="C360"/>
  <c r="G360"/>
  <c r="E361"/>
  <c r="C362"/>
  <c r="G362"/>
  <c r="E363"/>
  <c r="C364"/>
  <c r="G364"/>
  <c r="E365"/>
  <c r="C366"/>
  <c r="G366"/>
  <c r="E367"/>
  <c r="C368"/>
  <c r="G368"/>
  <c r="E369"/>
  <c r="C370"/>
  <c r="G370"/>
  <c r="E371"/>
  <c r="C372"/>
  <c r="G372"/>
  <c r="E373"/>
  <c r="C374"/>
  <c r="G374"/>
  <c r="E375"/>
  <c r="C376"/>
  <c r="G376"/>
  <c r="E377"/>
  <c r="C378"/>
  <c r="G378"/>
  <c r="E379"/>
  <c r="C380"/>
  <c r="G380"/>
  <c r="E381"/>
  <c r="C382"/>
  <c r="G382"/>
  <c r="E383"/>
  <c r="C384"/>
  <c r="G384"/>
  <c r="E385"/>
  <c r="C386"/>
  <c r="G386"/>
  <c r="E387"/>
  <c r="C388"/>
  <c r="G388"/>
  <c r="E389"/>
  <c r="C390"/>
  <c r="G390"/>
  <c r="E391"/>
  <c r="C392"/>
  <c r="G392"/>
  <c r="E393"/>
  <c r="C394"/>
  <c r="G394"/>
  <c r="E395"/>
  <c r="C396"/>
  <c r="G396"/>
  <c r="E397"/>
  <c r="C398"/>
  <c r="G398"/>
  <c r="E399"/>
  <c r="C400"/>
  <c r="G400"/>
  <c r="E401"/>
  <c r="C402"/>
  <c r="G402"/>
  <c r="E403"/>
  <c r="C404"/>
  <c r="G404"/>
  <c r="E405"/>
  <c r="C406"/>
  <c r="G406"/>
  <c r="E407"/>
  <c r="C408"/>
  <c r="G408"/>
  <c r="E409"/>
  <c r="C410"/>
  <c r="G410"/>
  <c r="E411"/>
  <c r="C412"/>
  <c r="G412"/>
  <c r="E413"/>
  <c r="C414"/>
  <c r="G414"/>
  <c r="E415"/>
  <c r="C416"/>
  <c r="G416"/>
  <c r="E417"/>
  <c r="C418"/>
  <c r="G418"/>
  <c r="E419"/>
  <c r="C420"/>
  <c r="G420"/>
  <c r="E421"/>
  <c r="C422"/>
  <c r="G422"/>
  <c r="E423"/>
  <c r="C424"/>
  <c r="G424"/>
  <c r="E425"/>
  <c r="C426"/>
  <c r="G426"/>
  <c r="E427"/>
  <c r="C428"/>
  <c r="G428"/>
  <c r="E429"/>
  <c r="C430"/>
  <c r="G430"/>
  <c r="E431"/>
  <c r="C432"/>
  <c r="G432"/>
  <c r="E433"/>
  <c r="C434"/>
  <c r="G434"/>
  <c r="E435"/>
  <c r="C436"/>
  <c r="G436"/>
  <c r="E437"/>
  <c r="C438"/>
  <c r="G438"/>
  <c r="E439"/>
  <c r="C440"/>
  <c r="G440"/>
  <c r="E441"/>
  <c r="C442"/>
  <c r="G442"/>
  <c r="E443"/>
  <c r="C444"/>
  <c r="G444"/>
  <c r="E445"/>
  <c r="C446"/>
  <c r="G446"/>
  <c r="E447"/>
  <c r="C448"/>
  <c r="G448"/>
  <c r="E449"/>
  <c r="C450"/>
  <c r="G450"/>
  <c r="E451"/>
  <c r="C452"/>
  <c r="G452"/>
  <c r="E453"/>
  <c r="C454"/>
  <c r="G454"/>
  <c r="E455"/>
  <c r="C456"/>
  <c r="G456"/>
  <c r="E457"/>
  <c r="C458"/>
  <c r="G458"/>
  <c r="E459"/>
  <c r="C460"/>
  <c r="G460"/>
  <c r="E461"/>
  <c r="C462"/>
  <c r="G462"/>
  <c r="E463"/>
  <c r="C464"/>
  <c r="G464"/>
  <c r="E465"/>
  <c r="C466"/>
  <c r="G466"/>
  <c r="E467"/>
  <c r="C468"/>
  <c r="G468"/>
  <c r="E469"/>
  <c r="C470"/>
  <c r="G470"/>
  <c r="E471"/>
  <c r="C472"/>
  <c r="G472"/>
  <c r="E473"/>
  <c r="C474"/>
  <c r="G474"/>
  <c r="E475"/>
  <c r="C476"/>
  <c r="G476"/>
  <c r="E477"/>
  <c r="C478"/>
  <c r="G478"/>
  <c r="E479"/>
  <c r="C480"/>
  <c r="G480"/>
  <c r="E481"/>
  <c r="C482"/>
  <c r="G482"/>
  <c r="E483"/>
  <c r="C484"/>
  <c r="G484"/>
  <c r="E485"/>
  <c r="C486"/>
  <c r="G486"/>
  <c r="E487"/>
  <c r="C488"/>
  <c r="G488"/>
  <c r="E489"/>
  <c r="C490"/>
  <c r="G490"/>
  <c r="E491"/>
  <c r="C492"/>
  <c r="G492"/>
  <c r="E493"/>
  <c r="C494"/>
  <c r="G494"/>
  <c r="E495"/>
  <c r="C496"/>
  <c r="G496"/>
  <c r="E497"/>
  <c r="C498"/>
  <c r="G498"/>
  <c r="E499"/>
  <c r="C500"/>
  <c r="G500"/>
  <c r="E501"/>
  <c r="C502"/>
  <c r="G502"/>
  <c r="E503"/>
  <c r="C504"/>
  <c r="G504"/>
  <c r="E505"/>
  <c r="C506"/>
  <c r="G506"/>
  <c r="E507"/>
  <c r="C508"/>
  <c r="B338"/>
  <c r="F338"/>
  <c r="D339"/>
  <c r="B340"/>
  <c r="F340"/>
  <c r="D341"/>
  <c r="B342"/>
  <c r="F342"/>
  <c r="D343"/>
  <c r="B344"/>
  <c r="F344"/>
  <c r="D345"/>
  <c r="B346"/>
  <c r="F346"/>
  <c r="D347"/>
  <c r="B348"/>
  <c r="F348"/>
  <c r="D349"/>
  <c r="B350"/>
  <c r="F350"/>
  <c r="D351"/>
  <c r="B352"/>
  <c r="F352"/>
  <c r="D353"/>
  <c r="B354"/>
  <c r="F354"/>
  <c r="D355"/>
  <c r="B356"/>
  <c r="F356"/>
  <c r="D357"/>
  <c r="B358"/>
  <c r="F358"/>
  <c r="D359"/>
  <c r="B360"/>
  <c r="F360"/>
  <c r="D361"/>
  <c r="B362"/>
  <c r="F362"/>
  <c r="D363"/>
  <c r="B364"/>
  <c r="F364"/>
  <c r="D365"/>
  <c r="B366"/>
  <c r="F366"/>
  <c r="D367"/>
  <c r="B368"/>
  <c r="F368"/>
  <c r="D369"/>
  <c r="B370"/>
  <c r="F370"/>
  <c r="D371"/>
  <c r="B372"/>
  <c r="F372"/>
  <c r="D373"/>
  <c r="B374"/>
  <c r="F374"/>
  <c r="D375"/>
  <c r="B376"/>
  <c r="F376"/>
  <c r="D377"/>
  <c r="B378"/>
  <c r="F378"/>
  <c r="D379"/>
  <c r="B380"/>
  <c r="F380"/>
  <c r="D381"/>
  <c r="B382"/>
  <c r="F382"/>
  <c r="D383"/>
  <c r="B384"/>
  <c r="F384"/>
  <c r="D385"/>
  <c r="B386"/>
  <c r="F386"/>
  <c r="D387"/>
  <c r="B388"/>
  <c r="F388"/>
  <c r="D389"/>
  <c r="B390"/>
  <c r="F390"/>
  <c r="D391"/>
  <c r="B392"/>
  <c r="F392"/>
  <c r="D393"/>
  <c r="B394"/>
  <c r="F394"/>
  <c r="D395"/>
  <c r="B396"/>
  <c r="F396"/>
  <c r="D397"/>
  <c r="B398"/>
  <c r="F398"/>
  <c r="D399"/>
  <c r="B400"/>
  <c r="F400"/>
  <c r="D401"/>
  <c r="B402"/>
  <c r="F402"/>
  <c r="D403"/>
  <c r="B404"/>
  <c r="F404"/>
  <c r="D405"/>
  <c r="B406"/>
  <c r="F406"/>
  <c r="D407"/>
  <c r="B408"/>
  <c r="F408"/>
  <c r="D409"/>
  <c r="B410"/>
  <c r="F410"/>
  <c r="D411"/>
  <c r="B412"/>
  <c r="F412"/>
  <c r="D413"/>
  <c r="B414"/>
  <c r="F414"/>
  <c r="D415"/>
  <c r="B416"/>
  <c r="F416"/>
  <c r="D417"/>
  <c r="B418"/>
  <c r="F418"/>
  <c r="D419"/>
  <c r="B420"/>
  <c r="F420"/>
  <c r="D421"/>
  <c r="B422"/>
  <c r="F422"/>
  <c r="D423"/>
  <c r="B424"/>
  <c r="F424"/>
  <c r="D425"/>
  <c r="B426"/>
  <c r="F426"/>
  <c r="D427"/>
  <c r="B428"/>
  <c r="F428"/>
  <c r="D429"/>
  <c r="B430"/>
  <c r="F430"/>
  <c r="D431"/>
  <c r="B432"/>
  <c r="F432"/>
  <c r="D433"/>
  <c r="B434"/>
  <c r="F434"/>
  <c r="D435"/>
  <c r="B436"/>
  <c r="F436"/>
  <c r="D437"/>
  <c r="B438"/>
  <c r="F438"/>
  <c r="D439"/>
  <c r="B440"/>
  <c r="F440"/>
  <c r="D441"/>
  <c r="B442"/>
  <c r="F442"/>
  <c r="D443"/>
  <c r="B444"/>
  <c r="F444"/>
  <c r="D445"/>
  <c r="B446"/>
  <c r="F446"/>
  <c r="D447"/>
  <c r="B448"/>
  <c r="F448"/>
  <c r="D449"/>
  <c r="B450"/>
  <c r="F450"/>
  <c r="D451"/>
  <c r="B452"/>
  <c r="F452"/>
  <c r="D453"/>
  <c r="B454"/>
  <c r="F454"/>
  <c r="D455"/>
  <c r="B456"/>
  <c r="F456"/>
  <c r="D457"/>
  <c r="B458"/>
  <c r="F458"/>
  <c r="D459"/>
  <c r="B460"/>
  <c r="F460"/>
  <c r="D461"/>
  <c r="B462"/>
  <c r="F462"/>
  <c r="D463"/>
  <c r="B464"/>
  <c r="F464"/>
  <c r="D465"/>
  <c r="B466"/>
  <c r="F466"/>
  <c r="D467"/>
  <c r="B468"/>
  <c r="F468"/>
  <c r="D469"/>
  <c r="B470"/>
  <c r="C339"/>
  <c r="E340"/>
  <c r="G341"/>
  <c r="C343"/>
  <c r="E344"/>
  <c r="G345"/>
  <c r="C347"/>
  <c r="E348"/>
  <c r="G349"/>
  <c r="C351"/>
  <c r="E352"/>
  <c r="G353"/>
  <c r="C355"/>
  <c r="E356"/>
  <c r="G357"/>
  <c r="C359"/>
  <c r="E360"/>
  <c r="G361"/>
  <c r="C363"/>
  <c r="E364"/>
  <c r="G365"/>
  <c r="C367"/>
  <c r="E368"/>
  <c r="G369"/>
  <c r="C371"/>
  <c r="E372"/>
  <c r="G373"/>
  <c r="C375"/>
  <c r="E376"/>
  <c r="G377"/>
  <c r="C379"/>
  <c r="E380"/>
  <c r="G381"/>
  <c r="C383"/>
  <c r="E384"/>
  <c r="G385"/>
  <c r="C387"/>
  <c r="E388"/>
  <c r="G389"/>
  <c r="C391"/>
  <c r="E392"/>
  <c r="G393"/>
  <c r="C395"/>
  <c r="E396"/>
  <c r="G397"/>
  <c r="C399"/>
  <c r="E400"/>
  <c r="G401"/>
  <c r="C403"/>
  <c r="E404"/>
  <c r="G405"/>
  <c r="C407"/>
  <c r="E408"/>
  <c r="G409"/>
  <c r="C411"/>
  <c r="E412"/>
  <c r="G413"/>
  <c r="C415"/>
  <c r="E416"/>
  <c r="G417"/>
  <c r="C419"/>
  <c r="E420"/>
  <c r="G421"/>
  <c r="C423"/>
  <c r="E424"/>
  <c r="G425"/>
  <c r="C427"/>
  <c r="E428"/>
  <c r="G429"/>
  <c r="C431"/>
  <c r="E432"/>
  <c r="G433"/>
  <c r="C435"/>
  <c r="E436"/>
  <c r="G437"/>
  <c r="C439"/>
  <c r="E440"/>
  <c r="G441"/>
  <c r="C443"/>
  <c r="E444"/>
  <c r="G445"/>
  <c r="C447"/>
  <c r="E448"/>
  <c r="G449"/>
  <c r="C451"/>
  <c r="E452"/>
  <c r="G453"/>
  <c r="C455"/>
  <c r="E456"/>
  <c r="G457"/>
  <c r="C459"/>
  <c r="E460"/>
  <c r="G461"/>
  <c r="C463"/>
  <c r="E464"/>
  <c r="G465"/>
  <c r="C467"/>
  <c r="E468"/>
  <c r="G469"/>
  <c r="B471"/>
  <c r="G471"/>
  <c r="F472"/>
  <c r="F473"/>
  <c r="E474"/>
  <c r="D475"/>
  <c r="D476"/>
  <c r="C477"/>
  <c r="B478"/>
  <c r="B479"/>
  <c r="G479"/>
  <c r="F480"/>
  <c r="F481"/>
  <c r="E482"/>
  <c r="D483"/>
  <c r="D484"/>
  <c r="C485"/>
  <c r="B486"/>
  <c r="B487"/>
  <c r="G487"/>
  <c r="F488"/>
  <c r="F489"/>
  <c r="E490"/>
  <c r="D491"/>
  <c r="D492"/>
  <c r="C493"/>
  <c r="B494"/>
  <c r="B495"/>
  <c r="G495"/>
  <c r="F496"/>
  <c r="F497"/>
  <c r="E498"/>
  <c r="D499"/>
  <c r="D500"/>
  <c r="C501"/>
  <c r="B502"/>
  <c r="B503"/>
  <c r="G503"/>
  <c r="F504"/>
  <c r="F505"/>
  <c r="E506"/>
  <c r="D507"/>
  <c r="D508"/>
  <c r="B509"/>
  <c r="F509"/>
  <c r="D510"/>
  <c r="B511"/>
  <c r="F511"/>
  <c r="D512"/>
  <c r="B513"/>
  <c r="F513"/>
  <c r="D514"/>
  <c r="B515"/>
  <c r="F515"/>
  <c r="D516"/>
  <c r="B517"/>
  <c r="F517"/>
  <c r="D518"/>
  <c r="B519"/>
  <c r="F519"/>
  <c r="D520"/>
  <c r="B521"/>
  <c r="F521"/>
  <c r="D522"/>
  <c r="B523"/>
  <c r="F523"/>
  <c r="D524"/>
  <c r="B525"/>
  <c r="F525"/>
  <c r="D526"/>
  <c r="B527"/>
  <c r="F527"/>
  <c r="D528"/>
  <c r="B529"/>
  <c r="F529"/>
  <c r="D530"/>
  <c r="B531"/>
  <c r="F531"/>
  <c r="D532"/>
  <c r="B533"/>
  <c r="F533"/>
  <c r="D534"/>
  <c r="B535"/>
  <c r="F535"/>
  <c r="D536"/>
  <c r="B537"/>
  <c r="F537"/>
  <c r="D538"/>
  <c r="B539"/>
  <c r="F539"/>
  <c r="D540"/>
  <c r="B541"/>
  <c r="F541"/>
  <c r="D542"/>
  <c r="B543"/>
  <c r="F543"/>
  <c r="D544"/>
  <c r="B545"/>
  <c r="F545"/>
  <c r="D546"/>
  <c r="B547"/>
  <c r="F547"/>
  <c r="D548"/>
  <c r="B549"/>
  <c r="F549"/>
  <c r="D550"/>
  <c r="B551"/>
  <c r="F551"/>
  <c r="D552"/>
  <c r="B553"/>
  <c r="F553"/>
  <c r="D554"/>
  <c r="B555"/>
  <c r="F555"/>
  <c r="D556"/>
  <c r="B557"/>
  <c r="F557"/>
  <c r="D558"/>
  <c r="B559"/>
  <c r="F559"/>
  <c r="D560"/>
  <c r="B561"/>
  <c r="F561"/>
  <c r="D562"/>
  <c r="B563"/>
  <c r="F563"/>
  <c r="D564"/>
  <c r="B565"/>
  <c r="F565"/>
  <c r="D566"/>
  <c r="B567"/>
  <c r="F567"/>
  <c r="D568"/>
  <c r="B569"/>
  <c r="F569"/>
  <c r="D570"/>
  <c r="B571"/>
  <c r="F571"/>
  <c r="D572"/>
  <c r="B573"/>
  <c r="F573"/>
  <c r="D574"/>
  <c r="B575"/>
  <c r="F575"/>
  <c r="D576"/>
  <c r="B577"/>
  <c r="F577"/>
  <c r="D578"/>
  <c r="B579"/>
  <c r="F579"/>
  <c r="D580"/>
  <c r="B581"/>
  <c r="F581"/>
  <c r="D582"/>
  <c r="B583"/>
  <c r="F583"/>
  <c r="B339"/>
  <c r="D340"/>
  <c r="F341"/>
  <c r="B343"/>
  <c r="D344"/>
  <c r="F345"/>
  <c r="B347"/>
  <c r="D348"/>
  <c r="F349"/>
  <c r="B351"/>
  <c r="D352"/>
  <c r="F353"/>
  <c r="B355"/>
  <c r="D356"/>
  <c r="F357"/>
  <c r="B359"/>
  <c r="D360"/>
  <c r="F361"/>
  <c r="B363"/>
  <c r="D364"/>
  <c r="F365"/>
  <c r="B367"/>
  <c r="D368"/>
  <c r="F369"/>
  <c r="B371"/>
  <c r="D372"/>
  <c r="F373"/>
  <c r="B375"/>
  <c r="D376"/>
  <c r="F377"/>
  <c r="B379"/>
  <c r="D380"/>
  <c r="F381"/>
  <c r="B383"/>
  <c r="D384"/>
  <c r="F385"/>
  <c r="B387"/>
  <c r="D388"/>
  <c r="F389"/>
  <c r="B391"/>
  <c r="D392"/>
  <c r="F393"/>
  <c r="B395"/>
  <c r="D396"/>
  <c r="F397"/>
  <c r="B399"/>
  <c r="D400"/>
  <c r="F401"/>
  <c r="B403"/>
  <c r="D404"/>
  <c r="F405"/>
  <c r="B407"/>
  <c r="D408"/>
  <c r="F409"/>
  <c r="B411"/>
  <c r="D412"/>
  <c r="F413"/>
  <c r="B415"/>
  <c r="D416"/>
  <c r="F417"/>
  <c r="B419"/>
  <c r="D420"/>
  <c r="F421"/>
  <c r="B423"/>
  <c r="D424"/>
  <c r="F425"/>
  <c r="B427"/>
  <c r="D428"/>
  <c r="F429"/>
  <c r="B431"/>
  <c r="D432"/>
  <c r="F433"/>
  <c r="B435"/>
  <c r="D436"/>
  <c r="F437"/>
  <c r="B439"/>
  <c r="D440"/>
  <c r="F441"/>
  <c r="B443"/>
  <c r="D444"/>
  <c r="F445"/>
  <c r="B447"/>
  <c r="D448"/>
  <c r="F449"/>
  <c r="B451"/>
  <c r="D452"/>
  <c r="F453"/>
  <c r="B455"/>
  <c r="D456"/>
  <c r="F457"/>
  <c r="B459"/>
  <c r="D460"/>
  <c r="F461"/>
  <c r="B463"/>
  <c r="D464"/>
  <c r="F465"/>
  <c r="B467"/>
  <c r="D468"/>
  <c r="F469"/>
  <c r="F470"/>
  <c r="F471"/>
  <c r="E472"/>
  <c r="D473"/>
  <c r="D474"/>
  <c r="C475"/>
  <c r="B476"/>
  <c r="B477"/>
  <c r="G477"/>
  <c r="F478"/>
  <c r="F479"/>
  <c r="E480"/>
  <c r="D481"/>
  <c r="D482"/>
  <c r="C483"/>
  <c r="B484"/>
  <c r="B485"/>
  <c r="G485"/>
  <c r="F486"/>
  <c r="F487"/>
  <c r="E488"/>
  <c r="D489"/>
  <c r="D490"/>
  <c r="C491"/>
  <c r="B492"/>
  <c r="B493"/>
  <c r="G493"/>
  <c r="F494"/>
  <c r="F495"/>
  <c r="E496"/>
  <c r="D497"/>
  <c r="D498"/>
  <c r="C499"/>
  <c r="B500"/>
  <c r="B501"/>
  <c r="G501"/>
  <c r="F502"/>
  <c r="F503"/>
  <c r="E504"/>
  <c r="D505"/>
  <c r="D506"/>
  <c r="C507"/>
  <c r="B508"/>
  <c r="G508"/>
  <c r="E509"/>
  <c r="C510"/>
  <c r="G510"/>
  <c r="E511"/>
  <c r="C512"/>
  <c r="G512"/>
  <c r="E513"/>
  <c r="C514"/>
  <c r="G514"/>
  <c r="E515"/>
  <c r="C516"/>
  <c r="G516"/>
  <c r="E517"/>
  <c r="C518"/>
  <c r="G518"/>
  <c r="E519"/>
  <c r="C520"/>
  <c r="G520"/>
  <c r="E521"/>
  <c r="C522"/>
  <c r="G522"/>
  <c r="E523"/>
  <c r="C524"/>
  <c r="G524"/>
  <c r="E525"/>
  <c r="C526"/>
  <c r="G526"/>
  <c r="E527"/>
  <c r="C528"/>
  <c r="G528"/>
  <c r="E529"/>
  <c r="C530"/>
  <c r="G530"/>
  <c r="E531"/>
  <c r="C532"/>
  <c r="G532"/>
  <c r="E533"/>
  <c r="C534"/>
  <c r="G534"/>
  <c r="E535"/>
  <c r="C536"/>
  <c r="G536"/>
  <c r="E537"/>
  <c r="C538"/>
  <c r="G538"/>
  <c r="E539"/>
  <c r="C540"/>
  <c r="G540"/>
  <c r="E541"/>
  <c r="C542"/>
  <c r="G542"/>
  <c r="E543"/>
  <c r="C544"/>
  <c r="G544"/>
  <c r="E545"/>
  <c r="C546"/>
  <c r="G546"/>
  <c r="E547"/>
  <c r="C548"/>
  <c r="G548"/>
  <c r="E549"/>
  <c r="C550"/>
  <c r="G550"/>
  <c r="E551"/>
  <c r="C552"/>
  <c r="G552"/>
  <c r="E553"/>
  <c r="C554"/>
  <c r="G554"/>
  <c r="E555"/>
  <c r="C556"/>
  <c r="G556"/>
  <c r="E557"/>
  <c r="C558"/>
  <c r="G558"/>
  <c r="E559"/>
  <c r="C560"/>
  <c r="G560"/>
  <c r="E561"/>
  <c r="C562"/>
  <c r="G562"/>
  <c r="E563"/>
  <c r="C564"/>
  <c r="G564"/>
  <c r="E565"/>
  <c r="C566"/>
  <c r="G566"/>
  <c r="E567"/>
  <c r="C568"/>
  <c r="G568"/>
  <c r="E569"/>
  <c r="C570"/>
  <c r="G570"/>
  <c r="E571"/>
  <c r="C572"/>
  <c r="G572"/>
  <c r="E573"/>
  <c r="C574"/>
  <c r="G574"/>
  <c r="E575"/>
  <c r="C576"/>
  <c r="G576"/>
  <c r="E577"/>
  <c r="C578"/>
  <c r="G578"/>
  <c r="E579"/>
  <c r="C580"/>
  <c r="G580"/>
  <c r="E581"/>
  <c r="C582"/>
  <c r="G582"/>
  <c r="E583"/>
  <c r="C584"/>
  <c r="E338"/>
  <c r="G339"/>
  <c r="C341"/>
  <c r="E342"/>
  <c r="G343"/>
  <c r="C345"/>
  <c r="E346"/>
  <c r="G347"/>
  <c r="C349"/>
  <c r="E350"/>
  <c r="G351"/>
  <c r="C353"/>
  <c r="E354"/>
  <c r="G355"/>
  <c r="C357"/>
  <c r="E358"/>
  <c r="G359"/>
  <c r="C361"/>
  <c r="E362"/>
  <c r="G363"/>
  <c r="C365"/>
  <c r="E366"/>
  <c r="G367"/>
  <c r="C369"/>
  <c r="E370"/>
  <c r="G371"/>
  <c r="C373"/>
  <c r="E374"/>
  <c r="G375"/>
  <c r="C377"/>
  <c r="E378"/>
  <c r="G379"/>
  <c r="C381"/>
  <c r="E382"/>
  <c r="G383"/>
  <c r="C385"/>
  <c r="E386"/>
  <c r="G387"/>
  <c r="C389"/>
  <c r="E390"/>
  <c r="G391"/>
  <c r="C393"/>
  <c r="E394"/>
  <c r="G395"/>
  <c r="C397"/>
  <c r="E398"/>
  <c r="G399"/>
  <c r="C401"/>
  <c r="E402"/>
  <c r="G403"/>
  <c r="C405"/>
  <c r="E406"/>
  <c r="G407"/>
  <c r="C409"/>
  <c r="E410"/>
  <c r="G411"/>
  <c r="C413"/>
  <c r="E414"/>
  <c r="G415"/>
  <c r="C417"/>
  <c r="E418"/>
  <c r="G419"/>
  <c r="C421"/>
  <c r="E422"/>
  <c r="G423"/>
  <c r="C425"/>
  <c r="E426"/>
  <c r="G427"/>
  <c r="C429"/>
  <c r="E430"/>
  <c r="G431"/>
  <c r="C433"/>
  <c r="E434"/>
  <c r="G435"/>
  <c r="C437"/>
  <c r="E438"/>
  <c r="G439"/>
  <c r="C441"/>
  <c r="E442"/>
  <c r="G443"/>
  <c r="C445"/>
  <c r="E446"/>
  <c r="G447"/>
  <c r="C449"/>
  <c r="E450"/>
  <c r="G451"/>
  <c r="C453"/>
  <c r="E454"/>
  <c r="G455"/>
  <c r="C457"/>
  <c r="E458"/>
  <c r="G459"/>
  <c r="C461"/>
  <c r="E462"/>
  <c r="G463"/>
  <c r="C465"/>
  <c r="E466"/>
  <c r="G467"/>
  <c r="C469"/>
  <c r="E470"/>
  <c r="D471"/>
  <c r="D472"/>
  <c r="C473"/>
  <c r="B474"/>
  <c r="B475"/>
  <c r="G475"/>
  <c r="F476"/>
  <c r="F477"/>
  <c r="E478"/>
  <c r="D479"/>
  <c r="D480"/>
  <c r="C481"/>
  <c r="B482"/>
  <c r="B483"/>
  <c r="G483"/>
  <c r="F484"/>
  <c r="F485"/>
  <c r="E486"/>
  <c r="D487"/>
  <c r="D488"/>
  <c r="C489"/>
  <c r="B490"/>
  <c r="B491"/>
  <c r="G491"/>
  <c r="F492"/>
  <c r="F493"/>
  <c r="E494"/>
  <c r="D495"/>
  <c r="D496"/>
  <c r="C497"/>
  <c r="B498"/>
  <c r="B499"/>
  <c r="G499"/>
  <c r="F500"/>
  <c r="F501"/>
  <c r="E502"/>
  <c r="D503"/>
  <c r="D504"/>
  <c r="C505"/>
  <c r="B506"/>
  <c r="B507"/>
  <c r="G507"/>
  <c r="F508"/>
  <c r="D509"/>
  <c r="B510"/>
  <c r="F510"/>
  <c r="D511"/>
  <c r="B512"/>
  <c r="F512"/>
  <c r="D513"/>
  <c r="B514"/>
  <c r="F514"/>
  <c r="D515"/>
  <c r="B516"/>
  <c r="F516"/>
  <c r="D517"/>
  <c r="B518"/>
  <c r="F518"/>
  <c r="D519"/>
  <c r="B520"/>
  <c r="F520"/>
  <c r="D521"/>
  <c r="D338"/>
  <c r="F339"/>
  <c r="B341"/>
  <c r="D342"/>
  <c r="F343"/>
  <c r="B345"/>
  <c r="D346"/>
  <c r="F347"/>
  <c r="B349"/>
  <c r="D350"/>
  <c r="F351"/>
  <c r="B353"/>
  <c r="D354"/>
  <c r="F355"/>
  <c r="B357"/>
  <c r="D358"/>
  <c r="F359"/>
  <c r="B361"/>
  <c r="D362"/>
  <c r="F363"/>
  <c r="B365"/>
  <c r="D366"/>
  <c r="F367"/>
  <c r="B369"/>
  <c r="D370"/>
  <c r="F371"/>
  <c r="B373"/>
  <c r="D374"/>
  <c r="F375"/>
  <c r="B377"/>
  <c r="D378"/>
  <c r="F379"/>
  <c r="B381"/>
  <c r="D382"/>
  <c r="F383"/>
  <c r="B385"/>
  <c r="D386"/>
  <c r="F387"/>
  <c r="B389"/>
  <c r="D390"/>
  <c r="F391"/>
  <c r="B393"/>
  <c r="D394"/>
  <c r="F395"/>
  <c r="B397"/>
  <c r="D398"/>
  <c r="F399"/>
  <c r="B401"/>
  <c r="D402"/>
  <c r="F403"/>
  <c r="B405"/>
  <c r="D406"/>
  <c r="F407"/>
  <c r="B409"/>
  <c r="D410"/>
  <c r="F411"/>
  <c r="B413"/>
  <c r="D414"/>
  <c r="F415"/>
  <c r="B417"/>
  <c r="D418"/>
  <c r="F419"/>
  <c r="B421"/>
  <c r="D422"/>
  <c r="F423"/>
  <c r="B425"/>
  <c r="D426"/>
  <c r="F427"/>
  <c r="B429"/>
  <c r="D430"/>
  <c r="F431"/>
  <c r="B433"/>
  <c r="D434"/>
  <c r="F439"/>
  <c r="B445"/>
  <c r="D450"/>
  <c r="F455"/>
  <c r="B461"/>
  <c r="D466"/>
  <c r="C471"/>
  <c r="F474"/>
  <c r="D478"/>
  <c r="G481"/>
  <c r="D485"/>
  <c r="B489"/>
  <c r="E492"/>
  <c r="B496"/>
  <c r="F499"/>
  <c r="C503"/>
  <c r="F506"/>
  <c r="G509"/>
  <c r="E512"/>
  <c r="C515"/>
  <c r="G517"/>
  <c r="E520"/>
  <c r="E522"/>
  <c r="G523"/>
  <c r="C525"/>
  <c r="E526"/>
  <c r="G527"/>
  <c r="C529"/>
  <c r="E530"/>
  <c r="G531"/>
  <c r="C533"/>
  <c r="E534"/>
  <c r="G535"/>
  <c r="C537"/>
  <c r="E538"/>
  <c r="G539"/>
  <c r="C541"/>
  <c r="E542"/>
  <c r="G543"/>
  <c r="C545"/>
  <c r="E546"/>
  <c r="G547"/>
  <c r="C549"/>
  <c r="E550"/>
  <c r="G551"/>
  <c r="C553"/>
  <c r="E554"/>
  <c r="G555"/>
  <c r="C557"/>
  <c r="E558"/>
  <c r="G559"/>
  <c r="C561"/>
  <c r="E562"/>
  <c r="G563"/>
  <c r="C565"/>
  <c r="E566"/>
  <c r="G567"/>
  <c r="C569"/>
  <c r="E570"/>
  <c r="G571"/>
  <c r="C573"/>
  <c r="E574"/>
  <c r="G575"/>
  <c r="C577"/>
  <c r="E578"/>
  <c r="G579"/>
  <c r="C581"/>
  <c r="E582"/>
  <c r="G583"/>
  <c r="F584"/>
  <c r="D585"/>
  <c r="B586"/>
  <c r="F586"/>
  <c r="D587"/>
  <c r="B588"/>
  <c r="F588"/>
  <c r="D589"/>
  <c r="B590"/>
  <c r="F590"/>
  <c r="D591"/>
  <c r="B592"/>
  <c r="F592"/>
  <c r="D593"/>
  <c r="B594"/>
  <c r="F594"/>
  <c r="D595"/>
  <c r="B596"/>
  <c r="F596"/>
  <c r="D597"/>
  <c r="B598"/>
  <c r="F598"/>
  <c r="D438"/>
  <c r="F443"/>
  <c r="B449"/>
  <c r="D454"/>
  <c r="F459"/>
  <c r="B465"/>
  <c r="D470"/>
  <c r="G473"/>
  <c r="D477"/>
  <c r="B481"/>
  <c r="E484"/>
  <c r="B488"/>
  <c r="F491"/>
  <c r="C495"/>
  <c r="F498"/>
  <c r="D502"/>
  <c r="G505"/>
  <c r="C509"/>
  <c r="G511"/>
  <c r="E514"/>
  <c r="C517"/>
  <c r="G519"/>
  <c r="B522"/>
  <c r="D523"/>
  <c r="F524"/>
  <c r="B526"/>
  <c r="D527"/>
  <c r="F528"/>
  <c r="B530"/>
  <c r="D531"/>
  <c r="F532"/>
  <c r="B534"/>
  <c r="D535"/>
  <c r="F536"/>
  <c r="B538"/>
  <c r="D539"/>
  <c r="F540"/>
  <c r="B542"/>
  <c r="D543"/>
  <c r="F544"/>
  <c r="B546"/>
  <c r="D547"/>
  <c r="F548"/>
  <c r="B550"/>
  <c r="D551"/>
  <c r="F552"/>
  <c r="B554"/>
  <c r="D555"/>
  <c r="F556"/>
  <c r="B558"/>
  <c r="D559"/>
  <c r="F560"/>
  <c r="B562"/>
  <c r="D563"/>
  <c r="F564"/>
  <c r="B566"/>
  <c r="D567"/>
  <c r="F568"/>
  <c r="B570"/>
  <c r="D571"/>
  <c r="F572"/>
  <c r="B574"/>
  <c r="D575"/>
  <c r="F576"/>
  <c r="B578"/>
  <c r="D579"/>
  <c r="F580"/>
  <c r="B582"/>
  <c r="D583"/>
  <c r="E584"/>
  <c r="C585"/>
  <c r="G585"/>
  <c r="E586"/>
  <c r="C587"/>
  <c r="G587"/>
  <c r="E588"/>
  <c r="C589"/>
  <c r="G589"/>
  <c r="E590"/>
  <c r="C591"/>
  <c r="G591"/>
  <c r="E592"/>
  <c r="C593"/>
  <c r="G593"/>
  <c r="E594"/>
  <c r="C595"/>
  <c r="G595"/>
  <c r="E596"/>
  <c r="C597"/>
  <c r="G597"/>
  <c r="E598"/>
  <c r="B437"/>
  <c r="D442"/>
  <c r="F447"/>
  <c r="B453"/>
  <c r="D458"/>
  <c r="F463"/>
  <c r="B469"/>
  <c r="B473"/>
  <c r="E476"/>
  <c r="B480"/>
  <c r="F483"/>
  <c r="C487"/>
  <c r="F490"/>
  <c r="D494"/>
  <c r="G497"/>
  <c r="D501"/>
  <c r="B505"/>
  <c r="E508"/>
  <c r="C511"/>
  <c r="G513"/>
  <c r="E516"/>
  <c r="C519"/>
  <c r="G521"/>
  <c r="C523"/>
  <c r="E524"/>
  <c r="G525"/>
  <c r="C527"/>
  <c r="E528"/>
  <c r="G529"/>
  <c r="C531"/>
  <c r="E532"/>
  <c r="G533"/>
  <c r="C535"/>
  <c r="E536"/>
  <c r="G537"/>
  <c r="C539"/>
  <c r="E540"/>
  <c r="G541"/>
  <c r="C543"/>
  <c r="E544"/>
  <c r="G545"/>
  <c r="C547"/>
  <c r="E548"/>
  <c r="G549"/>
  <c r="C551"/>
  <c r="E552"/>
  <c r="G553"/>
  <c r="C555"/>
  <c r="E556"/>
  <c r="G557"/>
  <c r="C559"/>
  <c r="E560"/>
  <c r="G561"/>
  <c r="C563"/>
  <c r="E564"/>
  <c r="G565"/>
  <c r="C567"/>
  <c r="E568"/>
  <c r="G569"/>
  <c r="C571"/>
  <c r="E572"/>
  <c r="G573"/>
  <c r="C575"/>
  <c r="E576"/>
  <c r="G577"/>
  <c r="C579"/>
  <c r="E580"/>
  <c r="G581"/>
  <c r="C583"/>
  <c r="D584"/>
  <c r="B585"/>
  <c r="F585"/>
  <c r="D586"/>
  <c r="B587"/>
  <c r="F587"/>
  <c r="D588"/>
  <c r="B589"/>
  <c r="F589"/>
  <c r="D590"/>
  <c r="B591"/>
  <c r="F591"/>
  <c r="D592"/>
  <c r="B593"/>
  <c r="F593"/>
  <c r="D594"/>
  <c r="B595"/>
  <c r="F595"/>
  <c r="D596"/>
  <c r="B597"/>
  <c r="F597"/>
  <c r="D598"/>
  <c r="F435"/>
  <c r="B441"/>
  <c r="D446"/>
  <c r="F451"/>
  <c r="B457"/>
  <c r="D462"/>
  <c r="F467"/>
  <c r="B472"/>
  <c r="F475"/>
  <c r="C479"/>
  <c r="F482"/>
  <c r="D486"/>
  <c r="G489"/>
  <c r="D493"/>
  <c r="B497"/>
  <c r="E500"/>
  <c r="B504"/>
  <c r="F507"/>
  <c r="E510"/>
  <c r="C513"/>
  <c r="G515"/>
  <c r="E518"/>
  <c r="C521"/>
  <c r="F522"/>
  <c r="B524"/>
  <c r="D525"/>
  <c r="F526"/>
  <c r="B528"/>
  <c r="D529"/>
  <c r="F530"/>
  <c r="B532"/>
  <c r="D533"/>
  <c r="F534"/>
  <c r="B536"/>
  <c r="D537"/>
  <c r="F538"/>
  <c r="B540"/>
  <c r="D541"/>
  <c r="F542"/>
  <c r="B544"/>
  <c r="D545"/>
  <c r="F546"/>
  <c r="B548"/>
  <c r="D549"/>
  <c r="F550"/>
  <c r="B552"/>
  <c r="D553"/>
  <c r="F554"/>
  <c r="B556"/>
  <c r="D557"/>
  <c r="F558"/>
  <c r="B560"/>
  <c r="D561"/>
  <c r="F562"/>
  <c r="B564"/>
  <c r="D565"/>
  <c r="F566"/>
  <c r="B568"/>
  <c r="D569"/>
  <c r="F570"/>
  <c r="B572"/>
  <c r="D573"/>
  <c r="F574"/>
  <c r="B576"/>
  <c r="D577"/>
  <c r="F578"/>
  <c r="B580"/>
  <c r="D581"/>
  <c r="F582"/>
  <c r="B584"/>
  <c r="G584"/>
  <c r="E585"/>
  <c r="C586"/>
  <c r="G586"/>
  <c r="E587"/>
  <c r="C588"/>
  <c r="G588"/>
  <c r="E589"/>
  <c r="C590"/>
  <c r="G590"/>
  <c r="E591"/>
  <c r="C592"/>
  <c r="G592"/>
  <c r="E593"/>
  <c r="C594"/>
  <c r="G594"/>
  <c r="E595"/>
  <c r="C596"/>
  <c r="G596"/>
  <c r="E597"/>
  <c r="C598"/>
  <c r="G598"/>
  <c r="E7"/>
  <c r="C8"/>
  <c r="G8"/>
  <c r="E9"/>
  <c r="C10"/>
  <c r="G10"/>
  <c r="E11"/>
  <c r="C12"/>
  <c r="G12"/>
  <c r="E13"/>
  <c r="C14"/>
  <c r="G14"/>
  <c r="E15"/>
  <c r="C16"/>
  <c r="G16"/>
  <c r="E17"/>
  <c r="C18"/>
  <c r="G18"/>
  <c r="E19"/>
  <c r="C20"/>
  <c r="G20"/>
  <c r="E21"/>
  <c r="C22"/>
  <c r="G22"/>
  <c r="E23"/>
  <c r="C24"/>
  <c r="G24"/>
  <c r="E25"/>
  <c r="C26"/>
  <c r="G26"/>
  <c r="E27"/>
  <c r="C28"/>
  <c r="G28"/>
  <c r="E29"/>
  <c r="C30"/>
  <c r="G30"/>
  <c r="E31"/>
  <c r="C32"/>
  <c r="G32"/>
  <c r="E33"/>
  <c r="C34"/>
  <c r="G34"/>
  <c r="E35"/>
  <c r="C36"/>
  <c r="G36"/>
  <c r="E37"/>
  <c r="C38"/>
  <c r="G38"/>
  <c r="E39"/>
  <c r="C40"/>
  <c r="G40"/>
  <c r="E41"/>
  <c r="C42"/>
  <c r="G42"/>
  <c r="E43"/>
  <c r="C44"/>
  <c r="G44"/>
  <c r="E45"/>
  <c r="C46"/>
  <c r="G46"/>
  <c r="E47"/>
  <c r="C48"/>
  <c r="G48"/>
  <c r="E49"/>
  <c r="C50"/>
  <c r="G50"/>
  <c r="E51"/>
  <c r="C52"/>
  <c r="G52"/>
  <c r="E53"/>
  <c r="C54"/>
  <c r="G54"/>
  <c r="E55"/>
  <c r="C56"/>
  <c r="G56"/>
  <c r="E57"/>
  <c r="C58"/>
  <c r="G58"/>
  <c r="E59"/>
  <c r="C60"/>
  <c r="G60"/>
  <c r="E61"/>
  <c r="C62"/>
  <c r="G62"/>
  <c r="E63"/>
  <c r="C64"/>
  <c r="G64"/>
  <c r="E65"/>
  <c r="C66"/>
  <c r="G66"/>
  <c r="E67"/>
  <c r="C68"/>
  <c r="G68"/>
  <c r="E69"/>
  <c r="C70"/>
  <c r="G70"/>
  <c r="E71"/>
  <c r="C72"/>
  <c r="G72"/>
  <c r="E73"/>
  <c r="C74"/>
  <c r="G74"/>
  <c r="E75"/>
  <c r="C76"/>
  <c r="G76"/>
  <c r="E77"/>
  <c r="C78"/>
  <c r="G78"/>
  <c r="E79"/>
  <c r="C80"/>
  <c r="G80"/>
  <c r="E81"/>
  <c r="C82"/>
  <c r="G82"/>
  <c r="E83"/>
  <c r="C84"/>
  <c r="G84"/>
  <c r="E85"/>
  <c r="C86"/>
  <c r="G86"/>
  <c r="E87"/>
  <c r="C88"/>
  <c r="G88"/>
  <c r="E89"/>
  <c r="C90"/>
  <c r="G90"/>
  <c r="E91"/>
  <c r="C92"/>
  <c r="G92"/>
  <c r="E93"/>
  <c r="C94"/>
  <c r="G94"/>
  <c r="E95"/>
  <c r="C96"/>
  <c r="G96"/>
  <c r="E97"/>
  <c r="C98"/>
  <c r="G98"/>
  <c r="E99"/>
  <c r="C100"/>
  <c r="G100"/>
  <c r="E101"/>
  <c r="C102"/>
  <c r="G102"/>
  <c r="E103"/>
  <c r="C104"/>
  <c r="G104"/>
  <c r="E105"/>
  <c r="C106"/>
  <c r="G106"/>
  <c r="E107"/>
  <c r="C108"/>
  <c r="G108"/>
  <c r="E109"/>
  <c r="C110"/>
  <c r="G110"/>
  <c r="E111"/>
  <c r="C112"/>
  <c r="G112"/>
  <c r="E113"/>
  <c r="C114"/>
  <c r="G114"/>
  <c r="E115"/>
  <c r="C116"/>
  <c r="G116"/>
  <c r="E117"/>
  <c r="C118"/>
  <c r="G118"/>
  <c r="E119"/>
  <c r="C120"/>
  <c r="G120"/>
  <c r="E121"/>
  <c r="C122"/>
  <c r="G122"/>
  <c r="E123"/>
  <c r="C124"/>
  <c r="G124"/>
  <c r="E125"/>
  <c r="C126"/>
  <c r="G126"/>
  <c r="E127"/>
  <c r="C128"/>
  <c r="G128"/>
  <c r="E129"/>
  <c r="C130"/>
  <c r="G130"/>
  <c r="E131"/>
  <c r="C132"/>
  <c r="G132"/>
  <c r="E133"/>
  <c r="C134"/>
  <c r="G134"/>
  <c r="E135"/>
  <c r="C136"/>
  <c r="G136"/>
  <c r="E137"/>
  <c r="C138"/>
  <c r="G138"/>
  <c r="E139"/>
  <c r="C140"/>
  <c r="G140"/>
  <c r="E141"/>
  <c r="C142"/>
  <c r="G142"/>
  <c r="E143"/>
  <c r="C144"/>
  <c r="G144"/>
  <c r="E145"/>
  <c r="C146"/>
  <c r="G146"/>
  <c r="E147"/>
  <c r="C148"/>
  <c r="G148"/>
  <c r="E149"/>
  <c r="C150"/>
  <c r="G150"/>
  <c r="E151"/>
  <c r="C152"/>
  <c r="G152"/>
  <c r="E153"/>
  <c r="C154"/>
  <c r="G154"/>
  <c r="E155"/>
  <c r="C156"/>
  <c r="G156"/>
  <c r="E157"/>
  <c r="C158"/>
  <c r="G158"/>
  <c r="E159"/>
  <c r="C160"/>
  <c r="G160"/>
  <c r="E161"/>
  <c r="C162"/>
  <c r="G162"/>
  <c r="E163"/>
  <c r="C164"/>
  <c r="G164"/>
  <c r="E165"/>
  <c r="C166"/>
  <c r="G166"/>
  <c r="E167"/>
  <c r="C168"/>
  <c r="G168"/>
  <c r="E169"/>
  <c r="C170"/>
  <c r="G170"/>
  <c r="E171"/>
  <c r="C172"/>
  <c r="G172"/>
  <c r="E173"/>
  <c r="C174"/>
  <c r="G174"/>
  <c r="E175"/>
  <c r="C176"/>
  <c r="G176"/>
  <c r="E177"/>
  <c r="G7"/>
  <c r="F8"/>
  <c r="F9"/>
  <c r="E10"/>
  <c r="D11"/>
  <c r="D12"/>
  <c r="C13"/>
  <c r="G15"/>
  <c r="F16"/>
  <c r="F7"/>
  <c r="D7"/>
  <c r="C7"/>
  <c r="G9"/>
  <c r="F10"/>
  <c r="F11"/>
  <c r="E12"/>
  <c r="D13"/>
  <c r="D14"/>
  <c r="C15"/>
  <c r="G17"/>
  <c r="F18"/>
  <c r="F19"/>
  <c r="E20"/>
  <c r="D21"/>
  <c r="D22"/>
  <c r="C23"/>
  <c r="G25"/>
  <c r="F26"/>
  <c r="F27"/>
  <c r="E28"/>
  <c r="D29"/>
  <c r="D30"/>
  <c r="C31"/>
  <c r="B32"/>
  <c r="B33"/>
  <c r="G33"/>
  <c r="F34"/>
  <c r="F35"/>
  <c r="E36"/>
  <c r="D37"/>
  <c r="D38"/>
  <c r="C39"/>
  <c r="B40"/>
  <c r="B41"/>
  <c r="G41"/>
  <c r="F42"/>
  <c r="F43"/>
  <c r="E44"/>
  <c r="D45"/>
  <c r="D46"/>
  <c r="C47"/>
  <c r="B48"/>
  <c r="B49"/>
  <c r="G49"/>
  <c r="F50"/>
  <c r="F51"/>
  <c r="E52"/>
  <c r="D53"/>
  <c r="D54"/>
  <c r="C55"/>
  <c r="B56"/>
  <c r="B57"/>
  <c r="G57"/>
  <c r="F58"/>
  <c r="F59"/>
  <c r="E60"/>
  <c r="D61"/>
  <c r="D62"/>
  <c r="C63"/>
  <c r="B64"/>
  <c r="B65"/>
  <c r="G65"/>
  <c r="F66"/>
  <c r="F67"/>
  <c r="E68"/>
  <c r="D69"/>
  <c r="D70"/>
  <c r="C71"/>
  <c r="B72"/>
  <c r="B73"/>
  <c r="G73"/>
  <c r="F74"/>
  <c r="F75"/>
  <c r="E76"/>
  <c r="D77"/>
  <c r="D78"/>
  <c r="C79"/>
  <c r="B80"/>
  <c r="B81"/>
  <c r="G81"/>
  <c r="F82"/>
  <c r="F83"/>
  <c r="E84"/>
  <c r="D85"/>
  <c r="D86"/>
  <c r="C87"/>
  <c r="B88"/>
  <c r="B89"/>
  <c r="G89"/>
  <c r="F90"/>
  <c r="F91"/>
  <c r="E92"/>
  <c r="D93"/>
  <c r="D94"/>
  <c r="C95"/>
  <c r="B96"/>
  <c r="B97"/>
  <c r="G97"/>
  <c r="F98"/>
  <c r="F99"/>
  <c r="E100"/>
  <c r="D101"/>
  <c r="D102"/>
  <c r="C103"/>
  <c r="B104"/>
  <c r="B105"/>
  <c r="G105"/>
  <c r="F106"/>
  <c r="F107"/>
  <c r="E108"/>
  <c r="D109"/>
  <c r="D110"/>
  <c r="C111"/>
  <c r="B112"/>
  <c r="B113"/>
  <c r="G113"/>
  <c r="F114"/>
  <c r="F115"/>
  <c r="E116"/>
  <c r="D117"/>
  <c r="D118"/>
  <c r="C119"/>
  <c r="B120"/>
  <c r="B121"/>
  <c r="G121"/>
  <c r="F122"/>
  <c r="F123"/>
  <c r="E124"/>
  <c r="D125"/>
  <c r="D126"/>
  <c r="C127"/>
  <c r="B128"/>
  <c r="B129"/>
  <c r="G129"/>
  <c r="F130"/>
  <c r="F131"/>
  <c r="E132"/>
  <c r="D133"/>
  <c r="D134"/>
  <c r="C135"/>
  <c r="B136"/>
  <c r="B137"/>
  <c r="G137"/>
  <c r="F138"/>
  <c r="F139"/>
  <c r="E140"/>
  <c r="D141"/>
  <c r="D142"/>
  <c r="C143"/>
  <c r="B144"/>
  <c r="B145"/>
  <c r="G145"/>
  <c r="F146"/>
  <c r="F147"/>
  <c r="E148"/>
  <c r="D149"/>
  <c r="D150"/>
  <c r="C151"/>
  <c r="B152"/>
  <c r="B153"/>
  <c r="G153"/>
  <c r="F154"/>
  <c r="F155"/>
  <c r="E156"/>
  <c r="D157"/>
  <c r="D158"/>
  <c r="C159"/>
  <c r="B160"/>
  <c r="B161"/>
  <c r="G161"/>
  <c r="F162"/>
  <c r="F163"/>
  <c r="E164"/>
  <c r="D165"/>
  <c r="D166"/>
  <c r="C167"/>
  <c r="B168"/>
  <c r="B169"/>
  <c r="G169"/>
  <c r="F170"/>
  <c r="F171"/>
  <c r="E172"/>
  <c r="D173"/>
  <c r="D174"/>
  <c r="C175"/>
  <c r="B176"/>
  <c r="B177"/>
  <c r="G177"/>
  <c r="E178"/>
  <c r="C179"/>
  <c r="G179"/>
  <c r="E180"/>
  <c r="C181"/>
  <c r="G181"/>
  <c r="E182"/>
  <c r="C183"/>
  <c r="G183"/>
  <c r="E184"/>
  <c r="C185"/>
  <c r="G185"/>
  <c r="E186"/>
  <c r="C187"/>
  <c r="G187"/>
  <c r="E188"/>
  <c r="C189"/>
  <c r="G189"/>
  <c r="E190"/>
  <c r="C191"/>
  <c r="G191"/>
  <c r="E192"/>
  <c r="C193"/>
  <c r="G193"/>
  <c r="E194"/>
  <c r="C195"/>
  <c r="G195"/>
  <c r="E196"/>
  <c r="C197"/>
  <c r="G197"/>
  <c r="E198"/>
  <c r="C199"/>
  <c r="G199"/>
  <c r="E200"/>
  <c r="C201"/>
  <c r="G201"/>
  <c r="E202"/>
  <c r="C203"/>
  <c r="G203"/>
  <c r="E204"/>
  <c r="C205"/>
  <c r="G205"/>
  <c r="E206"/>
  <c r="C207"/>
  <c r="G207"/>
  <c r="E208"/>
  <c r="C209"/>
  <c r="G209"/>
  <c r="E210"/>
  <c r="C211"/>
  <c r="G211"/>
  <c r="E212"/>
  <c r="C213"/>
  <c r="G213"/>
  <c r="E214"/>
  <c r="C215"/>
  <c r="G215"/>
  <c r="E216"/>
  <c r="C217"/>
  <c r="G217"/>
  <c r="E218"/>
  <c r="C219"/>
  <c r="G219"/>
  <c r="D9"/>
  <c r="C11"/>
  <c r="F14"/>
  <c r="E16"/>
  <c r="C19"/>
  <c r="D20"/>
  <c r="F21"/>
  <c r="F22"/>
  <c r="G23"/>
  <c r="C25"/>
  <c r="D26"/>
  <c r="D27"/>
  <c r="F28"/>
  <c r="G29"/>
  <c r="B31"/>
  <c r="D32"/>
  <c r="D33"/>
  <c r="E34"/>
  <c r="G35"/>
  <c r="B37"/>
  <c r="B38"/>
  <c r="D39"/>
  <c r="E40"/>
  <c r="F41"/>
  <c r="B43"/>
  <c r="B44"/>
  <c r="C45"/>
  <c r="E46"/>
  <c r="F47"/>
  <c r="F48"/>
  <c r="B50"/>
  <c r="C51"/>
  <c r="D52"/>
  <c r="F53"/>
  <c r="F54"/>
  <c r="G55"/>
  <c r="C57"/>
  <c r="D58"/>
  <c r="D59"/>
  <c r="F60"/>
  <c r="G61"/>
  <c r="B63"/>
  <c r="D64"/>
  <c r="D65"/>
  <c r="E66"/>
  <c r="G67"/>
  <c r="B69"/>
  <c r="B70"/>
  <c r="D71"/>
  <c r="E72"/>
  <c r="F73"/>
  <c r="B75"/>
  <c r="B76"/>
  <c r="C77"/>
  <c r="E78"/>
  <c r="F79"/>
  <c r="F80"/>
  <c r="B82"/>
  <c r="C83"/>
  <c r="D84"/>
  <c r="F85"/>
  <c r="F86"/>
  <c r="G87"/>
  <c r="C89"/>
  <c r="D90"/>
  <c r="D91"/>
  <c r="F92"/>
  <c r="G93"/>
  <c r="B95"/>
  <c r="D96"/>
  <c r="D97"/>
  <c r="E98"/>
  <c r="G99"/>
  <c r="B101"/>
  <c r="B102"/>
  <c r="D103"/>
  <c r="E104"/>
  <c r="F105"/>
  <c r="B107"/>
  <c r="B108"/>
  <c r="C109"/>
  <c r="E110"/>
  <c r="F111"/>
  <c r="F112"/>
  <c r="B114"/>
  <c r="C115"/>
  <c r="D116"/>
  <c r="F117"/>
  <c r="F118"/>
  <c r="G119"/>
  <c r="C121"/>
  <c r="D122"/>
  <c r="D123"/>
  <c r="F124"/>
  <c r="G125"/>
  <c r="B127"/>
  <c r="D128"/>
  <c r="D129"/>
  <c r="E130"/>
  <c r="G131"/>
  <c r="B133"/>
  <c r="B134"/>
  <c r="D135"/>
  <c r="E136"/>
  <c r="F137"/>
  <c r="B139"/>
  <c r="B140"/>
  <c r="C141"/>
  <c r="E142"/>
  <c r="F143"/>
  <c r="F144"/>
  <c r="B146"/>
  <c r="C147"/>
  <c r="D148"/>
  <c r="F149"/>
  <c r="F150"/>
  <c r="G151"/>
  <c r="C153"/>
  <c r="D154"/>
  <c r="D155"/>
  <c r="F156"/>
  <c r="G157"/>
  <c r="B159"/>
  <c r="D160"/>
  <c r="D161"/>
  <c r="E162"/>
  <c r="G163"/>
  <c r="B165"/>
  <c r="B166"/>
  <c r="D167"/>
  <c r="E168"/>
  <c r="F169"/>
  <c r="B171"/>
  <c r="B172"/>
  <c r="C173"/>
  <c r="E174"/>
  <c r="F175"/>
  <c r="F176"/>
  <c r="B178"/>
  <c r="G178"/>
  <c r="F179"/>
  <c r="F180"/>
  <c r="E181"/>
  <c r="D182"/>
  <c r="D183"/>
  <c r="C184"/>
  <c r="B185"/>
  <c r="B186"/>
  <c r="G186"/>
  <c r="F187"/>
  <c r="F188"/>
  <c r="E189"/>
  <c r="D190"/>
  <c r="D191"/>
  <c r="C192"/>
  <c r="B193"/>
  <c r="B194"/>
  <c r="G194"/>
  <c r="F195"/>
  <c r="F196"/>
  <c r="E197"/>
  <c r="D198"/>
  <c r="D199"/>
  <c r="C200"/>
  <c r="B201"/>
  <c r="B202"/>
  <c r="G202"/>
  <c r="F203"/>
  <c r="F204"/>
  <c r="E205"/>
  <c r="D206"/>
  <c r="D207"/>
  <c r="C208"/>
  <c r="B209"/>
  <c r="B210"/>
  <c r="G210"/>
  <c r="F211"/>
  <c r="F212"/>
  <c r="E213"/>
  <c r="D214"/>
  <c r="D215"/>
  <c r="C216"/>
  <c r="B217"/>
  <c r="B218"/>
  <c r="G218"/>
  <c r="F219"/>
  <c r="E220"/>
  <c r="C221"/>
  <c r="G221"/>
  <c r="E222"/>
  <c r="C223"/>
  <c r="G223"/>
  <c r="E224"/>
  <c r="C225"/>
  <c r="G225"/>
  <c r="E226"/>
  <c r="C227"/>
  <c r="G227"/>
  <c r="E228"/>
  <c r="C229"/>
  <c r="G229"/>
  <c r="E230"/>
  <c r="C231"/>
  <c r="G231"/>
  <c r="E232"/>
  <c r="C233"/>
  <c r="G233"/>
  <c r="E234"/>
  <c r="C235"/>
  <c r="G235"/>
  <c r="E236"/>
  <c r="C237"/>
  <c r="G237"/>
  <c r="E238"/>
  <c r="C239"/>
  <c r="G239"/>
  <c r="E240"/>
  <c r="C241"/>
  <c r="G241"/>
  <c r="E242"/>
  <c r="C243"/>
  <c r="G243"/>
  <c r="E244"/>
  <c r="C245"/>
  <c r="G245"/>
  <c r="E246"/>
  <c r="C247"/>
  <c r="G247"/>
  <c r="E248"/>
  <c r="C249"/>
  <c r="G249"/>
  <c r="E250"/>
  <c r="C251"/>
  <c r="G251"/>
  <c r="E252"/>
  <c r="C253"/>
  <c r="G253"/>
  <c r="E254"/>
  <c r="C255"/>
  <c r="G255"/>
  <c r="E256"/>
  <c r="C257"/>
  <c r="G257"/>
  <c r="E258"/>
  <c r="C9"/>
  <c r="F12"/>
  <c r="E14"/>
  <c r="D16"/>
  <c r="F17"/>
  <c r="C21"/>
  <c r="E22"/>
  <c r="F23"/>
  <c r="F24"/>
  <c r="C27"/>
  <c r="D28"/>
  <c r="F29"/>
  <c r="F30"/>
  <c r="G31"/>
  <c r="C33"/>
  <c r="D34"/>
  <c r="D35"/>
  <c r="F36"/>
  <c r="G37"/>
  <c r="B39"/>
  <c r="D40"/>
  <c r="D41"/>
  <c r="E42"/>
  <c r="G43"/>
  <c r="B45"/>
  <c r="B46"/>
  <c r="D47"/>
  <c r="E48"/>
  <c r="F49"/>
  <c r="B51"/>
  <c r="B52"/>
  <c r="C53"/>
  <c r="E54"/>
  <c r="F55"/>
  <c r="F56"/>
  <c r="B58"/>
  <c r="C59"/>
  <c r="D60"/>
  <c r="F61"/>
  <c r="F62"/>
  <c r="G63"/>
  <c r="C65"/>
  <c r="D66"/>
  <c r="D67"/>
  <c r="F68"/>
  <c r="G69"/>
  <c r="B71"/>
  <c r="D72"/>
  <c r="D73"/>
  <c r="E74"/>
  <c r="G75"/>
  <c r="B77"/>
  <c r="B78"/>
  <c r="D79"/>
  <c r="E80"/>
  <c r="F81"/>
  <c r="B83"/>
  <c r="B84"/>
  <c r="C85"/>
  <c r="E86"/>
  <c r="F87"/>
  <c r="F88"/>
  <c r="B90"/>
  <c r="C91"/>
  <c r="D92"/>
  <c r="F93"/>
  <c r="F94"/>
  <c r="G95"/>
  <c r="C97"/>
  <c r="D98"/>
  <c r="D99"/>
  <c r="F100"/>
  <c r="G101"/>
  <c r="B103"/>
  <c r="D104"/>
  <c r="D105"/>
  <c r="E106"/>
  <c r="G107"/>
  <c r="B109"/>
  <c r="B110"/>
  <c r="D111"/>
  <c r="E112"/>
  <c r="F113"/>
  <c r="B115"/>
  <c r="B116"/>
  <c r="C117"/>
  <c r="E118"/>
  <c r="F119"/>
  <c r="F120"/>
  <c r="B122"/>
  <c r="C123"/>
  <c r="D124"/>
  <c r="F125"/>
  <c r="F126"/>
  <c r="G127"/>
  <c r="C129"/>
  <c r="D130"/>
  <c r="D131"/>
  <c r="F132"/>
  <c r="G133"/>
  <c r="B135"/>
  <c r="D136"/>
  <c r="D137"/>
  <c r="E138"/>
  <c r="G139"/>
  <c r="B141"/>
  <c r="B142"/>
  <c r="D143"/>
  <c r="E144"/>
  <c r="F145"/>
  <c r="B147"/>
  <c r="B148"/>
  <c r="C149"/>
  <c r="E150"/>
  <c r="F151"/>
  <c r="F152"/>
  <c r="B154"/>
  <c r="C155"/>
  <c r="D156"/>
  <c r="F157"/>
  <c r="F158"/>
  <c r="G159"/>
  <c r="C161"/>
  <c r="D162"/>
  <c r="D163"/>
  <c r="F164"/>
  <c r="G165"/>
  <c r="B167"/>
  <c r="D168"/>
  <c r="D169"/>
  <c r="E170"/>
  <c r="G171"/>
  <c r="B173"/>
  <c r="B174"/>
  <c r="D175"/>
  <c r="E176"/>
  <c r="F177"/>
  <c r="F178"/>
  <c r="E179"/>
  <c r="D180"/>
  <c r="D181"/>
  <c r="C182"/>
  <c r="B183"/>
  <c r="B184"/>
  <c r="G184"/>
  <c r="F185"/>
  <c r="F186"/>
  <c r="E187"/>
  <c r="D188"/>
  <c r="D189"/>
  <c r="C190"/>
  <c r="B191"/>
  <c r="B192"/>
  <c r="G192"/>
  <c r="F193"/>
  <c r="F194"/>
  <c r="E195"/>
  <c r="D196"/>
  <c r="D197"/>
  <c r="C198"/>
  <c r="B199"/>
  <c r="B200"/>
  <c r="G200"/>
  <c r="F201"/>
  <c r="F202"/>
  <c r="E203"/>
  <c r="D204"/>
  <c r="D205"/>
  <c r="C206"/>
  <c r="B207"/>
  <c r="B208"/>
  <c r="G208"/>
  <c r="F209"/>
  <c r="F210"/>
  <c r="E211"/>
  <c r="D212"/>
  <c r="D213"/>
  <c r="C214"/>
  <c r="B215"/>
  <c r="B216"/>
  <c r="G216"/>
  <c r="F217"/>
  <c r="F218"/>
  <c r="E219"/>
  <c r="D220"/>
  <c r="B221"/>
  <c r="F221"/>
  <c r="D222"/>
  <c r="B223"/>
  <c r="F223"/>
  <c r="D224"/>
  <c r="B225"/>
  <c r="F225"/>
  <c r="D226"/>
  <c r="B227"/>
  <c r="F227"/>
  <c r="D228"/>
  <c r="B229"/>
  <c r="F229"/>
  <c r="D230"/>
  <c r="B231"/>
  <c r="F231"/>
  <c r="D232"/>
  <c r="B233"/>
  <c r="F233"/>
  <c r="D234"/>
  <c r="B235"/>
  <c r="F235"/>
  <c r="D236"/>
  <c r="B237"/>
  <c r="F237"/>
  <c r="D238"/>
  <c r="B239"/>
  <c r="F239"/>
  <c r="D240"/>
  <c r="B241"/>
  <c r="F241"/>
  <c r="D242"/>
  <c r="B243"/>
  <c r="F243"/>
  <c r="D244"/>
  <c r="B245"/>
  <c r="F245"/>
  <c r="D246"/>
  <c r="B247"/>
  <c r="F247"/>
  <c r="D248"/>
  <c r="B249"/>
  <c r="F249"/>
  <c r="D250"/>
  <c r="B251"/>
  <c r="F251"/>
  <c r="D252"/>
  <c r="B253"/>
  <c r="F253"/>
  <c r="D254"/>
  <c r="E8"/>
  <c r="D10"/>
  <c r="G13"/>
  <c r="F15"/>
  <c r="D17"/>
  <c r="E18"/>
  <c r="G19"/>
  <c r="D23"/>
  <c r="E24"/>
  <c r="F25"/>
  <c r="B28"/>
  <c r="C29"/>
  <c r="E30"/>
  <c r="F31"/>
  <c r="F32"/>
  <c r="B34"/>
  <c r="C35"/>
  <c r="D36"/>
  <c r="F37"/>
  <c r="F38"/>
  <c r="G39"/>
  <c r="C41"/>
  <c r="D42"/>
  <c r="D43"/>
  <c r="F44"/>
  <c r="G45"/>
  <c r="B47"/>
  <c r="D48"/>
  <c r="D49"/>
  <c r="E50"/>
  <c r="G51"/>
  <c r="B53"/>
  <c r="B54"/>
  <c r="D55"/>
  <c r="E56"/>
  <c r="F57"/>
  <c r="B59"/>
  <c r="B60"/>
  <c r="C61"/>
  <c r="E62"/>
  <c r="F63"/>
  <c r="F64"/>
  <c r="B66"/>
  <c r="C67"/>
  <c r="D68"/>
  <c r="F69"/>
  <c r="F70"/>
  <c r="G71"/>
  <c r="C73"/>
  <c r="D74"/>
  <c r="D75"/>
  <c r="F76"/>
  <c r="G77"/>
  <c r="B79"/>
  <c r="D80"/>
  <c r="D81"/>
  <c r="E82"/>
  <c r="G83"/>
  <c r="B85"/>
  <c r="B86"/>
  <c r="D87"/>
  <c r="E88"/>
  <c r="F89"/>
  <c r="B91"/>
  <c r="B92"/>
  <c r="C93"/>
  <c r="E94"/>
  <c r="F95"/>
  <c r="F96"/>
  <c r="B98"/>
  <c r="C99"/>
  <c r="D100"/>
  <c r="F101"/>
  <c r="F102"/>
  <c r="G103"/>
  <c r="C105"/>
  <c r="D106"/>
  <c r="D107"/>
  <c r="F108"/>
  <c r="G109"/>
  <c r="B111"/>
  <c r="D112"/>
  <c r="D113"/>
  <c r="E114"/>
  <c r="G115"/>
  <c r="B117"/>
  <c r="B118"/>
  <c r="D119"/>
  <c r="E120"/>
  <c r="F121"/>
  <c r="B123"/>
  <c r="B124"/>
  <c r="C125"/>
  <c r="E126"/>
  <c r="F127"/>
  <c r="F128"/>
  <c r="B130"/>
  <c r="C131"/>
  <c r="D132"/>
  <c r="F133"/>
  <c r="F134"/>
  <c r="G135"/>
  <c r="C137"/>
  <c r="D138"/>
  <c r="D139"/>
  <c r="F140"/>
  <c r="G141"/>
  <c r="B143"/>
  <c r="D144"/>
  <c r="D145"/>
  <c r="E146"/>
  <c r="G147"/>
  <c r="B149"/>
  <c r="B150"/>
  <c r="D151"/>
  <c r="E152"/>
  <c r="F153"/>
  <c r="B155"/>
  <c r="B156"/>
  <c r="C157"/>
  <c r="E158"/>
  <c r="F159"/>
  <c r="F160"/>
  <c r="B162"/>
  <c r="C163"/>
  <c r="D164"/>
  <c r="F165"/>
  <c r="F166"/>
  <c r="G167"/>
  <c r="C169"/>
  <c r="D170"/>
  <c r="D171"/>
  <c r="F172"/>
  <c r="G173"/>
  <c r="B175"/>
  <c r="D176"/>
  <c r="D177"/>
  <c r="D178"/>
  <c r="D179"/>
  <c r="C180"/>
  <c r="B181"/>
  <c r="B182"/>
  <c r="G182"/>
  <c r="F183"/>
  <c r="F184"/>
  <c r="E185"/>
  <c r="D186"/>
  <c r="D187"/>
  <c r="C188"/>
  <c r="B189"/>
  <c r="B190"/>
  <c r="G190"/>
  <c r="F191"/>
  <c r="F192"/>
  <c r="E193"/>
  <c r="D194"/>
  <c r="D195"/>
  <c r="C196"/>
  <c r="B197"/>
  <c r="B198"/>
  <c r="G198"/>
  <c r="F199"/>
  <c r="F200"/>
  <c r="E201"/>
  <c r="D202"/>
  <c r="D203"/>
  <c r="C204"/>
  <c r="B205"/>
  <c r="B206"/>
  <c r="G206"/>
  <c r="F207"/>
  <c r="F208"/>
  <c r="E209"/>
  <c r="D210"/>
  <c r="D211"/>
  <c r="C212"/>
  <c r="B213"/>
  <c r="B214"/>
  <c r="G214"/>
  <c r="F215"/>
  <c r="F216"/>
  <c r="E217"/>
  <c r="D218"/>
  <c r="D219"/>
  <c r="C220"/>
  <c r="G220"/>
  <c r="E221"/>
  <c r="C222"/>
  <c r="G222"/>
  <c r="E223"/>
  <c r="C224"/>
  <c r="G224"/>
  <c r="E225"/>
  <c r="C226"/>
  <c r="G226"/>
  <c r="E227"/>
  <c r="C228"/>
  <c r="G228"/>
  <c r="E229"/>
  <c r="C230"/>
  <c r="G230"/>
  <c r="E231"/>
  <c r="C232"/>
  <c r="G232"/>
  <c r="E233"/>
  <c r="C234"/>
  <c r="G234"/>
  <c r="E235"/>
  <c r="C236"/>
  <c r="G236"/>
  <c r="E237"/>
  <c r="C238"/>
  <c r="G238"/>
  <c r="E239"/>
  <c r="C240"/>
  <c r="G240"/>
  <c r="E241"/>
  <c r="C242"/>
  <c r="G242"/>
  <c r="E243"/>
  <c r="C244"/>
  <c r="G244"/>
  <c r="E245"/>
  <c r="C246"/>
  <c r="G246"/>
  <c r="E247"/>
  <c r="C248"/>
  <c r="G248"/>
  <c r="E249"/>
  <c r="C250"/>
  <c r="G250"/>
  <c r="E251"/>
  <c r="C252"/>
  <c r="G252"/>
  <c r="E253"/>
  <c r="C254"/>
  <c r="G254"/>
  <c r="E255"/>
  <c r="C256"/>
  <c r="G256"/>
  <c r="E257"/>
  <c r="C258"/>
  <c r="G258"/>
  <c r="E259"/>
  <c r="C260"/>
  <c r="G260"/>
  <c r="E261"/>
  <c r="C262"/>
  <c r="G262"/>
  <c r="E263"/>
  <c r="C264"/>
  <c r="G264"/>
  <c r="D8"/>
  <c r="G11"/>
  <c r="F13"/>
  <c r="D15"/>
  <c r="C17"/>
  <c r="D18"/>
  <c r="D19"/>
  <c r="F20"/>
  <c r="G21"/>
  <c r="D24"/>
  <c r="D25"/>
  <c r="E26"/>
  <c r="G27"/>
  <c r="B29"/>
  <c r="B30"/>
  <c r="D31"/>
  <c r="E32"/>
  <c r="F33"/>
  <c r="B35"/>
  <c r="B36"/>
  <c r="C37"/>
  <c r="E38"/>
  <c r="F39"/>
  <c r="F40"/>
  <c r="B42"/>
  <c r="C43"/>
  <c r="D44"/>
  <c r="F45"/>
  <c r="F46"/>
  <c r="G47"/>
  <c r="C49"/>
  <c r="D50"/>
  <c r="D51"/>
  <c r="F52"/>
  <c r="G53"/>
  <c r="B55"/>
  <c r="D56"/>
  <c r="D57"/>
  <c r="E58"/>
  <c r="G59"/>
  <c r="B61"/>
  <c r="B62"/>
  <c r="D63"/>
  <c r="E64"/>
  <c r="F65"/>
  <c r="B67"/>
  <c r="B68"/>
  <c r="C69"/>
  <c r="E70"/>
  <c r="F71"/>
  <c r="F72"/>
  <c r="B74"/>
  <c r="C75"/>
  <c r="D76"/>
  <c r="F77"/>
  <c r="F78"/>
  <c r="G79"/>
  <c r="C81"/>
  <c r="D82"/>
  <c r="D83"/>
  <c r="F84"/>
  <c r="G85"/>
  <c r="B87"/>
  <c r="D88"/>
  <c r="D89"/>
  <c r="E90"/>
  <c r="G91"/>
  <c r="B93"/>
  <c r="B94"/>
  <c r="D95"/>
  <c r="E96"/>
  <c r="F97"/>
  <c r="B99"/>
  <c r="B100"/>
  <c r="C101"/>
  <c r="E102"/>
  <c r="F103"/>
  <c r="F104"/>
  <c r="B106"/>
  <c r="C107"/>
  <c r="D108"/>
  <c r="F109"/>
  <c r="F110"/>
  <c r="G111"/>
  <c r="C113"/>
  <c r="D114"/>
  <c r="D115"/>
  <c r="F116"/>
  <c r="G117"/>
  <c r="B119"/>
  <c r="D120"/>
  <c r="D121"/>
  <c r="E122"/>
  <c r="G123"/>
  <c r="B125"/>
  <c r="B126"/>
  <c r="D127"/>
  <c r="E128"/>
  <c r="F129"/>
  <c r="B131"/>
  <c r="B132"/>
  <c r="C133"/>
  <c r="E134"/>
  <c r="F135"/>
  <c r="F136"/>
  <c r="B138"/>
  <c r="C139"/>
  <c r="D140"/>
  <c r="F141"/>
  <c r="F142"/>
  <c r="G143"/>
  <c r="C145"/>
  <c r="D146"/>
  <c r="D147"/>
  <c r="F148"/>
  <c r="G149"/>
  <c r="B151"/>
  <c r="D152"/>
  <c r="D153"/>
  <c r="E154"/>
  <c r="G155"/>
  <c r="B157"/>
  <c r="B158"/>
  <c r="D159"/>
  <c r="E160"/>
  <c r="F161"/>
  <c r="B163"/>
  <c r="B164"/>
  <c r="C165"/>
  <c r="E166"/>
  <c r="F167"/>
  <c r="F168"/>
  <c r="B170"/>
  <c r="C171"/>
  <c r="D172"/>
  <c r="F173"/>
  <c r="F174"/>
  <c r="G175"/>
  <c r="C177"/>
  <c r="C178"/>
  <c r="B179"/>
  <c r="B180"/>
  <c r="G180"/>
  <c r="F181"/>
  <c r="F182"/>
  <c r="E183"/>
  <c r="D184"/>
  <c r="D185"/>
  <c r="C186"/>
  <c r="B187"/>
  <c r="B188"/>
  <c r="G188"/>
  <c r="F189"/>
  <c r="F190"/>
  <c r="E191"/>
  <c r="D192"/>
  <c r="D193"/>
  <c r="C194"/>
  <c r="B195"/>
  <c r="B196"/>
  <c r="G196"/>
  <c r="F197"/>
  <c r="F198"/>
  <c r="E199"/>
  <c r="D200"/>
  <c r="D201"/>
  <c r="C202"/>
  <c r="B203"/>
  <c r="B204"/>
  <c r="G204"/>
  <c r="F205"/>
  <c r="F206"/>
  <c r="E207"/>
  <c r="D208"/>
  <c r="D209"/>
  <c r="C210"/>
  <c r="B211"/>
  <c r="B212"/>
  <c r="G212"/>
  <c r="F213"/>
  <c r="F214"/>
  <c r="E215"/>
  <c r="D216"/>
  <c r="D217"/>
  <c r="C218"/>
  <c r="B219"/>
  <c r="B220"/>
  <c r="F220"/>
  <c r="D221"/>
  <c r="B222"/>
  <c r="F222"/>
  <c r="D223"/>
  <c r="B224"/>
  <c r="F224"/>
  <c r="D225"/>
  <c r="B226"/>
  <c r="F226"/>
  <c r="D227"/>
  <c r="B228"/>
  <c r="F228"/>
  <c r="D229"/>
  <c r="B230"/>
  <c r="F230"/>
  <c r="D231"/>
  <c r="B232"/>
  <c r="F232"/>
  <c r="D233"/>
  <c r="B234"/>
  <c r="F234"/>
  <c r="D235"/>
  <c r="B236"/>
  <c r="F236"/>
  <c r="D237"/>
  <c r="B238"/>
  <c r="F238"/>
  <c r="D239"/>
  <c r="B240"/>
  <c r="F240"/>
  <c r="D241"/>
  <c r="B242"/>
  <c r="F242"/>
  <c r="D243"/>
  <c r="B244"/>
  <c r="F244"/>
  <c r="D245"/>
  <c r="B246"/>
  <c r="F246"/>
  <c r="D247"/>
  <c r="B248"/>
  <c r="F248"/>
  <c r="D249"/>
  <c r="B250"/>
  <c r="F250"/>
  <c r="D251"/>
  <c r="B252"/>
  <c r="F252"/>
  <c r="D253"/>
  <c r="B254"/>
  <c r="F254"/>
  <c r="D255"/>
  <c r="B256"/>
  <c r="F256"/>
  <c r="D257"/>
  <c r="B258"/>
  <c r="F258"/>
  <c r="D259"/>
  <c r="B260"/>
  <c r="F260"/>
  <c r="D261"/>
  <c r="B262"/>
  <c r="F262"/>
  <c r="D263"/>
  <c r="B264"/>
  <c r="F264"/>
  <c r="D265"/>
  <c r="B266"/>
  <c r="F266"/>
  <c r="D267"/>
  <c r="B268"/>
  <c r="F268"/>
  <c r="D269"/>
  <c r="B270"/>
  <c r="F270"/>
  <c r="D271"/>
  <c r="B272"/>
  <c r="F272"/>
  <c r="D273"/>
  <c r="B274"/>
  <c r="F274"/>
  <c r="D275"/>
  <c r="B276"/>
  <c r="F276"/>
  <c r="D277"/>
  <c r="B278"/>
  <c r="F278"/>
  <c r="D279"/>
  <c r="B280"/>
  <c r="F280"/>
  <c r="D281"/>
  <c r="B282"/>
  <c r="F282"/>
  <c r="D283"/>
  <c r="B284"/>
  <c r="F284"/>
  <c r="D285"/>
  <c r="B286"/>
  <c r="F286"/>
  <c r="D287"/>
  <c r="B288"/>
  <c r="F288"/>
  <c r="D289"/>
  <c r="B290"/>
  <c r="F290"/>
  <c r="D291"/>
  <c r="B292"/>
  <c r="F292"/>
  <c r="D293"/>
  <c r="B294"/>
  <c r="F294"/>
  <c r="D295"/>
  <c r="B296"/>
  <c r="F296"/>
  <c r="D297"/>
  <c r="B298"/>
  <c r="F298"/>
  <c r="D299"/>
  <c r="B257"/>
  <c r="C259"/>
  <c r="E260"/>
  <c r="G261"/>
  <c r="C263"/>
  <c r="E264"/>
  <c r="F265"/>
  <c r="E266"/>
  <c r="E267"/>
  <c r="D268"/>
  <c r="C269"/>
  <c r="C270"/>
  <c r="B271"/>
  <c r="G271"/>
  <c r="G272"/>
  <c r="F273"/>
  <c r="E274"/>
  <c r="E275"/>
  <c r="D276"/>
  <c r="C277"/>
  <c r="C278"/>
  <c r="B279"/>
  <c r="G279"/>
  <c r="G280"/>
  <c r="F281"/>
  <c r="E282"/>
  <c r="E283"/>
  <c r="D284"/>
  <c r="C285"/>
  <c r="C286"/>
  <c r="B287"/>
  <c r="G287"/>
  <c r="G288"/>
  <c r="F289"/>
  <c r="E290"/>
  <c r="E291"/>
  <c r="D292"/>
  <c r="C293"/>
  <c r="C294"/>
  <c r="B295"/>
  <c r="G295"/>
  <c r="G296"/>
  <c r="F297"/>
  <c r="E298"/>
  <c r="E299"/>
  <c r="C300"/>
  <c r="G300"/>
  <c r="E301"/>
  <c r="C302"/>
  <c r="G302"/>
  <c r="E303"/>
  <c r="C304"/>
  <c r="G304"/>
  <c r="E305"/>
  <c r="C306"/>
  <c r="G306"/>
  <c r="E307"/>
  <c r="C308"/>
  <c r="G308"/>
  <c r="E309"/>
  <c r="C310"/>
  <c r="G310"/>
  <c r="E311"/>
  <c r="C312"/>
  <c r="G312"/>
  <c r="E313"/>
  <c r="C314"/>
  <c r="G314"/>
  <c r="E315"/>
  <c r="C316"/>
  <c r="G316"/>
  <c r="E317"/>
  <c r="C318"/>
  <c r="G318"/>
  <c r="E319"/>
  <c r="C320"/>
  <c r="G320"/>
  <c r="E321"/>
  <c r="C322"/>
  <c r="G322"/>
  <c r="E323"/>
  <c r="C324"/>
  <c r="G324"/>
  <c r="E325"/>
  <c r="C326"/>
  <c r="G326"/>
  <c r="E327"/>
  <c r="C328"/>
  <c r="G328"/>
  <c r="E329"/>
  <c r="C330"/>
  <c r="G330"/>
  <c r="E331"/>
  <c r="C332"/>
  <c r="G332"/>
  <c r="E333"/>
  <c r="C334"/>
  <c r="G334"/>
  <c r="E335"/>
  <c r="C336"/>
  <c r="G336"/>
  <c r="E337"/>
  <c r="D256"/>
  <c r="B259"/>
  <c r="D260"/>
  <c r="F261"/>
  <c r="B263"/>
  <c r="D264"/>
  <c r="E265"/>
  <c r="D266"/>
  <c r="C267"/>
  <c r="C268"/>
  <c r="B269"/>
  <c r="G269"/>
  <c r="G270"/>
  <c r="F271"/>
  <c r="E272"/>
  <c r="E273"/>
  <c r="D274"/>
  <c r="C275"/>
  <c r="C276"/>
  <c r="B277"/>
  <c r="G277"/>
  <c r="G278"/>
  <c r="F279"/>
  <c r="E280"/>
  <c r="E281"/>
  <c r="D282"/>
  <c r="C283"/>
  <c r="C284"/>
  <c r="B285"/>
  <c r="G285"/>
  <c r="G286"/>
  <c r="F287"/>
  <c r="E288"/>
  <c r="E289"/>
  <c r="D290"/>
  <c r="C291"/>
  <c r="C292"/>
  <c r="B293"/>
  <c r="G293"/>
  <c r="G294"/>
  <c r="F295"/>
  <c r="E296"/>
  <c r="E297"/>
  <c r="D298"/>
  <c r="C299"/>
  <c r="B300"/>
  <c r="F300"/>
  <c r="D301"/>
  <c r="B302"/>
  <c r="F302"/>
  <c r="D303"/>
  <c r="B304"/>
  <c r="F304"/>
  <c r="D305"/>
  <c r="B306"/>
  <c r="F306"/>
  <c r="D307"/>
  <c r="B308"/>
  <c r="F308"/>
  <c r="D309"/>
  <c r="B310"/>
  <c r="F310"/>
  <c r="D311"/>
  <c r="B312"/>
  <c r="F312"/>
  <c r="D313"/>
  <c r="B314"/>
  <c r="F314"/>
  <c r="D315"/>
  <c r="B316"/>
  <c r="F316"/>
  <c r="D317"/>
  <c r="B318"/>
  <c r="F318"/>
  <c r="D319"/>
  <c r="B320"/>
  <c r="F320"/>
  <c r="D321"/>
  <c r="B322"/>
  <c r="F322"/>
  <c r="D323"/>
  <c r="B324"/>
  <c r="F324"/>
  <c r="D325"/>
  <c r="B326"/>
  <c r="F326"/>
  <c r="D327"/>
  <c r="B328"/>
  <c r="F328"/>
  <c r="D329"/>
  <c r="B330"/>
  <c r="F330"/>
  <c r="D331"/>
  <c r="B332"/>
  <c r="F332"/>
  <c r="D333"/>
  <c r="B334"/>
  <c r="F334"/>
  <c r="D335"/>
  <c r="B336"/>
  <c r="F336"/>
  <c r="D337"/>
  <c r="F255"/>
  <c r="D258"/>
  <c r="G259"/>
  <c r="C261"/>
  <c r="E262"/>
  <c r="G263"/>
  <c r="C265"/>
  <c r="C266"/>
  <c r="B267"/>
  <c r="G267"/>
  <c r="G268"/>
  <c r="F269"/>
  <c r="E270"/>
  <c r="E271"/>
  <c r="D272"/>
  <c r="C273"/>
  <c r="C274"/>
  <c r="B275"/>
  <c r="G275"/>
  <c r="G276"/>
  <c r="F277"/>
  <c r="E278"/>
  <c r="E279"/>
  <c r="D280"/>
  <c r="C281"/>
  <c r="C282"/>
  <c r="B283"/>
  <c r="G283"/>
  <c r="G284"/>
  <c r="F285"/>
  <c r="E286"/>
  <c r="E287"/>
  <c r="D288"/>
  <c r="C289"/>
  <c r="C290"/>
  <c r="B291"/>
  <c r="G291"/>
  <c r="G292"/>
  <c r="F293"/>
  <c r="E294"/>
  <c r="E295"/>
  <c r="D296"/>
  <c r="C297"/>
  <c r="C298"/>
  <c r="B299"/>
  <c r="G299"/>
  <c r="E300"/>
  <c r="C301"/>
  <c r="G301"/>
  <c r="E302"/>
  <c r="C303"/>
  <c r="G303"/>
  <c r="E304"/>
  <c r="C305"/>
  <c r="G305"/>
  <c r="E306"/>
  <c r="C307"/>
  <c r="G307"/>
  <c r="E308"/>
  <c r="C309"/>
  <c r="G309"/>
  <c r="E310"/>
  <c r="C311"/>
  <c r="G311"/>
  <c r="E312"/>
  <c r="C313"/>
  <c r="G313"/>
  <c r="E314"/>
  <c r="C315"/>
  <c r="G315"/>
  <c r="E316"/>
  <c r="C317"/>
  <c r="G317"/>
  <c r="E318"/>
  <c r="C319"/>
  <c r="G319"/>
  <c r="E320"/>
  <c r="C321"/>
  <c r="G321"/>
  <c r="E322"/>
  <c r="C323"/>
  <c r="G323"/>
  <c r="E324"/>
  <c r="C325"/>
  <c r="G325"/>
  <c r="E326"/>
  <c r="C327"/>
  <c r="G327"/>
  <c r="E328"/>
  <c r="C329"/>
  <c r="G329"/>
  <c r="E330"/>
  <c r="C331"/>
  <c r="G331"/>
  <c r="E332"/>
  <c r="C333"/>
  <c r="G333"/>
  <c r="E334"/>
  <c r="C335"/>
  <c r="G335"/>
  <c r="E336"/>
  <c r="C337"/>
  <c r="G337"/>
  <c r="B255"/>
  <c r="F257"/>
  <c r="F259"/>
  <c r="B261"/>
  <c r="D262"/>
  <c r="F263"/>
  <c r="B265"/>
  <c r="G265"/>
  <c r="G266"/>
  <c r="F267"/>
  <c r="E268"/>
  <c r="E269"/>
  <c r="D270"/>
  <c r="C271"/>
  <c r="C272"/>
  <c r="B273"/>
  <c r="G273"/>
  <c r="G274"/>
  <c r="F275"/>
  <c r="E276"/>
  <c r="E277"/>
  <c r="D278"/>
  <c r="C279"/>
  <c r="C280"/>
  <c r="B281"/>
  <c r="G281"/>
  <c r="G282"/>
  <c r="F283"/>
  <c r="E284"/>
  <c r="E285"/>
  <c r="D286"/>
  <c r="C287"/>
  <c r="C288"/>
  <c r="B289"/>
  <c r="G289"/>
  <c r="G290"/>
  <c r="F291"/>
  <c r="E292"/>
  <c r="E293"/>
  <c r="D294"/>
  <c r="C295"/>
  <c r="C296"/>
  <c r="B297"/>
  <c r="G297"/>
  <c r="G298"/>
  <c r="F299"/>
  <c r="D300"/>
  <c r="B301"/>
  <c r="F301"/>
  <c r="D302"/>
  <c r="B303"/>
  <c r="F303"/>
  <c r="D304"/>
  <c r="B305"/>
  <c r="F305"/>
  <c r="D306"/>
  <c r="B307"/>
  <c r="F307"/>
  <c r="D308"/>
  <c r="B309"/>
  <c r="F309"/>
  <c r="D310"/>
  <c r="B311"/>
  <c r="F311"/>
  <c r="D312"/>
  <c r="B313"/>
  <c r="F313"/>
  <c r="D314"/>
  <c r="B315"/>
  <c r="F315"/>
  <c r="D316"/>
  <c r="B317"/>
  <c r="F317"/>
  <c r="D318"/>
  <c r="B319"/>
  <c r="F319"/>
  <c r="D320"/>
  <c r="B321"/>
  <c r="F321"/>
  <c r="D322"/>
  <c r="B323"/>
  <c r="F323"/>
  <c r="D324"/>
  <c r="B325"/>
  <c r="F325"/>
  <c r="D326"/>
  <c r="B327"/>
  <c r="F327"/>
  <c r="D328"/>
  <c r="B329"/>
  <c r="F329"/>
  <c r="D330"/>
  <c r="B331"/>
  <c r="F331"/>
  <c r="D332"/>
  <c r="B333"/>
  <c r="F333"/>
  <c r="D334"/>
  <c r="B335"/>
  <c r="F335"/>
  <c r="D336"/>
  <c r="B337"/>
  <c r="F337"/>
  <c r="D6"/>
  <c r="E6"/>
  <c r="F6"/>
  <c r="G6"/>
  <c r="C6"/>
</calcChain>
</file>

<file path=xl/sharedStrings.xml><?xml version="1.0" encoding="utf-8"?>
<sst xmlns="http://schemas.openxmlformats.org/spreadsheetml/2006/main" count="6002" uniqueCount="3269">
  <si>
    <t>2019.6月价格调整明细汇总</t>
    <phoneticPr fontId="4" type="noConversion"/>
  </si>
  <si>
    <t>物料代码</t>
    <phoneticPr fontId="6" type="noConversion"/>
  </si>
  <si>
    <t>物料名称</t>
    <phoneticPr fontId="6" type="noConversion"/>
  </si>
  <si>
    <t>规格型号</t>
  </si>
  <si>
    <t>供应商长代码</t>
  </si>
  <si>
    <t>供应商名称</t>
  </si>
  <si>
    <t>单位</t>
    <phoneticPr fontId="4" type="noConversion"/>
  </si>
  <si>
    <t>原价格</t>
  </si>
  <si>
    <t>调整后价格</t>
  </si>
  <si>
    <t>链索*28C-05032</t>
  </si>
  <si>
    <t>件</t>
  </si>
  <si>
    <t>把手*1104ZB1-046</t>
  </si>
  <si>
    <t>(JE15101910)卡箍-空气滤清器*1109013J-C48B00</t>
  </si>
  <si>
    <t>(JE15101910)垫块-空气滤清器支架*1109019J-C48B00</t>
  </si>
  <si>
    <t>弯头*1201-03101-114</t>
  </si>
  <si>
    <t>口座*12B67A-03016</t>
  </si>
  <si>
    <t>加强条*2997985-027</t>
  </si>
  <si>
    <t>法兰*PLATE</t>
  </si>
  <si>
    <t>Q235</t>
  </si>
  <si>
    <t>连接管*1201110-K37C0-021</t>
  </si>
  <si>
    <t>Φ105*165(08AL)</t>
  </si>
  <si>
    <t>护罩*417-0068</t>
  </si>
  <si>
    <t>δ2.0(SUS304)</t>
  </si>
  <si>
    <t>混合管*SC3E1-24-SY3</t>
  </si>
  <si>
    <t>支架*1201010-K2200-015</t>
  </si>
  <si>
    <t>支架*1201010-K2200-016</t>
  </si>
  <si>
    <t>支架*1201Z02-03022</t>
  </si>
  <si>
    <t>支架*1201Z60-015</t>
  </si>
  <si>
    <t>支架*1201ZB3A-016</t>
  </si>
  <si>
    <t>支架*1201ZB6-015</t>
  </si>
  <si>
    <t>支架*1201ZD10-014A</t>
  </si>
  <si>
    <t>支架*1203064-K0700</t>
  </si>
  <si>
    <t>支架*1203120-T3400</t>
  </si>
  <si>
    <t>支架*2997985-042</t>
  </si>
  <si>
    <t>支架*2997985-043</t>
  </si>
  <si>
    <t>支架*2997985-044</t>
  </si>
  <si>
    <t>支架*2997985-045</t>
  </si>
  <si>
    <t>支撑*3534850-019</t>
  </si>
  <si>
    <t>喇叭管*3580503-028</t>
  </si>
  <si>
    <t>加强罩1*3580503-034</t>
  </si>
  <si>
    <t>加强罩2*3580503-035A</t>
  </si>
  <si>
    <t>支架总成*1203120-K2401</t>
  </si>
  <si>
    <t>支架总成*1203125-K2401</t>
  </si>
  <si>
    <t>隔热板*1204031-T3401</t>
  </si>
  <si>
    <t>定位块*1201ZD10-055</t>
  </si>
  <si>
    <t>加强板*1201017L3-K2400</t>
  </si>
  <si>
    <t>支架*1201017L2-K2400</t>
  </si>
  <si>
    <t>支架总成*1201110-K37C0-070</t>
  </si>
  <si>
    <t>本体支架1*1201110-K37C0-080</t>
  </si>
  <si>
    <t>加强罩*4367597-033</t>
  </si>
  <si>
    <t>δ2.5(Q235)</t>
  </si>
  <si>
    <t>消声器支架总成*1203120-K37Y0</t>
  </si>
  <si>
    <t>隔热板*1204031-K37Y0</t>
  </si>
  <si>
    <t>δ1.2*496*396(08Al)</t>
  </si>
  <si>
    <t>加强罩*455-7560-033</t>
  </si>
  <si>
    <t>安装支架*1201019-HR95004</t>
  </si>
  <si>
    <t>压差传感器支架底座*S5000-1205975SF1</t>
  </si>
  <si>
    <t>压差传感器固定支架*S5000-1205974</t>
  </si>
  <si>
    <t>支撑板*J3HD2-33</t>
  </si>
  <si>
    <t>压差传感器固定支架*MY2E1-1205974A</t>
  </si>
  <si>
    <t>侧支架*MY3E2-52</t>
  </si>
  <si>
    <t>小支架*G3RE2-51</t>
  </si>
  <si>
    <t>压差传感器固定支架*G3RE2-1205974</t>
  </si>
  <si>
    <t>小支架*MY8E1-52</t>
  </si>
  <si>
    <t>异径管*KY100-051</t>
  </si>
  <si>
    <t>连接管*1201ZB1E-020-A</t>
  </si>
  <si>
    <t>Φ114*2.5(HG-10)</t>
  </si>
  <si>
    <t>接管*1201ZB1E-020</t>
  </si>
  <si>
    <t>(HG-10)</t>
  </si>
  <si>
    <t>尾管总成*1201010-K0152A</t>
  </si>
  <si>
    <t>δ1.5   08Al</t>
  </si>
  <si>
    <t>取气管固定管夹*S5000-1205982SF1</t>
  </si>
  <si>
    <t>消声器后尾管*1203061-T2201</t>
  </si>
  <si>
    <t>尾管*1201052-T0800</t>
  </si>
  <si>
    <t>取气管固定管夹*S5000-1205982</t>
  </si>
  <si>
    <t>箍带总成*1205270-T43H0</t>
  </si>
  <si>
    <t>螺纹套*1812-103-333-0C</t>
  </si>
  <si>
    <t>导流罩*LG1S3-33</t>
  </si>
  <si>
    <t>护罩*12C21-03028</t>
  </si>
  <si>
    <t>网罩*J0500-43</t>
  </si>
  <si>
    <t>Φ97.6*16*1.5(441)</t>
  </si>
  <si>
    <t>堵盖*801000-34-SY23</t>
  </si>
  <si>
    <t>441 1.5</t>
  </si>
  <si>
    <t>支架1*J3HD2-51</t>
  </si>
  <si>
    <t>5.0 Q235</t>
  </si>
  <si>
    <t>支架2*J3HD2-52</t>
  </si>
  <si>
    <t>3.5 Q235</t>
  </si>
  <si>
    <t>支架3*J3HD2-53</t>
  </si>
  <si>
    <t>3.0 Q235</t>
  </si>
  <si>
    <t>隔热板支架*J3HD2-41</t>
  </si>
  <si>
    <t>2.0*20*100(409L)</t>
  </si>
  <si>
    <t>伸缩管总成*1202010DY-001</t>
  </si>
  <si>
    <t>2.02.003</t>
  </si>
  <si>
    <t>波纹管*1202R65A-001</t>
  </si>
  <si>
    <t>波纹管*12QA-03060</t>
  </si>
  <si>
    <t>波纹管(金属软管)*1202C39-001</t>
  </si>
  <si>
    <t>借用</t>
  </si>
  <si>
    <t>波纹管*12XA-03060</t>
  </si>
  <si>
    <t>波纹管*12BW22-03060</t>
  </si>
  <si>
    <t>波纹管*12BW-64-160</t>
  </si>
  <si>
    <t>63.5*160</t>
  </si>
  <si>
    <t>波纹管*12BW-76-260</t>
  </si>
  <si>
    <t>波纹管*12BW-64-200</t>
  </si>
  <si>
    <t>波纹管*12BW-51-110</t>
  </si>
  <si>
    <t>波纹管*12BW-102-260</t>
  </si>
  <si>
    <t>波纹管*C00137552-014</t>
  </si>
  <si>
    <t>波纹管*1207065-E9500</t>
  </si>
  <si>
    <t>波纹管*1202010-H0100</t>
  </si>
  <si>
    <t>油管*11Z06-04090</t>
  </si>
  <si>
    <t>油管*JNP6120G-180</t>
  </si>
  <si>
    <t>油管*JNP6120G-190</t>
  </si>
  <si>
    <t>油管*1104B80Y-190</t>
  </si>
  <si>
    <t>油管*1104B80Y-200</t>
  </si>
  <si>
    <t>油管*1104H01-180-S</t>
  </si>
  <si>
    <t>油管*1104RC-160</t>
  </si>
  <si>
    <t>油管*1104RC-190</t>
  </si>
  <si>
    <t>油管*1104XM-160</t>
  </si>
  <si>
    <t>油管*11E-180</t>
  </si>
  <si>
    <t>油管*11KDA32-170</t>
  </si>
  <si>
    <t>油管*11KDA32-180</t>
  </si>
  <si>
    <t>油管*11N9H00-075</t>
  </si>
  <si>
    <t>油管*11NK-180</t>
  </si>
  <si>
    <t>油管*11SC10-A0-180</t>
  </si>
  <si>
    <t>油管*11Z06-04080</t>
  </si>
  <si>
    <t>油管*6110Y-W310-180</t>
  </si>
  <si>
    <t>油管*6125G02-180</t>
  </si>
  <si>
    <t>油管*6125G02-190</t>
  </si>
  <si>
    <t>油管*6996y-FH00-180</t>
  </si>
  <si>
    <t>油管*6996y-FH00-190</t>
  </si>
  <si>
    <t>油管*77100-E0C90-180(日野图号S7722EV010)</t>
  </si>
  <si>
    <t>油管*77100-E0C90-190(日野图号S7723EV010)</t>
  </si>
  <si>
    <t>油管*77100-E0D00-180(日野图号S7722EV020)</t>
  </si>
  <si>
    <t>油管*77100-E0D00-190(日野图号S7723EV020)</t>
  </si>
  <si>
    <t>油管*G0106120Y-190</t>
  </si>
  <si>
    <t>油管*H02306129Y5-WA00-190</t>
  </si>
  <si>
    <t>吸油管总成*PK6100DH3-180</t>
  </si>
  <si>
    <t>油管*XMQ6121C-190</t>
  </si>
  <si>
    <t>油管*11KQ300-075</t>
  </si>
  <si>
    <t>油管*XMQ6121G-190</t>
  </si>
  <si>
    <t>回油管总成*YZ6120KB-190</t>
  </si>
  <si>
    <t>油管总成*1104T0400-180</t>
  </si>
  <si>
    <t>油管总成*1104T0400-190</t>
  </si>
  <si>
    <t>油管总成*1104T1400-180</t>
  </si>
  <si>
    <t>油管总成*1104T1400-190</t>
  </si>
  <si>
    <t>油管总成*1104Z66-180</t>
  </si>
  <si>
    <t>油管总成*1104ZB1-190</t>
  </si>
  <si>
    <t>吸油管总成*11T0800-180</t>
  </si>
  <si>
    <t>吸油管总成*1104B80Y-180</t>
  </si>
  <si>
    <t>吸油管*211100003-180</t>
  </si>
  <si>
    <t>吸油管总成*JXK6116BPHEV-180</t>
  </si>
  <si>
    <t>回油管总成*JXK6116BPHEV-190</t>
  </si>
  <si>
    <t>回油管总成*LB1104K2201-190</t>
  </si>
  <si>
    <t>吸油管总成*11T30H0-065</t>
  </si>
  <si>
    <t>回油管总成*11T30H0-075</t>
  </si>
  <si>
    <t>吸油管总成*1104AK54C-180</t>
  </si>
  <si>
    <t>回油管总成*11AK54C-04080</t>
  </si>
  <si>
    <t>吸油管总成*211100029-180</t>
  </si>
  <si>
    <t>回油管总成*FBC6127BRZ1-190</t>
  </si>
  <si>
    <t>吸油管总成*11C599-180</t>
  </si>
  <si>
    <t>暖风吸油管总成*11C599-170</t>
  </si>
  <si>
    <t>吸油管总成*211100125-180-A</t>
  </si>
  <si>
    <t>暖风吸油管总成*11TZ08-170-A</t>
  </si>
  <si>
    <t>吸油管总成*12TZ08-180-A</t>
  </si>
  <si>
    <t>不锈钢吸油管总成*211100243-180</t>
  </si>
  <si>
    <t>不锈钢吸油管总成*211100238-180</t>
  </si>
  <si>
    <t>不锈钢回油管总成*211100238-190</t>
  </si>
  <si>
    <t>吸油管总成*211101010-180</t>
  </si>
  <si>
    <t>吸油管总成*211100313-180</t>
  </si>
  <si>
    <t>吸油管总成*211100193-180-1</t>
  </si>
  <si>
    <t>吸油管总成*1101BJ-010B-180</t>
  </si>
  <si>
    <t>回油管总成*1101BJ-010B-190</t>
  </si>
  <si>
    <t>吸油管总成*211100280-180</t>
  </si>
  <si>
    <t>回油管总成*211100418-190</t>
  </si>
  <si>
    <t>吸油管总成*211100419-180</t>
  </si>
  <si>
    <t>回油管总成*211100145-190</t>
  </si>
  <si>
    <t>吸油管总成*211100590-180</t>
  </si>
  <si>
    <t>回油管总成*211100590-190</t>
  </si>
  <si>
    <t>吸油管总成*1102180J-YY28300</t>
  </si>
  <si>
    <t>吸油管总成*1104KF4J1-180</t>
  </si>
  <si>
    <t>回油管总成*1104KF4J1-190</t>
  </si>
  <si>
    <t>不锈钢吸油管总成*211100444-180</t>
  </si>
  <si>
    <t>不锈钢回油管总成*211100445-190</t>
  </si>
  <si>
    <t>吸油管总成*1104FTY350Y-180</t>
  </si>
  <si>
    <t>暖风吸油管*11RR60T118-180</t>
  </si>
  <si>
    <t>吸油管总成*11RL008-180</t>
  </si>
  <si>
    <t>回油管总成*11RL008-190</t>
  </si>
  <si>
    <t>回油管总成*211100506-190</t>
  </si>
  <si>
    <t>吸油管*11010C7100-180</t>
  </si>
  <si>
    <t>吸油管*11020C7100-180</t>
  </si>
  <si>
    <t>回油管总成*211100313-190</t>
  </si>
  <si>
    <t>不锈钢吸油管总成*211100516-180</t>
  </si>
  <si>
    <t>不锈钢回油管总成*211100516-190</t>
  </si>
  <si>
    <t>通气管*1101018J-C65A00</t>
  </si>
  <si>
    <t>通气管*1102018J-C65A00</t>
  </si>
  <si>
    <t>通气管*1102018J-0C6600</t>
  </si>
  <si>
    <t>通气管*1102010J-C65A00-018</t>
  </si>
  <si>
    <t>通气管*1102018J-0C6600-A</t>
  </si>
  <si>
    <t>加油管*1101050J-C60D00</t>
  </si>
  <si>
    <t>加油管*1102050J-C60D00</t>
  </si>
  <si>
    <t>通气管*1101018J-C60D00</t>
  </si>
  <si>
    <t>通气管*1102018J-C60D00</t>
  </si>
  <si>
    <t>外采镀锌压盖*1104Q01-041-1</t>
  </si>
  <si>
    <t>油尺总成(成品)*JXK6116BPHEV-080</t>
  </si>
  <si>
    <t>油尺(已镀锌)*XMQ6121G-080</t>
  </si>
  <si>
    <t>吸油管总成*6181S02-1101001A-200</t>
  </si>
  <si>
    <t>油尺总成*211101010-080</t>
  </si>
  <si>
    <t>管接头*SZ407-10090(YC93391100)</t>
  </si>
  <si>
    <t>取油管*1102010JG00A00-180</t>
  </si>
  <si>
    <t>Φ8*1.0 SUS304</t>
  </si>
  <si>
    <t>弯头*1203051-T45H0</t>
  </si>
  <si>
    <t>弯头*Φ76*4</t>
  </si>
  <si>
    <t>口座*1101QA-021</t>
  </si>
  <si>
    <t>弯头*12Z06-03101-H</t>
  </si>
  <si>
    <t>弯头*1203015-T38H0</t>
  </si>
  <si>
    <t>Φ114*2.5(304)</t>
  </si>
  <si>
    <t>进气弯头*MY8E1-1205140-41</t>
  </si>
  <si>
    <t>Φ105*1.5(409)</t>
  </si>
  <si>
    <t>弯头*1203055-T12H0</t>
  </si>
  <si>
    <t>Φ89*2.5(441)</t>
  </si>
  <si>
    <t>废气引射管总成*1203070-K26B0</t>
  </si>
  <si>
    <t>127*2.5(304)</t>
  </si>
  <si>
    <t>接管*1203052-K26B0</t>
  </si>
  <si>
    <t>弯头*1203061-T76H0-B</t>
  </si>
  <si>
    <t>弯头*1203061-T76H0-C</t>
  </si>
  <si>
    <t>接口*1203040-H0100</t>
  </si>
  <si>
    <t>127*137(304)</t>
  </si>
  <si>
    <t>接口*1203017-T43H0</t>
  </si>
  <si>
    <t>114*2.5(304)</t>
  </si>
  <si>
    <t>Φ127*2.5(304)</t>
  </si>
  <si>
    <t>弯头*1203031-T79L1</t>
  </si>
  <si>
    <t>弯头*1203011-K74M0-4</t>
  </si>
  <si>
    <t>HG-10</t>
  </si>
  <si>
    <t>弯头*1203011-K74M0-5</t>
  </si>
  <si>
    <t>弯头*1203011-K74M0-6</t>
  </si>
  <si>
    <t>弯头*1203020-H01V0-2</t>
  </si>
  <si>
    <t>弯头*1203015-T38W0</t>
  </si>
  <si>
    <t>接口*1203016-T38W0</t>
  </si>
  <si>
    <t>接口*1203015-T45H0-C</t>
  </si>
  <si>
    <t>Φ153*73(304)</t>
  </si>
  <si>
    <t>接口*1203015-T45H0-Z</t>
  </si>
  <si>
    <t>Φ153*30(HG-10)</t>
  </si>
  <si>
    <t>弯头*1203020-T45L0-1</t>
  </si>
  <si>
    <t>弯头*1203020-T45L0-2</t>
  </si>
  <si>
    <t>弯头*1203020-T45L0-3</t>
  </si>
  <si>
    <t>接口*1203015-T45H0-H</t>
  </si>
  <si>
    <t>弯头*1203020-H0200-4</t>
  </si>
  <si>
    <t>弯头*1203066-T79J0</t>
  </si>
  <si>
    <t>弯头*1203067-T79J0</t>
  </si>
  <si>
    <t>弯头*1203068-T79J0</t>
  </si>
  <si>
    <t>弯头*1203022-KG7X0</t>
  </si>
  <si>
    <t>弯头*1203023-KG7X0</t>
  </si>
  <si>
    <t>弯头*1203024-KG7X0</t>
  </si>
  <si>
    <t>弯头*1203022-TF490</t>
  </si>
  <si>
    <t>弯头*1203023-TF490</t>
  </si>
  <si>
    <t>接口*1203015-K03A0-H</t>
  </si>
  <si>
    <t>Φ127*2.0(304)</t>
  </si>
  <si>
    <t>进气接管*MS8E3-51</t>
  </si>
  <si>
    <t>Φ101.6*2(441)</t>
  </si>
  <si>
    <t>出气接管*L64E2-42</t>
  </si>
  <si>
    <t>ZG08Cr19Ni10Nb</t>
  </si>
  <si>
    <t>进气接管*LK100-36</t>
  </si>
  <si>
    <t>Φ101.6*32(439)</t>
  </si>
  <si>
    <t>进气接管*1201051-K39Y0</t>
  </si>
  <si>
    <t>出气接管*1201052-K39Y0</t>
  </si>
  <si>
    <t>尾管*MS2L2-45-A</t>
  </si>
  <si>
    <t>Φ120*58(441)</t>
  </si>
  <si>
    <t>进气接管*J2CD1-41</t>
  </si>
  <si>
    <t>出气管*MX1S1-52</t>
  </si>
  <si>
    <t>Φ105.5*190</t>
  </si>
  <si>
    <t>支架*1205250-T40H0</t>
  </si>
  <si>
    <t>(50*50)*δ5*600(长)</t>
  </si>
  <si>
    <t>支架总成*1205250-T40H0-35</t>
  </si>
  <si>
    <t>支架*1203038-K44J0</t>
  </si>
  <si>
    <t>支架*1205250-T25F0</t>
  </si>
  <si>
    <t>进气加强板*MY8E1-1205140-51</t>
  </si>
  <si>
    <t>δ1.5*130*150(409)</t>
  </si>
  <si>
    <t>支撑板*MS2L2-25</t>
  </si>
  <si>
    <t>加强板*MS8E3-54</t>
  </si>
  <si>
    <t>支架总成-后处理器*1205250-KM6H0</t>
  </si>
  <si>
    <t>进气加强板*A22E3-54</t>
  </si>
  <si>
    <t>支架总成-后处理器*1205250-MS8E3</t>
  </si>
  <si>
    <t>支架总成*1205250-T43H0</t>
  </si>
  <si>
    <t>支架总成-后处理器*1205250-LG1E1</t>
  </si>
  <si>
    <t>压差传感器固定支架*MY2E1-1205974</t>
  </si>
  <si>
    <t>支架1*MY2E1-1205AA3</t>
  </si>
  <si>
    <t>支架总成-后处理器*1205250-KM6V0</t>
  </si>
  <si>
    <t>支架总成-后处理器*1205250-MX1S1</t>
  </si>
  <si>
    <t>左支架-消声器*1203125-A5CD1</t>
  </si>
  <si>
    <t>支架总成-后处理器*1205250-JA6E2</t>
  </si>
  <si>
    <t>左支架总成*1205250-LG5D6</t>
  </si>
  <si>
    <t>支架*1205250-A5C14</t>
  </si>
  <si>
    <t>ZG45</t>
  </si>
  <si>
    <t>支架总成-后处理器*1205250-A5CE7</t>
  </si>
  <si>
    <t>支架总成-后处理器*1205250-JC4D6</t>
  </si>
  <si>
    <t>支架总成-后处理器*1205250-MX7D6-40</t>
  </si>
  <si>
    <t>支架总成-后处理器*1205250-MX7D6-45</t>
  </si>
  <si>
    <t>左支架-消声器*1203125-A5CD1-DF</t>
  </si>
  <si>
    <t>支架总成-后处理器*1205250-LJ1D6-40</t>
  </si>
  <si>
    <t>支架总成-后处理器*1205250-LJ1D6-45</t>
  </si>
  <si>
    <t>出气接管*1205242-T74H0</t>
  </si>
  <si>
    <t>Φ114*2.0*105(304)</t>
  </si>
  <si>
    <t>出气接管*MS8E3-1205140-52</t>
  </si>
  <si>
    <t>后接管*1205242-T25F0-GJ</t>
  </si>
  <si>
    <t>Φ133*3.0*61(304)</t>
  </si>
  <si>
    <t>后接管*1205252-KJ1H0-GJ</t>
  </si>
  <si>
    <t>Φ101.6*2.5*125.5(304)</t>
  </si>
  <si>
    <t>压差取气管组件Ⅱ*S5000-1205990SF1</t>
  </si>
  <si>
    <t>压差取气管组件*S5000-1205980SF1</t>
  </si>
  <si>
    <t>进气接管*1205241-T25F0</t>
  </si>
  <si>
    <t>Φ127.5*27(441)</t>
  </si>
  <si>
    <t>进气接管*L64D1-41</t>
  </si>
  <si>
    <t>连接管1*YC174-31010</t>
  </si>
  <si>
    <t>出气接管*LK100-37</t>
  </si>
  <si>
    <t>Φ101.6*35(304)</t>
  </si>
  <si>
    <t>异径管*17433-E0010</t>
  </si>
  <si>
    <t>取气管固定管夹*MY2E1-1205982</t>
  </si>
  <si>
    <t>压差取气管组件*J3HD2-1205980</t>
  </si>
  <si>
    <t>压差取气管组件Ⅱ*J3HD2-1205990</t>
  </si>
  <si>
    <t>进气接管*MX200-44</t>
  </si>
  <si>
    <t>压差取气管组件*MY3E2-1205980</t>
  </si>
  <si>
    <t>压差取气管组件Ⅱ*MY3E2-1205990</t>
  </si>
  <si>
    <t>压差取气管组件*MN2L3-1205980</t>
  </si>
  <si>
    <t>压差取气管组件*MN2L3-1205990</t>
  </si>
  <si>
    <t>压差取气管组件*MY8E1-1205980</t>
  </si>
  <si>
    <t>压差取气管组件*MY8E1-1205990</t>
  </si>
  <si>
    <t>弯管*1203051-H01V0</t>
  </si>
  <si>
    <t>接管*1203012-H02E0</t>
  </si>
  <si>
    <t>接管*1203013-H02E0</t>
  </si>
  <si>
    <t>接管*1203014-H02E0</t>
  </si>
  <si>
    <t>接管*1203015-H02E0</t>
  </si>
  <si>
    <t>弯管*1204112-TR870</t>
  </si>
  <si>
    <t>螺栓*1205276-T25F0</t>
  </si>
  <si>
    <t>(成品)尿素喷嘴固定座*1205781-KW100</t>
  </si>
  <si>
    <t>(成品)尿素喷嘴固定座*1205781-KD1H0</t>
  </si>
  <si>
    <t>螺栓(后处理器箍带)*1205276-T12H0</t>
  </si>
  <si>
    <t>Φ12*472(Q235)</t>
  </si>
  <si>
    <t>螺栓-后处理器箍带总成*1205276-KL3H0</t>
  </si>
  <si>
    <t>1205276-KL3H0</t>
  </si>
  <si>
    <t>温度传感器座*LA100-1205144</t>
  </si>
  <si>
    <t>0Cr18Ni9</t>
  </si>
  <si>
    <t>Nox传感器座*LA100-1205145</t>
  </si>
  <si>
    <t>尿素喷嘴固定座*1205781-TF450</t>
  </si>
  <si>
    <t>垫片*1203092-X0400</t>
  </si>
  <si>
    <t>压差传感器座总成*MY8E1-50</t>
  </si>
  <si>
    <t>螺纹座*1203065-TL100</t>
  </si>
  <si>
    <t>压差传感器*MN2L3-70-S</t>
  </si>
  <si>
    <t>压差传感器座*J5WJ1-70</t>
  </si>
  <si>
    <t>卡箍*1203095-T4000</t>
  </si>
  <si>
    <t>(柯管)隔板3网孔板*MY2E2-1205140-033</t>
  </si>
  <si>
    <t>1.5*573*293(409L)</t>
  </si>
  <si>
    <t>支架总成-后处理器*1205250-T25F0-50</t>
  </si>
  <si>
    <t>支架总成-后处理器*1205250-A5CE1-B</t>
  </si>
  <si>
    <t>温度传感器接头*1205281-T25F0</t>
  </si>
  <si>
    <t>进气加强板*MY2E2-1205140-051</t>
  </si>
  <si>
    <t>2.0*130*150(409L)</t>
  </si>
  <si>
    <t>温度传感器接头*J5J00-1205144</t>
  </si>
  <si>
    <t>NOX传感器接头*J5J00-1205145</t>
  </si>
  <si>
    <t>压差传感器*S5500-50</t>
  </si>
  <si>
    <t>喷嘴座*LB100-1205503</t>
  </si>
  <si>
    <t>螺栓*77644E0080</t>
  </si>
  <si>
    <t>内六角锥形螺塞*Q619B03</t>
  </si>
  <si>
    <t>螺钉*Q340B10</t>
  </si>
  <si>
    <t>螺钉*Q32012</t>
  </si>
  <si>
    <t>螺母*3209160-036(8T-3597)</t>
  </si>
  <si>
    <t>螺母*Q32010</t>
  </si>
  <si>
    <t>螺母*Q340B12</t>
  </si>
  <si>
    <t>螺栓*Q1841270</t>
  </si>
  <si>
    <t>螺栓*Q150B1230-0ZD</t>
  </si>
  <si>
    <t>六角法兰面螺栓*Q1841290-0ZD</t>
  </si>
  <si>
    <t>垫片*Q40212</t>
  </si>
  <si>
    <t>550*60*δ5</t>
  </si>
  <si>
    <t>六角头螺栓*Q1841050-0ZD</t>
  </si>
  <si>
    <t>螺母*Q340B10-0ZD</t>
  </si>
  <si>
    <t>六角螺栓*Q1841040</t>
  </si>
  <si>
    <t>M6</t>
  </si>
  <si>
    <t>弹簧*1204110-T76H0-034</t>
  </si>
  <si>
    <t>螺栓M6*25*Q1840625</t>
  </si>
  <si>
    <t>M6*25</t>
  </si>
  <si>
    <t>螺栓*Q1841280</t>
  </si>
  <si>
    <t>螺母*Q350B12</t>
  </si>
  <si>
    <t>螺母*Q340B10-0FG</t>
  </si>
  <si>
    <t>螺栓*Q150B1070-0FG</t>
  </si>
  <si>
    <t>螺栓*Q1841080</t>
  </si>
  <si>
    <t>内六角螺钉M6*20*Q218B0620</t>
  </si>
  <si>
    <t>六角法兰面螺栓*Q1840810</t>
  </si>
  <si>
    <t>黑色达克罗</t>
  </si>
  <si>
    <t>法兰面螺栓*Q1840812-F7</t>
  </si>
  <si>
    <t>法兰面螺母*Q32008-F7</t>
  </si>
  <si>
    <t>内六角螺钉M6*16*Q218B0616</t>
  </si>
  <si>
    <t>六角头螺栓*Q1840820-F6</t>
  </si>
  <si>
    <t>六角法兰面螺栓*Q1840612</t>
  </si>
  <si>
    <t>退料板螺钉*M10*40</t>
  </si>
  <si>
    <t>M10*40</t>
  </si>
  <si>
    <t>个</t>
  </si>
  <si>
    <t>退料板螺钉*M12*65</t>
  </si>
  <si>
    <t>M12*65</t>
  </si>
  <si>
    <t>退料板螺钉*M12*90</t>
  </si>
  <si>
    <t>M12*90</t>
  </si>
  <si>
    <t>退料板螺钉*M16*150</t>
  </si>
  <si>
    <t>M16*150</t>
  </si>
  <si>
    <t>六角螺钉*M12*80</t>
  </si>
  <si>
    <t>M12*80</t>
  </si>
  <si>
    <t>不锈钢螺母*M8</t>
  </si>
  <si>
    <t>M8</t>
  </si>
  <si>
    <t>内六角螺钉*M10*30(L)</t>
  </si>
  <si>
    <t>M10*30(L)</t>
  </si>
  <si>
    <t>螺母*M16(L)</t>
  </si>
  <si>
    <t>M16(L)</t>
  </si>
  <si>
    <t>不锈钢螺钉*M8*30(L)</t>
  </si>
  <si>
    <t>M8*30(L)</t>
  </si>
  <si>
    <t>内六角螺钉*M16*120(L)</t>
  </si>
  <si>
    <t>M16*120(L)</t>
  </si>
  <si>
    <t>重载弹簧*Φ40*63(7113)</t>
  </si>
  <si>
    <t>Φ40*63(7113)</t>
  </si>
  <si>
    <t>重载弹簧*32*80(7113)</t>
  </si>
  <si>
    <t>32*80(7113)</t>
  </si>
  <si>
    <t>B型销轴*￠10*50</t>
  </si>
  <si>
    <t>￠10*50</t>
  </si>
  <si>
    <t>接头*1205282-T25F0</t>
  </si>
  <si>
    <t>45#</t>
  </si>
  <si>
    <t>(柯管)隔板*1205222-T25F0</t>
  </si>
  <si>
    <t>扰流管分总成*EJ300-25</t>
  </si>
  <si>
    <t>消声管*J5WJ1-17</t>
  </si>
  <si>
    <t>409 1.5</t>
  </si>
  <si>
    <t>消声管*J5WJ1-36</t>
  </si>
  <si>
    <t>(柯管)后隔板网孔板*MX200-22-A-WKB</t>
  </si>
  <si>
    <t>(柯管)网孔板*LJ1D6-14-WKB</t>
  </si>
  <si>
    <t>409 1.0</t>
  </si>
  <si>
    <t>(柯管)后隔板网孔板*LJ1D6-22-WKB</t>
  </si>
  <si>
    <t>439 1.5</t>
  </si>
  <si>
    <t>隔板网孔板*J5WJ1-16-WKB</t>
  </si>
  <si>
    <t>扰流隔板网孔板*J5WJ1-33-WKB</t>
  </si>
  <si>
    <t>(柯管)前隔板网孔板*51CP111-K17M0-WKB</t>
  </si>
  <si>
    <t>409L</t>
  </si>
  <si>
    <t>油箱盖总成*TY04-06-00</t>
  </si>
  <si>
    <t>塑料延伸管*1101E-080</t>
  </si>
  <si>
    <t>堵头*1104XM-101</t>
  </si>
  <si>
    <t>堵头*1104XM-102</t>
  </si>
  <si>
    <t>滤网*1104Q01-030</t>
  </si>
  <si>
    <t>滤网*1104XM-191</t>
  </si>
  <si>
    <t>滤网*1104XM-191-B</t>
  </si>
  <si>
    <t>滤网*1104XM-191-C</t>
  </si>
  <si>
    <t>滤网*6121G-C500-200</t>
  </si>
  <si>
    <t>滤网*77100-0220A-160</t>
  </si>
  <si>
    <t>塑料滤网*1101C-085-B</t>
  </si>
  <si>
    <t>塑料螺纹密封油箱盖*TY04-09D(211000160)</t>
  </si>
  <si>
    <t>通气阀*1106-010</t>
  </si>
  <si>
    <t>传感器接口防护堵盖*TQ-1WW2897</t>
  </si>
  <si>
    <t>Φ62*6(黑色聚乙烯)</t>
  </si>
  <si>
    <t>通气阀总成*1101068-KW100</t>
  </si>
  <si>
    <t>加油管滤网*TY-03-08-04</t>
  </si>
  <si>
    <t>堵头*1205281DT-T25F0</t>
  </si>
  <si>
    <t>堵头*1205282DT-T25F0</t>
  </si>
  <si>
    <t>护套*1205781HT-KW100</t>
  </si>
  <si>
    <t>垫带*77616E0081</t>
  </si>
  <si>
    <t>垫带*77681E0020</t>
  </si>
  <si>
    <t>垫带*77681E0010</t>
  </si>
  <si>
    <t>垫带*77616E0070</t>
  </si>
  <si>
    <t>燃油箱垫带*11TC24-01115</t>
  </si>
  <si>
    <t>燃油箱垫带(黑色)*11F82-01114</t>
  </si>
  <si>
    <t>垫带*11RR60115D-01115</t>
  </si>
  <si>
    <t>垫带*11SKY12-01115</t>
  </si>
  <si>
    <t>垫带*11GLMN25-02302</t>
  </si>
  <si>
    <t>堵头*125_116DT</t>
  </si>
  <si>
    <t>125*116</t>
  </si>
  <si>
    <t>后法兰堵头*20014DT-2ZS6A</t>
  </si>
  <si>
    <t>前法兰堵头*20015DT-2ZS6A</t>
  </si>
  <si>
    <t>氧传感器堵头*12QC5DT-03023</t>
  </si>
  <si>
    <t>出气堵头*A2000-70</t>
  </si>
  <si>
    <t>Φ114堵头*114-DT</t>
  </si>
  <si>
    <t>聚氯乙烯</t>
  </si>
  <si>
    <t>堵头*125-DT</t>
  </si>
  <si>
    <t>密封堵盖*S4413-E0070-1</t>
  </si>
  <si>
    <t>透明塑料</t>
  </si>
  <si>
    <t>进出气堵盖*A20C8-62</t>
  </si>
  <si>
    <t>进气口堵盖*MS8E3-62</t>
  </si>
  <si>
    <t>塑料</t>
  </si>
  <si>
    <t>进气堵盖*E43E2-71</t>
  </si>
  <si>
    <t>出气堵盖*E43E2-72</t>
  </si>
  <si>
    <t>进气堵盖*E44F2-71</t>
  </si>
  <si>
    <t>127堵盖*127-DT</t>
  </si>
  <si>
    <t>进出气堵盖*MS2L2-70</t>
  </si>
  <si>
    <t>153堵盖*153-DT</t>
  </si>
  <si>
    <t>Φ157*10(聚氯乙烯)</t>
  </si>
  <si>
    <t>堵盖*63-NDT</t>
  </si>
  <si>
    <t>进出气口堵盖*99DT</t>
  </si>
  <si>
    <t>温度传感器螺纹堵头*J5J00-1205144DT</t>
  </si>
  <si>
    <t>玻璃纤维毡*225-10-63.5</t>
  </si>
  <si>
    <t>225*10</t>
  </si>
  <si>
    <t>千克</t>
  </si>
  <si>
    <t>玻璃纤维毡*265-10-76</t>
  </si>
  <si>
    <t>265*10</t>
  </si>
  <si>
    <t>玻璃纤维毡*305-10-89</t>
  </si>
  <si>
    <t>305*10</t>
  </si>
  <si>
    <t>玻璃纤维毡*245-15-63.5</t>
  </si>
  <si>
    <t>245*15</t>
  </si>
  <si>
    <t>玻璃纤维毡*275-15-76</t>
  </si>
  <si>
    <t>275*15</t>
  </si>
  <si>
    <t>玻璃纤维毡*335-15-89</t>
  </si>
  <si>
    <t>335*15</t>
  </si>
  <si>
    <t>玻璃纤维毡*385-10-114</t>
  </si>
  <si>
    <t>385*10</t>
  </si>
  <si>
    <t>玻璃纤维毡(15mm)*BLQWZ</t>
  </si>
  <si>
    <t>15mm 玻璃纤维</t>
  </si>
  <si>
    <t>吸声体Ⅱ*3409283-024</t>
  </si>
  <si>
    <t>(玻璃纤维)</t>
  </si>
  <si>
    <t>吸声体Ⅲ*3409283-027</t>
  </si>
  <si>
    <t>吸声体Ⅴ*3409283-029</t>
  </si>
  <si>
    <t>吸声体1(袋棉)*17551-E0240</t>
  </si>
  <si>
    <t>320*210  170g/袋</t>
  </si>
  <si>
    <t>吸声体2(袋棉)*17551-E0250</t>
  </si>
  <si>
    <t>520*360 380g/袋</t>
  </si>
  <si>
    <t>袋装散棉(30g/袋)*290*145</t>
  </si>
  <si>
    <t>290*145</t>
  </si>
  <si>
    <t>袋装散棉(1Kg/袋)*600*300</t>
  </si>
  <si>
    <t>600*300</t>
  </si>
  <si>
    <t>玻璃绷带*BLBD</t>
  </si>
  <si>
    <t>50*0.2  玻璃纤维</t>
  </si>
  <si>
    <t>米</t>
  </si>
  <si>
    <t>保温棉*SC1D1-11-M</t>
  </si>
  <si>
    <t>金属网套*1201Z06X-061-C</t>
  </si>
  <si>
    <t>口座*1203017-KW100-F</t>
  </si>
  <si>
    <t>前法兰(冲压件)*20012-Y2900</t>
  </si>
  <si>
    <t>前法兰*20015 2ZS6A</t>
  </si>
  <si>
    <t>δ2.0</t>
  </si>
  <si>
    <t>接口*1203016-T09Z1-D</t>
  </si>
  <si>
    <t>Φ102*2.0*40(HG-10)</t>
  </si>
  <si>
    <t>接口*1203015-T45H0-F</t>
  </si>
  <si>
    <t>Φ153*204(304)</t>
  </si>
  <si>
    <t>口座*1203017-TF982</t>
  </si>
  <si>
    <t>口座*1203018-TK500-1</t>
  </si>
  <si>
    <t>口座*1203014-LF1101</t>
  </si>
  <si>
    <t>409L 2.5</t>
  </si>
  <si>
    <t>进气接管*TF680-41</t>
  </si>
  <si>
    <t>进气接管*TF680-41-A</t>
  </si>
  <si>
    <t>接管*1203015-K03A0-D</t>
  </si>
  <si>
    <t>接管*1201052-T4000-G</t>
  </si>
  <si>
    <t>出气接管*MX5L4-42</t>
  </si>
  <si>
    <t>进气接管*MN2L3-41</t>
  </si>
  <si>
    <t>出气接管*MN2L3-42</t>
  </si>
  <si>
    <t>进气接管*MX5L4-41-A</t>
  </si>
  <si>
    <t>接管*1203024-TF490</t>
  </si>
  <si>
    <t>进气接管*TF451-41</t>
  </si>
  <si>
    <t>Φ127*2.5(441)</t>
  </si>
  <si>
    <t>441 2.0</t>
  </si>
  <si>
    <t>出气接管*K26V1-42</t>
  </si>
  <si>
    <t>左防护罩*D1551030030</t>
  </si>
  <si>
    <t>1.2*360*260(DC01)</t>
  </si>
  <si>
    <t>右防护罩*D1551030040</t>
  </si>
  <si>
    <t>箍筋接口*J5WJ1-54-A</t>
  </si>
  <si>
    <t>支架1*12052ZJ1-T66H0</t>
  </si>
  <si>
    <t>支架2*12052ZJ2-T66H0</t>
  </si>
  <si>
    <t>隔热板支架*A20C8-51</t>
  </si>
  <si>
    <t>上支架总成-后处理器*1205261-T12H0</t>
  </si>
  <si>
    <t>小支架*A22E3-63</t>
  </si>
  <si>
    <t>支架-消声器*1203121-K57N0</t>
  </si>
  <si>
    <t>侧支架*L64D1-16</t>
  </si>
  <si>
    <t>小支架1*A22E3-63-A</t>
  </si>
  <si>
    <t>441  4.0</t>
  </si>
  <si>
    <t>支架总成*1205280-T43H0</t>
  </si>
  <si>
    <t>支架*1205282-H0200</t>
  </si>
  <si>
    <t>SUH409L</t>
  </si>
  <si>
    <t>加强罩*MX5L4-43</t>
  </si>
  <si>
    <t>侧支架1*MX5L4-45</t>
  </si>
  <si>
    <t>侧支架2*MX5L4-46</t>
  </si>
  <si>
    <t>隔热板支架*K5000-61</t>
  </si>
  <si>
    <t>隔热板支架*K5000-62</t>
  </si>
  <si>
    <t>SA1D80</t>
  </si>
  <si>
    <t>小支架*A22E3-63-C</t>
  </si>
  <si>
    <t>上支架总成*1205261-A5C14</t>
  </si>
  <si>
    <t>08Al</t>
  </si>
  <si>
    <t>隔热板支架*MX5L4-61</t>
  </si>
  <si>
    <t>隔热板支架*A5C14-51</t>
  </si>
  <si>
    <t>固定支架*MN2L3-56</t>
  </si>
  <si>
    <t>409 3.0</t>
  </si>
  <si>
    <t>隔热板支架*MN2L3-61</t>
  </si>
  <si>
    <t>隔热板支架*MN2L3-62</t>
  </si>
  <si>
    <t>隔热板支架*MN2L3-63</t>
  </si>
  <si>
    <t>409 2.0</t>
  </si>
  <si>
    <t>加强罩*MN2L3-43</t>
  </si>
  <si>
    <t>隔热板支架*A5CE7-51</t>
  </si>
  <si>
    <t>箍带总成-后处理器*1205270-T12H0</t>
  </si>
  <si>
    <t>锥形导流槽*MX5L4-47</t>
  </si>
  <si>
    <t>锥形导流罩*A5C14-45</t>
  </si>
  <si>
    <t>箍带总成*1205270-A5C14</t>
  </si>
  <si>
    <t>卡箍*12Z06-03032</t>
  </si>
  <si>
    <t>08AL</t>
  </si>
  <si>
    <t>上支架总成-后处理器*1205261-T25F0</t>
  </si>
  <si>
    <t>08AL  5.0</t>
  </si>
  <si>
    <t>上支架总成-后处理器*1205261ZC-T12H0</t>
  </si>
  <si>
    <t>小支架*MS8E3-63</t>
  </si>
  <si>
    <t>箍带总成-后处理器*1205270-T25F0</t>
  </si>
  <si>
    <t>箍带总成-后处理器*1205270ZC-T12H0</t>
  </si>
  <si>
    <t>托架*311200048</t>
  </si>
  <si>
    <t>波纹管总成*1202C48B-001</t>
  </si>
  <si>
    <t>波纹管总成*1202010J-C65B00</t>
  </si>
  <si>
    <t>波纹管总成*1202010J-0C6500</t>
  </si>
  <si>
    <t>波纹管*1202010-X0100</t>
  </si>
  <si>
    <t>(锌)加油管*1101F-062</t>
  </si>
  <si>
    <t>喷射器总成*1205750-T13L0</t>
  </si>
  <si>
    <t>喷射器总成*1205750-T13H0</t>
  </si>
  <si>
    <t>隔热罩*1204031-T76H0</t>
  </si>
  <si>
    <t>无纺布</t>
  </si>
  <si>
    <t>隔热罩*1204031-T43H0</t>
  </si>
  <si>
    <t>衬垫*130-6-3MC</t>
  </si>
  <si>
    <t>1080*142*13.7</t>
  </si>
  <si>
    <t>衬垫*130-8-QN</t>
  </si>
  <si>
    <t>弯头*1203062-T74H0</t>
  </si>
  <si>
    <t>弯头*1203063-T74H0</t>
  </si>
  <si>
    <t>法兰*E28D3-13</t>
  </si>
  <si>
    <t>δ12*Φ150(304)</t>
  </si>
  <si>
    <t>法兰总成*S5500-60</t>
  </si>
  <si>
    <t>法兰总成*A2000-60</t>
  </si>
  <si>
    <t>五孔法兰*17441-E0570</t>
  </si>
  <si>
    <t>口座*1203017-TF980</t>
  </si>
  <si>
    <t>弯头*1203025-T68H0</t>
  </si>
  <si>
    <t>法兰总成*LG1S3-51</t>
  </si>
  <si>
    <t>弯管*1203052-TF982</t>
  </si>
  <si>
    <t>弯头*1203023-TF450</t>
  </si>
  <si>
    <t>出气接管*SC3E1-51</t>
  </si>
  <si>
    <t>进气接管*FGFE2-13</t>
  </si>
  <si>
    <t>出气接管*FGFE2-51</t>
  </si>
  <si>
    <t>进气接管*SC3E1-13-A</t>
  </si>
  <si>
    <t>进气接管*FGFE2-13-ZY</t>
  </si>
  <si>
    <t>出气接管*FGFE2-51-ZY</t>
  </si>
  <si>
    <t>异径接管*1203062-T79J1</t>
  </si>
  <si>
    <t>接管*1203025-TF680</t>
  </si>
  <si>
    <t>进气接管*FGFD1-13</t>
  </si>
  <si>
    <t>进气接管*EJ200-13</t>
  </si>
  <si>
    <t>进气接管*EJ200-13-A</t>
  </si>
  <si>
    <t>异径管*98002048-YJG</t>
  </si>
  <si>
    <t>法兰*GA500-1205115</t>
  </si>
  <si>
    <t>Φ143*15(409L)</t>
  </si>
  <si>
    <t>加油管接头*1101Z1-031-B</t>
  </si>
  <si>
    <t>连通管*1101Q01-020</t>
  </si>
  <si>
    <t>连通管*6110Y-W310-016</t>
  </si>
  <si>
    <t>连通管*6128Y-FE60-018</t>
  </si>
  <si>
    <t>连通管*6771Y-MA00-016</t>
  </si>
  <si>
    <t>连通管*6771Y-MA00-018</t>
  </si>
  <si>
    <t>弯加油管*1101Q04-020-B</t>
  </si>
  <si>
    <t>直加油管*11A12-050</t>
  </si>
  <si>
    <t>接管*6120C-DE6050-016</t>
  </si>
  <si>
    <t>接管*6120C-DE6050-018</t>
  </si>
  <si>
    <t>连通管*6996Y-FH00-018</t>
  </si>
  <si>
    <t>加油管总成*11B696-050</t>
  </si>
  <si>
    <t>连通管2*6128Y-Fe60-018-A</t>
  </si>
  <si>
    <t>加油管总成*1101Q01-020-C</t>
  </si>
  <si>
    <t>加油管*FBC6127BRZ1-060</t>
  </si>
  <si>
    <t>加油管总成*11R9900-050</t>
  </si>
  <si>
    <t>加油管总成*116YB156A-050</t>
  </si>
  <si>
    <t>连通管*1101016-6YB156-A</t>
  </si>
  <si>
    <t>副油箱加油管*1102010J-C65A00-060</t>
  </si>
  <si>
    <t>38*1.5*185(HG20)</t>
  </si>
  <si>
    <t>油箱盖*XM1103Q-010</t>
  </si>
  <si>
    <t>油箱盖*XM1103Q-010-1</t>
  </si>
  <si>
    <t>感应器突缘*211101350-016</t>
  </si>
  <si>
    <t>Φ120</t>
  </si>
  <si>
    <t>油箱工艺盖*1103C-010-GYG</t>
  </si>
  <si>
    <t>钢管*1303015-K6200</t>
  </si>
  <si>
    <t>隔板*JNP6120G-050-B</t>
  </si>
  <si>
    <t>油箱口支架*1101064J-0C6600</t>
  </si>
  <si>
    <t>消声管(1.2)*1201ZD10-022</t>
  </si>
  <si>
    <t>消声管(1.2)*1201ZD10-023</t>
  </si>
  <si>
    <t>消声管(1.2)*1201ZD10-032</t>
  </si>
  <si>
    <t>消声管*1201010-K0121</t>
  </si>
  <si>
    <t>消声管*1201010-K0122</t>
  </si>
  <si>
    <t>消声管*1201010-K0132</t>
  </si>
  <si>
    <t>消声管(08AL)*1201010-K0903-022</t>
  </si>
  <si>
    <t>消声管*1201010-k0903-022B</t>
  </si>
  <si>
    <t>消声管*1201010-K0903-032</t>
  </si>
  <si>
    <t>消声管*1201010-K3000-021</t>
  </si>
  <si>
    <t>消声管*1201010-K3000-022</t>
  </si>
  <si>
    <t>消声管*1201010-K3000-023</t>
  </si>
  <si>
    <t>消声管*1201K4000-021</t>
  </si>
  <si>
    <t>消声管*1201K4000-022</t>
  </si>
  <si>
    <t>消声管*1201K4000-023</t>
  </si>
  <si>
    <t>消声管*1201K4000-024</t>
  </si>
  <si>
    <t>排气接管*1201K4000-032</t>
  </si>
  <si>
    <t>消声管*1201010-KB123A</t>
  </si>
  <si>
    <t>消声管*1201010-KB124A</t>
  </si>
  <si>
    <t>消声管*1201010-KB132A</t>
  </si>
  <si>
    <t>消声管*1201021-T08A0</t>
  </si>
  <si>
    <t>消声管*1201022-K2200</t>
  </si>
  <si>
    <t>消声管*1201022-T08A0</t>
  </si>
  <si>
    <t>消声管*1201023-KC100</t>
  </si>
  <si>
    <t>消声管*1201023-T08A0</t>
  </si>
  <si>
    <t>消声管*1201024-K2200</t>
  </si>
  <si>
    <t>消声管*1201024-k2600</t>
  </si>
  <si>
    <t>消声管*1201024-T4000</t>
  </si>
  <si>
    <t>消声管*1201026-K2200</t>
  </si>
  <si>
    <t>消声管*1201027-K2200</t>
  </si>
  <si>
    <t>(柯管)后隔板*1201031-KC100</t>
  </si>
  <si>
    <t>消声管*1201031-KY100</t>
  </si>
  <si>
    <t>消声管*1201032-KC100</t>
  </si>
  <si>
    <t>消声管*1201032-KY100</t>
  </si>
  <si>
    <t>消声管*1201033-KY100</t>
  </si>
  <si>
    <t>消声管*1201033-T4000</t>
  </si>
  <si>
    <t>消声管*1201053-T08A0</t>
  </si>
  <si>
    <t>消声管*1201N-042-B</t>
  </si>
  <si>
    <t>消声管*1201Y40-023</t>
  </si>
  <si>
    <t>消声管*1201Y40-024</t>
  </si>
  <si>
    <t>消声管*1201Z06X-023-C</t>
  </si>
  <si>
    <t>消声管*1201Z06X-024-C</t>
  </si>
  <si>
    <t>消声管*1201Z06X-035-C</t>
  </si>
  <si>
    <t>消声管*1201ZB3A-024</t>
  </si>
  <si>
    <t>消声管*1201ZB3A-025</t>
  </si>
  <si>
    <t>消声管*1201ZB3A-026</t>
  </si>
  <si>
    <t>消声管*1201ZB3A-032</t>
  </si>
  <si>
    <t>消声管*1201ZB3A-042</t>
  </si>
  <si>
    <t>消声管*1201ZB6-022C</t>
  </si>
  <si>
    <t>消声管*1201ZB6-031B</t>
  </si>
  <si>
    <t>消声管*1201ZD2A-021</t>
  </si>
  <si>
    <t>消声管*1201ZD2A-034</t>
  </si>
  <si>
    <t>消声管1*130-153-014A</t>
  </si>
  <si>
    <t>消声管2*130-153-016A</t>
  </si>
  <si>
    <t>消声管*17411-E0490</t>
  </si>
  <si>
    <t>消声管*17421-E0020</t>
  </si>
  <si>
    <t>消声管*Ⅱ1201Z02-042</t>
  </si>
  <si>
    <t>前消声管*3580503-024</t>
  </si>
  <si>
    <t>消声管*6116G-EB20-021</t>
  </si>
  <si>
    <t>消声管*6116G-EB20-022</t>
  </si>
  <si>
    <t>消声管*6118g-1201010-021B</t>
  </si>
  <si>
    <t>消声管*6118G-1201010-022</t>
  </si>
  <si>
    <t>消声管*6118g-1201010-023</t>
  </si>
  <si>
    <t>消声管*6121G-C500-021</t>
  </si>
  <si>
    <t>消声管*6121G-C500-022</t>
  </si>
  <si>
    <t>(柯管)隔板*6121G-C500-031</t>
  </si>
  <si>
    <t>进气接管*6121G-C500-051</t>
  </si>
  <si>
    <t>出气接管*6121G-C500-052</t>
  </si>
  <si>
    <t>消声管*6850G-1201010-022</t>
  </si>
  <si>
    <t>消声管*6850G-1201010-023</t>
  </si>
  <si>
    <t>消声管*6890G-030</t>
  </si>
  <si>
    <t>消声管*D100-1201010B-021B5</t>
  </si>
  <si>
    <t>消声管*D100-1201010B-023</t>
  </si>
  <si>
    <t>高频管*D100-1201010B-025</t>
  </si>
  <si>
    <t>消声管*D100-1201010B-052</t>
  </si>
  <si>
    <t>内消声管*FG-130-001-014</t>
  </si>
  <si>
    <t>消声管*1205231-KJ1H0</t>
  </si>
  <si>
    <t>消声管*YW310-1201010-021</t>
  </si>
  <si>
    <t>消声管*YW310-1201010-022</t>
  </si>
  <si>
    <t>消声管*YW310-1201010-023Y5</t>
  </si>
  <si>
    <t>消声管*YW310-1201010-042</t>
  </si>
  <si>
    <t>接管*YW310-1201010-051</t>
  </si>
  <si>
    <t>消声管*17421-E0032</t>
  </si>
  <si>
    <t>消声管*1201021-T38A0</t>
  </si>
  <si>
    <t>消声管*1201023-T38A0</t>
  </si>
  <si>
    <t>消声管*1201022-T38A0</t>
  </si>
  <si>
    <t>钢管*13A07B-11046-D</t>
  </si>
  <si>
    <t>消声管(巨迪入)*D100-1201010B-022B5</t>
  </si>
  <si>
    <t>消声管*1201C21-024</t>
  </si>
  <si>
    <t>消声管*1201C21-030</t>
  </si>
  <si>
    <t>消声管2*1201038-K2600</t>
  </si>
  <si>
    <t>1.2*Φ143*275.5(Q195)</t>
  </si>
  <si>
    <t>消声管*1201110-K37C0-023</t>
  </si>
  <si>
    <t>Φ118*265(08AL)</t>
  </si>
  <si>
    <t>消声管3*1201023-T38A1</t>
  </si>
  <si>
    <t>Φ117.8*238(08AL)</t>
  </si>
  <si>
    <t>前消声管*1201521-T74H0</t>
  </si>
  <si>
    <t>δ1.2(304L)</t>
  </si>
  <si>
    <t>消声管1*1201C48B-022</t>
  </si>
  <si>
    <t>消声管2*1201C48B-023</t>
  </si>
  <si>
    <t>消声管3*1201C48B-024</t>
  </si>
  <si>
    <t>进气接管*12B003-010100-051</t>
  </si>
  <si>
    <t>出气接管*12B003-010100-052</t>
  </si>
  <si>
    <t>消声管3*1201039-K2600</t>
  </si>
  <si>
    <t>Q195 1.0</t>
  </si>
  <si>
    <t>消声管1组件*1201-308E-021</t>
  </si>
  <si>
    <t>消声管2组件*1201-308E-022</t>
  </si>
  <si>
    <t>消声管3组件*1201-308E-023</t>
  </si>
  <si>
    <t>出气管组件*1201-308E-024</t>
  </si>
  <si>
    <t>消声管*1201Z60-041</t>
  </si>
  <si>
    <t>消声管1*12CS016-01110-014</t>
  </si>
  <si>
    <t>(409L)</t>
  </si>
  <si>
    <t>消声管2*12CS016-01110-019</t>
  </si>
  <si>
    <t>前消声管*S5500-22</t>
  </si>
  <si>
    <t>后消声管*S5500-24</t>
  </si>
  <si>
    <t>前消声管*E28D3-21</t>
  </si>
  <si>
    <t>Φ80*246(304)</t>
  </si>
  <si>
    <t>消声管1*A2000-23</t>
  </si>
  <si>
    <t>消声管2*A2000-24</t>
  </si>
  <si>
    <t>进气接管*1201051-HR95004</t>
  </si>
  <si>
    <t>出气接管*1201052-HR95004</t>
  </si>
  <si>
    <t>消声管2*1201023-HR95004</t>
  </si>
  <si>
    <t>Q195</t>
  </si>
  <si>
    <t>消声管1*1201Z60-018</t>
  </si>
  <si>
    <t>进气消声管*1201T40-021</t>
  </si>
  <si>
    <t>δ1.5*Φ130*263.5(409L)</t>
  </si>
  <si>
    <t>出气消声管*1201T40-022</t>
  </si>
  <si>
    <t>δ1.5*Φ130*222(409L)</t>
  </si>
  <si>
    <t>出气消声管*MS8E3-53</t>
  </si>
  <si>
    <t>消声管Ⅰ*A20D2-23</t>
  </si>
  <si>
    <t>消声管*MS2L2-26</t>
  </si>
  <si>
    <t>消声管*LK100-35</t>
  </si>
  <si>
    <t>Φ101.6*520(441)</t>
  </si>
  <si>
    <t>消声管1*1201Y36-023C</t>
  </si>
  <si>
    <t>(SA1D80)</t>
  </si>
  <si>
    <t>消声管2*1201Y36-024C</t>
  </si>
  <si>
    <t>消声管*MS8E3-1205140-32</t>
  </si>
  <si>
    <t>消声管3*1201025J-C65C00</t>
  </si>
  <si>
    <t>消声管2*L64E2-24</t>
  </si>
  <si>
    <t>SUS441</t>
  </si>
  <si>
    <t>消声管1*1201022-K39Y0</t>
  </si>
  <si>
    <t>消声管2*1201023-K39Y0</t>
  </si>
  <si>
    <t>消声管*LG1E1-31</t>
  </si>
  <si>
    <t>前消声管*1812-103-309-3</t>
  </si>
  <si>
    <t>消声管*1201024J-C65A00</t>
  </si>
  <si>
    <t>出气消声管*MS2L2-71</t>
  </si>
  <si>
    <t>Φ123*208(441 δ1.5)</t>
  </si>
  <si>
    <t>出气管*MS2L2-72</t>
  </si>
  <si>
    <t>Φ180*170(439 δ1.5)</t>
  </si>
  <si>
    <t>消声管*MX1S1-32</t>
  </si>
  <si>
    <t>Φ105*545</t>
  </si>
  <si>
    <t>后消声管*1812-103-309-4</t>
  </si>
  <si>
    <t>前消声管*1201021J-0CE200</t>
  </si>
  <si>
    <t>中消声管*1201022J-0CE200</t>
  </si>
  <si>
    <t>中连接管*1201023J-0CE200</t>
  </si>
  <si>
    <t>后连接管*1201024J-0CE200</t>
  </si>
  <si>
    <t>消声管1*1201GR-023</t>
  </si>
  <si>
    <t>消声管2*1201GR-024</t>
  </si>
  <si>
    <t>消声管1-2*D1-021-02</t>
  </si>
  <si>
    <t>Φ30*1.0(SUS304)</t>
  </si>
  <si>
    <t>消声管1-3*D1-021-03</t>
  </si>
  <si>
    <t>Φ28.6*39.4*1.5(SUS304)</t>
  </si>
  <si>
    <t>消声管*SC3E1-43</t>
  </si>
  <si>
    <t>消声管*LG1S3-32</t>
  </si>
  <si>
    <t>消声管*LG1S3-42</t>
  </si>
  <si>
    <t>消声管1*D1551033013</t>
  </si>
  <si>
    <t>Q195 1.2</t>
  </si>
  <si>
    <t>消声管2*D1551033014</t>
  </si>
  <si>
    <t>消声管*FGFD1-43-A</t>
  </si>
  <si>
    <t>Φ83*1.2*70(441)</t>
  </si>
  <si>
    <t>消声管*EJ300-43</t>
  </si>
  <si>
    <t>消声管*TF680-26</t>
  </si>
  <si>
    <t>消声管*1L2JE11A33C9A-1201021S</t>
  </si>
  <si>
    <t>连接管*1L2JE11A33C9A-1201052S</t>
  </si>
  <si>
    <t>支架(内部领用喷涂)*12C21-03075</t>
  </si>
  <si>
    <t>进气加强板*1201ZD10-053</t>
  </si>
  <si>
    <t>进气加强板*1201052-T38A0</t>
  </si>
  <si>
    <t>出气加强板*1201053-T38A1</t>
  </si>
  <si>
    <t>160*180*2(SAID80)</t>
  </si>
  <si>
    <t>加强条*1201055-T38A0</t>
  </si>
  <si>
    <t>δ1.5*320*50(08Al)</t>
  </si>
  <si>
    <t>加强板*D1551033050</t>
  </si>
  <si>
    <t>δ4.0*135*35(Q235)</t>
  </si>
  <si>
    <t>异径管*1201051-KM5K0</t>
  </si>
  <si>
    <t>异径管*1201110-K37C0-051</t>
  </si>
  <si>
    <t>接管*1201ZB3A-051</t>
  </si>
  <si>
    <t>异径管*1201ZB6-051</t>
  </si>
  <si>
    <t>异径管*1201ZD10-051</t>
  </si>
  <si>
    <t>异径管*6118g-1201010-051</t>
  </si>
  <si>
    <t>异径管*6118g-1201010-052</t>
  </si>
  <si>
    <t>进出气接管*FG-130-001-013</t>
  </si>
  <si>
    <t>异径连接管*1201D-051</t>
  </si>
  <si>
    <t>60*1.5*80</t>
  </si>
  <si>
    <t>异径连接管*1201N-052</t>
  </si>
  <si>
    <t>接管*1201053-KM5K0</t>
  </si>
  <si>
    <t>接管*1201110-K37C0-041</t>
  </si>
  <si>
    <t>接管*12ZB1E-051-A</t>
  </si>
  <si>
    <t>异径管*1201010-RR60020-051</t>
  </si>
  <si>
    <t>接管*6116G-EB20-051</t>
  </si>
  <si>
    <t>接管*6116G-EB20-052</t>
  </si>
  <si>
    <t>前异径管*XMQ6121C-1201010-051</t>
  </si>
  <si>
    <t>后异径管*XMQ6121C-1201010-052</t>
  </si>
  <si>
    <t>接管*YW310-1201010-052</t>
  </si>
  <si>
    <t>异径管*1201010-RR60020-052</t>
  </si>
  <si>
    <t>接管*12ZB1E-051</t>
  </si>
  <si>
    <t>大接管*1201Z60-052A</t>
  </si>
  <si>
    <t>接管*1201Z66-051A</t>
  </si>
  <si>
    <t>接管*1201010-ZD100-053L</t>
  </si>
  <si>
    <t>φ89*2.0*166</t>
  </si>
  <si>
    <t>(自制改外协用)异径连接管*1201N-051</t>
  </si>
  <si>
    <t>排气管分总成*187-3021-01</t>
  </si>
  <si>
    <t>出气接管*1201053-T38A0</t>
  </si>
  <si>
    <t>异径管*1201C48B-051</t>
  </si>
  <si>
    <t>异径管*1201C48B-051B</t>
  </si>
  <si>
    <t>压扁管*1203054-T78H1</t>
  </si>
  <si>
    <t>进气接管*12-BLJ-420-051B</t>
  </si>
  <si>
    <t>出气接口*12-BLJ-420-052B</t>
  </si>
  <si>
    <t>进气接口*1201010-CA202Y-053</t>
  </si>
  <si>
    <t>出气管*1201010-CA202Y-015</t>
  </si>
  <si>
    <t>压扁管*1203054-T74H1-A</t>
  </si>
  <si>
    <t>斜管1*TUBE-A</t>
  </si>
  <si>
    <t>Φ127*1.5(镀铝管)</t>
  </si>
  <si>
    <t>斜管2*TUBE-B</t>
  </si>
  <si>
    <t>异径接管*A2000-52</t>
  </si>
  <si>
    <t>连接管*1204110-T76H0-013</t>
  </si>
  <si>
    <t>出气异径管*E28D3-22</t>
  </si>
  <si>
    <t>Φ84*120(409)</t>
  </si>
  <si>
    <t>异径管*1203012-T43H0</t>
  </si>
  <si>
    <t>压扁管*1203050-T43H1-C</t>
  </si>
  <si>
    <t>120*60  304</t>
  </si>
  <si>
    <t>异径管*1201051J-C65B00</t>
  </si>
  <si>
    <t>吸灰管*1201042-K39Y0</t>
  </si>
  <si>
    <t>异径接管*1203053-T12H0-J</t>
  </si>
  <si>
    <t>89-102</t>
  </si>
  <si>
    <t>异径管*1201N-051-304</t>
  </si>
  <si>
    <t>压扁管*1203065-T79J1</t>
  </si>
  <si>
    <t>异径管*1201Q01-020-052</t>
  </si>
  <si>
    <t>异径接管*LG1S3-52</t>
  </si>
  <si>
    <t>出气异径管*EJ300-51</t>
  </si>
  <si>
    <t>异径接管*1203012-KSCA0</t>
  </si>
  <si>
    <t>接管*L1JO-5A216-A-053JG</t>
  </si>
  <si>
    <t>接管*1203012-LB5101</t>
  </si>
  <si>
    <t>异径管*1203051-T31Y0</t>
  </si>
  <si>
    <t>进气管2*1203012-EK5101</t>
  </si>
  <si>
    <t>Φ50.8*1.5*265(409L)</t>
  </si>
  <si>
    <t>接管*1203011-TL770-1</t>
  </si>
  <si>
    <t>接管*1203011-TL770-2</t>
  </si>
  <si>
    <t>接管*1203061-TL770-1</t>
  </si>
  <si>
    <t>接管2*1203013-ED5102</t>
  </si>
  <si>
    <t>接管2*1203013-CQ5101</t>
  </si>
  <si>
    <t>接管*1203012-T17103-L</t>
  </si>
  <si>
    <t>1.5 409L</t>
  </si>
  <si>
    <t>进气管*1207064-E9500</t>
  </si>
  <si>
    <t>防漏杯*1103C-018</t>
  </si>
  <si>
    <t>1.2 08AL镀锌板</t>
  </si>
  <si>
    <t>导流板*J5WJ1-34-A</t>
  </si>
  <si>
    <t>436L 1.5</t>
  </si>
  <si>
    <t>导流挡板*J5WJ1-35-A</t>
  </si>
  <si>
    <t>横隔板*1201110-K37C0-024</t>
  </si>
  <si>
    <t>1.2*264*275(08AL)</t>
  </si>
  <si>
    <t>吸尘装置*1201110-K37C0-031A-ZC</t>
  </si>
  <si>
    <t>(柯管)隔板网孔板*1201514-T74H0</t>
  </si>
  <si>
    <t>δ1.5*210*210(304L)</t>
  </si>
  <si>
    <t>(柯管)网孔隔板*1201ZB3A-021</t>
  </si>
  <si>
    <t>(柯管)隔板1网孔板*YXS-300Z1-021</t>
  </si>
  <si>
    <t>δ1.2*460*460(409L)</t>
  </si>
  <si>
    <t>(柯管)穿孔隔板1网孔板*YXS-300ZL1-021</t>
  </si>
  <si>
    <t>(柯管)隔板1*1201010-K0116B</t>
  </si>
  <si>
    <t>δ1.2*637*327(409L)</t>
  </si>
  <si>
    <t>(柯管)后隔板网孔板*MS8E3-1205140-22</t>
  </si>
  <si>
    <t>δ1.5*582*420(304)</t>
  </si>
  <si>
    <t>(柯管)前隔板网孔板*A22E3-21</t>
  </si>
  <si>
    <t>δ1.5*395*540(439)</t>
  </si>
  <si>
    <t>(柯管)网孔板*L64E2-22-XL</t>
  </si>
  <si>
    <t>(柯管)前隔板网孔板*LK100-21-WKB</t>
  </si>
  <si>
    <t>δ1.5*430*580(439)</t>
  </si>
  <si>
    <t>吸尘装置*1201030-K39Y0</t>
  </si>
  <si>
    <t>(柯管)后隔板网孔板*MX1S1-22-WKB</t>
  </si>
  <si>
    <t>(柯管)板材*1201C21-021</t>
  </si>
  <si>
    <t>(柯管)板材*6118G-1201010-032</t>
  </si>
  <si>
    <t>1.2*333*333</t>
  </si>
  <si>
    <t>壳体*130-153-011A</t>
  </si>
  <si>
    <t>堵盖*17537-E0610</t>
  </si>
  <si>
    <t>(柯管)隔板(巨送)*1201Y40-021-XL</t>
  </si>
  <si>
    <t>(柯管)隔板(巨送)*17537-E0501</t>
  </si>
  <si>
    <t>(柯管)隔板(巨送)*17537-E0511</t>
  </si>
  <si>
    <t>(柯管)隔板*1201010-K0116</t>
  </si>
  <si>
    <t>(柯管)隔板*1201010-K3000-031</t>
  </si>
  <si>
    <t>(柯管)隔板*1201021-T4000</t>
  </si>
  <si>
    <t>(柯管)隔板*1201110-K37C0-013</t>
  </si>
  <si>
    <t>(柯管)隔板*1201110-K37C0-015</t>
  </si>
  <si>
    <t>(柯管)隔板*1201ZD10-016B</t>
  </si>
  <si>
    <t>横隔板2(1.2)*1201015-T0400</t>
  </si>
  <si>
    <t>(柯管)内层壳体*3580503-016A-1</t>
  </si>
  <si>
    <t>1.5*1189*985(SUH409L)</t>
  </si>
  <si>
    <t>中隔板*1201515-T74H0</t>
  </si>
  <si>
    <t>δ1.5*94*100(304L)</t>
  </si>
  <si>
    <t>(柯管)隔板2坯料(网孔料)*1201-308E-014</t>
  </si>
  <si>
    <t>δ1.2*216*216(SA1D80)</t>
  </si>
  <si>
    <t>隔板3*1201022-HR95004</t>
  </si>
  <si>
    <t>进气端本体*S5500-14</t>
  </si>
  <si>
    <t>出气端本体*S5500-15</t>
  </si>
  <si>
    <t>进气端本体*E28D3-11</t>
  </si>
  <si>
    <t>1.5*Φ206*180(441)</t>
  </si>
  <si>
    <t>出气端本体*E28D3-12</t>
  </si>
  <si>
    <t>1.5*Φ206*203(441)</t>
  </si>
  <si>
    <t>(柯管)后隔板网孔板*L6499-24-WKB</t>
  </si>
  <si>
    <t>δ1.5*395*540(441)</t>
  </si>
  <si>
    <t>(柯管)网孔板*1201GR-021-XL</t>
  </si>
  <si>
    <t>δ1.0*328*166(409L)</t>
  </si>
  <si>
    <t>(柯管)网孔板*1201GR-022-XL</t>
  </si>
  <si>
    <t>(柯管)端盖网孔板*MX5L4-14-WKB</t>
  </si>
  <si>
    <t>δ1.2*523*363(441)</t>
  </si>
  <si>
    <t>(柯管)网孔板*A5C14-25-WKB</t>
  </si>
  <si>
    <t>催化器本体*A5C14-31</t>
  </si>
  <si>
    <t>(柯管)前隔板网孔板*LG1S3-31-WKB</t>
  </si>
  <si>
    <t>(柯管)网孔板*K41D1-25-WKB</t>
  </si>
  <si>
    <t>消声器护罩*D1551033040</t>
  </si>
  <si>
    <t>DC01 0.8</t>
  </si>
  <si>
    <t>本体*D1551033012</t>
  </si>
  <si>
    <t>Q195 1.5</t>
  </si>
  <si>
    <t>进气端外本体*SC3E1-21-A</t>
  </si>
  <si>
    <t>Φ205.5*1.2*273(441)</t>
  </si>
  <si>
    <t>催化器壳体*SC3E1-31-A</t>
  </si>
  <si>
    <t>Φ206*1.5*278(441)</t>
  </si>
  <si>
    <t>出气端本体*SC3E1-41-A</t>
  </si>
  <si>
    <t>Φ205.5*1.2*115.5(441)</t>
  </si>
  <si>
    <t>(柯管)前隔板网孔板*KX1E2-22-WKB</t>
  </si>
  <si>
    <t>1.5*580*430(409)</t>
  </si>
  <si>
    <t>(柯管)网孔板*A5DD2-WKB-SY3</t>
  </si>
  <si>
    <t>1.2*290*290(409)</t>
  </si>
  <si>
    <t>本体*D1551033012A</t>
  </si>
  <si>
    <t>消声器护罩*D1551033040A</t>
  </si>
  <si>
    <t>DC01</t>
  </si>
  <si>
    <t>(柯管)网孔板*MN2L3-14-WKB</t>
  </si>
  <si>
    <t>(柯管)前隔板网孔板*MN2L3-21-WKB</t>
  </si>
  <si>
    <t>催化器本体*MN2L3-31</t>
  </si>
  <si>
    <t>(柯管)前隔板网孔板*MX5L4-21-WKB-A</t>
  </si>
  <si>
    <t>催化器壳体*MX5L4-31-A</t>
  </si>
  <si>
    <t>进气端外本体*EJ300-23</t>
  </si>
  <si>
    <t>出气端本体*EJ300-41</t>
  </si>
  <si>
    <t>催化器壳体*EJ300-31</t>
  </si>
  <si>
    <t>催化器壳体*MY8E1-21</t>
  </si>
  <si>
    <t>催化器壳体*12052KT-KJ1H0-S</t>
  </si>
  <si>
    <t>δ1.5*Φ286*255(409L)</t>
  </si>
  <si>
    <t>催化器壳体*A2000-21-S</t>
  </si>
  <si>
    <t>δ1.5*Φ286*281(409L)</t>
  </si>
  <si>
    <t>催化器壳体*GA500-20-S</t>
  </si>
  <si>
    <t>δ1.5*Φ286*332(409L)</t>
  </si>
  <si>
    <t>催化器壳体*MS2L2-31-S</t>
  </si>
  <si>
    <t>δ1.5*Φ349*226(409L)</t>
  </si>
  <si>
    <t>催化器壳体*12052KT-T66H0-S</t>
  </si>
  <si>
    <t>δ1.5*Φ349*296(409L)</t>
  </si>
  <si>
    <t>催化器壳体*DDKSCR-KT</t>
  </si>
  <si>
    <t>(柯管)隔板网孔板*MN2L3-21-WKB-A</t>
  </si>
  <si>
    <t>(柯管)隔板网孔板*MX5L4-21-WKB-B</t>
  </si>
  <si>
    <t>DPF壳体*J5WJ1-21</t>
  </si>
  <si>
    <t>混合器壳体*J5WJ1-31</t>
  </si>
  <si>
    <t>混合器外壳体*J5WJ1-32-BT</t>
  </si>
  <si>
    <t>混合器本体*Y24-30-21-SY1</t>
  </si>
  <si>
    <t>净化器本体*MY2E2-1205140-21</t>
  </si>
  <si>
    <t>Φ286*170(1.5 SUS409L)</t>
  </si>
  <si>
    <t>催化器本体*E4600-15</t>
  </si>
  <si>
    <t>Φ206*340(441)</t>
  </si>
  <si>
    <t>接管*1205251-KJ1H0</t>
  </si>
  <si>
    <t>消声管Ⅱ*1205233-KJ1H0</t>
  </si>
  <si>
    <t>Φ104*249(1.5 304L)</t>
  </si>
  <si>
    <t>消声管*J3HD2-22</t>
  </si>
  <si>
    <t>Φ102*340</t>
  </si>
  <si>
    <t>前消声管*1205239-T25F0</t>
  </si>
  <si>
    <t>Φ119*500(441)</t>
  </si>
  <si>
    <t>消声管2*A20D2-24</t>
  </si>
  <si>
    <t>1.5 304</t>
  </si>
  <si>
    <t>出气管*1205235-T74H0</t>
  </si>
  <si>
    <t>Φ119*432(304 1.5)</t>
  </si>
  <si>
    <t>衬垫*075-4-3MC</t>
  </si>
  <si>
    <t>645*87*16.1</t>
  </si>
  <si>
    <t>衬垫*075-6-3MC</t>
  </si>
  <si>
    <t>645*135*16.1</t>
  </si>
  <si>
    <t>衬垫*105-4-3MC</t>
  </si>
  <si>
    <t>880*92*13.7</t>
  </si>
  <si>
    <t>衬垫*105-6-3MC</t>
  </si>
  <si>
    <t>880*142*13.7</t>
  </si>
  <si>
    <t>衬垫*130-4-3MC</t>
  </si>
  <si>
    <t>1080*92*13.7</t>
  </si>
  <si>
    <t>衬垫*0566-6-3MC</t>
  </si>
  <si>
    <t>470*140*7.5</t>
  </si>
  <si>
    <t>弯头*1203022-KR8J1</t>
  </si>
  <si>
    <t>管1*2486299X-02</t>
  </si>
  <si>
    <t>Φ101.6*2.0(441)</t>
  </si>
  <si>
    <t>管2*2486299X-03</t>
  </si>
  <si>
    <t>异径管*1109027-K93A0</t>
  </si>
  <si>
    <t>120*1.2(Q235)</t>
  </si>
  <si>
    <t>弯头*1203051-T1986</t>
  </si>
  <si>
    <t>弯头*1203052-T1986</t>
  </si>
  <si>
    <t>口座*1203017-T45H0-F</t>
  </si>
  <si>
    <t>弯头*1203063-H01A0</t>
  </si>
  <si>
    <t>接口*1203015-T45H0-M</t>
  </si>
  <si>
    <t>弯头*1203022-K25G0</t>
  </si>
  <si>
    <t>弯头*R-LNG-036WT-SZ</t>
  </si>
  <si>
    <t>接口*1203015-TS800-1</t>
  </si>
  <si>
    <t>支架*C00137552-016</t>
  </si>
  <si>
    <t>弯管*1203052-TA490</t>
  </si>
  <si>
    <t>弯管*1203053-TA490</t>
  </si>
  <si>
    <t>弯管*1203023-KH1N0</t>
  </si>
  <si>
    <t>弯管*1204111-TR870</t>
  </si>
  <si>
    <t>钢丝绳吊具*Φ9.3*5.5M</t>
  </si>
  <si>
    <t>Φ9.3*5.5M</t>
  </si>
  <si>
    <t>根</t>
  </si>
  <si>
    <t>钢丝绳吊具*Φ9.3*7.5M</t>
  </si>
  <si>
    <t>Φ9.3*7.5M</t>
  </si>
  <si>
    <t>钢丝绳吊具*Φ12.5*8M</t>
  </si>
  <si>
    <t>Φ12.5*8M</t>
  </si>
  <si>
    <t>链条吊具*5t*2.5m(1*4)</t>
  </si>
  <si>
    <t>5t*2.5m(1*4)</t>
  </si>
  <si>
    <t>套</t>
  </si>
  <si>
    <t>吊带吊具*1T*3M</t>
  </si>
  <si>
    <t>1T*3M</t>
  </si>
  <si>
    <t>钢丝绳吊具*Ф6.2*8m</t>
  </si>
  <si>
    <t>滑触线指示灯</t>
  </si>
  <si>
    <t>钢丝绳吊具*18*6</t>
  </si>
  <si>
    <t>钢丝绳吊具*18*4</t>
  </si>
  <si>
    <t>链条吊具*2T-1.5M*2</t>
  </si>
  <si>
    <t>2T-1.5M*2</t>
  </si>
  <si>
    <t>行程开关*LX12-10(天车通用)</t>
  </si>
  <si>
    <t>LX12-10(天车通用)</t>
  </si>
  <si>
    <t>触点总成*63A</t>
  </si>
  <si>
    <t>63A</t>
  </si>
  <si>
    <t>无缝输电器碳刷*60A</t>
  </si>
  <si>
    <t>60A</t>
  </si>
  <si>
    <t>尼龙扎带</t>
  </si>
  <si>
    <t>4*150</t>
  </si>
  <si>
    <t>耐油增强软管*Φ6*9</t>
  </si>
  <si>
    <t>Φ6*9</t>
  </si>
  <si>
    <t>轴承</t>
  </si>
  <si>
    <t>轴承*51106</t>
  </si>
  <si>
    <t>轴承*4911</t>
  </si>
  <si>
    <t>轴承*6208</t>
  </si>
  <si>
    <t>轴承*ZARN2052TN</t>
  </si>
  <si>
    <t>20*52*40</t>
  </si>
  <si>
    <t>轴承*6205</t>
  </si>
  <si>
    <t>轴承*6206</t>
  </si>
  <si>
    <t>轴承*6306</t>
  </si>
  <si>
    <t>轴承*32006</t>
  </si>
  <si>
    <t>轴承*22308#</t>
  </si>
  <si>
    <t>22308#</t>
  </si>
  <si>
    <t>快接头</t>
  </si>
  <si>
    <t>铜快接头*1/8-3/8 Φ6-12</t>
  </si>
  <si>
    <t>1/8-3/8 Φ6-12</t>
  </si>
  <si>
    <t>机械手真空吸盘支架*DP-30</t>
  </si>
  <si>
    <t>急停按钮盒*LAY5S-1</t>
  </si>
  <si>
    <t>模块式可控硅</t>
  </si>
  <si>
    <t>MTC500A/1600V</t>
  </si>
  <si>
    <t>按钮</t>
  </si>
  <si>
    <t>LA18-22</t>
  </si>
  <si>
    <t>LA19-11J</t>
  </si>
  <si>
    <t>只</t>
  </si>
  <si>
    <t>行程开关</t>
  </si>
  <si>
    <t>LX3-11H</t>
  </si>
  <si>
    <t>LX19K</t>
  </si>
  <si>
    <t>JLXK1-111</t>
  </si>
  <si>
    <t>ME8108</t>
  </si>
  <si>
    <t>中间继电器</t>
  </si>
  <si>
    <t>JQX-10F/24V 八脚</t>
  </si>
  <si>
    <t>空气开关*DZ47-63A/3P</t>
  </si>
  <si>
    <t>DZ47-63A/3P</t>
  </si>
  <si>
    <t>空气开关*CDM10- 100A</t>
  </si>
  <si>
    <t>CDM10- 100A</t>
  </si>
  <si>
    <t>脚踏开关</t>
  </si>
  <si>
    <t>控制变压器</t>
  </si>
  <si>
    <t>BK-150</t>
  </si>
  <si>
    <t>配电盒*PZ30-10</t>
  </si>
  <si>
    <t>PZ30-10</t>
  </si>
  <si>
    <t>接近开关*LJ12A3-4-Z/BY</t>
  </si>
  <si>
    <t>LJ12A3-4-Z/BY</t>
  </si>
  <si>
    <t>接近开关*PL-05P</t>
  </si>
  <si>
    <t>PL-05P</t>
  </si>
  <si>
    <t>变压器*JBK200 380V/220V</t>
  </si>
  <si>
    <t>JBK200 380V/220V</t>
  </si>
  <si>
    <t>二档按钮*LAY3</t>
  </si>
  <si>
    <t>LAY3</t>
  </si>
  <si>
    <t>组合开关*HZ10D-63/2</t>
  </si>
  <si>
    <t>HZ10D-63/2</t>
  </si>
  <si>
    <t>配电盒*PZ30-18(含空开，插座交接)</t>
  </si>
  <si>
    <t>PZ30-18(含空开，插座交接)</t>
  </si>
  <si>
    <t>施耐德复合开关*VO2C</t>
  </si>
  <si>
    <t>VO2C</t>
  </si>
  <si>
    <t>接近开关*BS-02P PNP</t>
  </si>
  <si>
    <t>BS-02P PNP</t>
  </si>
  <si>
    <t>转换开关*LW42A2Y-21688E 5475</t>
  </si>
  <si>
    <t>LW42A2Y-21688E 5475</t>
  </si>
  <si>
    <t>接近开关*SC1204-KP2</t>
  </si>
  <si>
    <t>SC1204-KP2</t>
  </si>
  <si>
    <t>磁力起动器*QCX5-12</t>
  </si>
  <si>
    <t>QCX5-12</t>
  </si>
  <si>
    <t>橡套线*2*1.5</t>
  </si>
  <si>
    <t>2*1.5</t>
  </si>
  <si>
    <t>信号线*RVV 4*2.5</t>
  </si>
  <si>
    <t>RVV 4*2.5</t>
  </si>
  <si>
    <t>铝合金控制按钮盒*BX2</t>
  </si>
  <si>
    <t>BX2</t>
  </si>
  <si>
    <t>电机*YS7124 220V/380V</t>
  </si>
  <si>
    <t>YS7124 220V/380V</t>
  </si>
  <si>
    <t>台</t>
  </si>
  <si>
    <t>油泵电机*AB-25</t>
  </si>
  <si>
    <t>AB-25</t>
  </si>
  <si>
    <t>轴流风机*120mm*120mm 24V</t>
  </si>
  <si>
    <t>120mm*120mm 24V</t>
  </si>
  <si>
    <t>胶AB</t>
  </si>
  <si>
    <t>AB</t>
  </si>
  <si>
    <t>高分子密封胶</t>
  </si>
  <si>
    <t>粘得牢</t>
  </si>
  <si>
    <t>盒</t>
  </si>
  <si>
    <t>生料带</t>
  </si>
  <si>
    <t>卷</t>
  </si>
  <si>
    <t>防水胶带</t>
  </si>
  <si>
    <t>电池5#</t>
  </si>
  <si>
    <t>5#-7#</t>
  </si>
  <si>
    <t>节</t>
  </si>
  <si>
    <t>电池9v</t>
  </si>
  <si>
    <t>9v</t>
  </si>
  <si>
    <t>电池 7#</t>
  </si>
  <si>
    <t>节能灯管</t>
  </si>
  <si>
    <t>105W</t>
  </si>
  <si>
    <t>启辉器</t>
  </si>
  <si>
    <t>插头三眼</t>
  </si>
  <si>
    <t>三眼</t>
  </si>
  <si>
    <t>接线板</t>
  </si>
  <si>
    <t>5m</t>
  </si>
  <si>
    <t>三角皮带*A型1829</t>
  </si>
  <si>
    <t>A型1829</t>
  </si>
  <si>
    <t>尼龙扎带*5*300</t>
  </si>
  <si>
    <t>5*300</t>
  </si>
  <si>
    <t>合页</t>
  </si>
  <si>
    <t>副</t>
  </si>
  <si>
    <t>警示灯*DC 12V</t>
  </si>
  <si>
    <t>DC 12V</t>
  </si>
  <si>
    <t>自熄管*Φ8</t>
  </si>
  <si>
    <t>Φ8</t>
  </si>
  <si>
    <t>硅胶板</t>
  </si>
  <si>
    <t>充电电池*3.6V(PC专用)</t>
  </si>
  <si>
    <t>LED灯*150ｗ</t>
  </si>
  <si>
    <t>150ｗ</t>
  </si>
  <si>
    <t>变位机碳刷</t>
  </si>
  <si>
    <t>模数化插座*3孔 16A</t>
  </si>
  <si>
    <t>3孔 16A</t>
  </si>
  <si>
    <t>万能转换开关*LW6Y-2/C 033</t>
  </si>
  <si>
    <t>LW6Y-2/C 033</t>
  </si>
  <si>
    <t>硅胶板*20MM厚</t>
  </si>
  <si>
    <t>20MM厚</t>
  </si>
  <si>
    <t>硅胶板*8MM厚</t>
  </si>
  <si>
    <t>8MM厚</t>
  </si>
  <si>
    <t>尼龙搭扣/米</t>
  </si>
  <si>
    <t>填料式保险管*5A. 6A</t>
  </si>
  <si>
    <t>5A. 6A</t>
  </si>
  <si>
    <t>开口接线端子*100A</t>
  </si>
  <si>
    <t>100A</t>
  </si>
  <si>
    <t>骨架油封*90*120*12</t>
  </si>
  <si>
    <t>90*120*12</t>
  </si>
  <si>
    <t>进口油封*USH35</t>
  </si>
  <si>
    <t>USH35</t>
  </si>
  <si>
    <t>进口油封*UHS 95</t>
  </si>
  <si>
    <t>UHS 95</t>
  </si>
  <si>
    <t>O型圈*32*3.5</t>
  </si>
  <si>
    <t>32*3.5</t>
  </si>
  <si>
    <t>油封*UH 25*35*5</t>
  </si>
  <si>
    <t>UH 25*35*5</t>
  </si>
  <si>
    <t>O型圈*105*5.7</t>
  </si>
  <si>
    <t>105*5.7</t>
  </si>
  <si>
    <t>进口油封*DJ 35</t>
  </si>
  <si>
    <t>DJ 35</t>
  </si>
  <si>
    <t>门锁(加厚)</t>
  </si>
  <si>
    <t>把</t>
  </si>
  <si>
    <t>布剪刀*中号</t>
  </si>
  <si>
    <t>中号</t>
  </si>
  <si>
    <t>头戴电焊面罩</t>
  </si>
  <si>
    <t>机械手真空吸盘*DP-30</t>
  </si>
  <si>
    <t>DP-30</t>
  </si>
  <si>
    <t>磨头</t>
  </si>
  <si>
    <t>Φ25</t>
  </si>
  <si>
    <t>千叶轮</t>
  </si>
  <si>
    <t>40*40*6</t>
  </si>
  <si>
    <t>单面凹砂轮</t>
  </si>
  <si>
    <t>40*13</t>
  </si>
  <si>
    <t>砂轮 白钢玉</t>
  </si>
  <si>
    <t>250*25*32</t>
  </si>
  <si>
    <t>块</t>
  </si>
  <si>
    <t>砂轮</t>
  </si>
  <si>
    <t>350*127*40</t>
  </si>
  <si>
    <t>切割片</t>
  </si>
  <si>
    <t>Φ125</t>
  </si>
  <si>
    <t>砂轮片</t>
  </si>
  <si>
    <t>125*22*6</t>
  </si>
  <si>
    <t>红色飞翼加砂轮*100#</t>
  </si>
  <si>
    <t>100#</t>
  </si>
  <si>
    <t>砂光布</t>
  </si>
  <si>
    <t>轴承*手动液压车(维修)</t>
  </si>
  <si>
    <t>手动液压车(维修)</t>
  </si>
  <si>
    <t>连接销轴*手动液压车</t>
  </si>
  <si>
    <t>手动液压车</t>
  </si>
  <si>
    <t>油缸*手动液压车(维修)</t>
  </si>
  <si>
    <t>更换新液压油*手动液压叉车维修</t>
  </si>
  <si>
    <t>手动液压叉车维修</t>
  </si>
  <si>
    <t>双轮轴*手动液压车修复</t>
  </si>
  <si>
    <t>手动液压车修复</t>
  </si>
  <si>
    <t>平衡轮*EQ1533(电瓶车)</t>
  </si>
  <si>
    <t>EQ1533(电瓶车)</t>
  </si>
  <si>
    <t>接头（三通）*配汽缸用</t>
  </si>
  <si>
    <t>专用弹簧*PC24</t>
  </si>
  <si>
    <t>PC24</t>
  </si>
  <si>
    <t>调压阀*QYT-15</t>
  </si>
  <si>
    <t>QYT-15</t>
  </si>
  <si>
    <t>单电控滑阀*Q24DH-15-S1</t>
  </si>
  <si>
    <t>Q24DH-15-S1</t>
  </si>
  <si>
    <t>油雾器*QIU-15-S1</t>
  </si>
  <si>
    <t>分水滤气器*QSL-15-S1</t>
  </si>
  <si>
    <t>分水滤气器*QSL-20-S1</t>
  </si>
  <si>
    <t>阀用电磁铁*MFJ1-4.5A/220V</t>
  </si>
  <si>
    <t>原装进口阀*AiTAC/41310/110V</t>
  </si>
  <si>
    <t>进口三联阀*AFRL4000-04</t>
  </si>
  <si>
    <t>电磁阀*4WEH16R50/DC24NE5L</t>
  </si>
  <si>
    <t>电磁阀*DSG-02-2BE-A2</t>
  </si>
  <si>
    <t>滤芯*WU-120-280-100J/M42*2</t>
  </si>
  <si>
    <t>液控单向阀*MPCV-03B</t>
  </si>
  <si>
    <t>转阀</t>
  </si>
  <si>
    <t>电磁阀*DSG-03-3C4-DL 24V</t>
  </si>
  <si>
    <t>DSG-03-3C4-DL 24V</t>
  </si>
  <si>
    <t>电磁阀*4WE6D61B/CG24N9I</t>
  </si>
  <si>
    <t>4WE6D61B/CG24N9I</t>
  </si>
  <si>
    <t>电磁阀*PC-1/2</t>
  </si>
  <si>
    <t>PC-1/2</t>
  </si>
  <si>
    <t>电磁头*DF3-00阀头</t>
  </si>
  <si>
    <t>悬点电缆(修复件)</t>
  </si>
  <si>
    <t>高压油管*M22*4*2000</t>
  </si>
  <si>
    <t>M22*4*2000</t>
  </si>
  <si>
    <t>氩弧焊开关</t>
  </si>
  <si>
    <t>横焊机电极轮</t>
  </si>
  <si>
    <t>210*12</t>
  </si>
  <si>
    <t>导电咀</t>
  </si>
  <si>
    <t>Φ1</t>
  </si>
  <si>
    <t>绝缘套</t>
  </si>
  <si>
    <t>电极帽*CT1623-R</t>
  </si>
  <si>
    <t>CT1623-R</t>
  </si>
  <si>
    <t>瓶</t>
  </si>
  <si>
    <t>压踏块*JB23/100-4016</t>
  </si>
  <si>
    <t>JB23/100-4016</t>
  </si>
  <si>
    <t>刹车带</t>
  </si>
  <si>
    <t>JA23/100</t>
  </si>
  <si>
    <t>压蹋块</t>
  </si>
  <si>
    <t>J36/160-3024</t>
  </si>
  <si>
    <t>蜗轮</t>
  </si>
  <si>
    <t>J36/250-3025</t>
  </si>
  <si>
    <t>上下拉杆总成*JB23/100T</t>
  </si>
  <si>
    <t>JB23/100T</t>
  </si>
  <si>
    <t>摆杆总成*JB23-100</t>
  </si>
  <si>
    <t>半金属磨擦块</t>
  </si>
  <si>
    <t>35*95*105</t>
  </si>
  <si>
    <t>导轨*18*32*450mm (168弯管机)</t>
  </si>
  <si>
    <t>球珠*Φ76,89</t>
  </si>
  <si>
    <t>冲头*冲孔机</t>
  </si>
  <si>
    <t>凹模*冲孔机</t>
  </si>
  <si>
    <t>导轨*2080（铝型材）</t>
  </si>
  <si>
    <t>2080（铝型材）</t>
  </si>
  <si>
    <t>弯管机活塞杆*168*￠62*1200</t>
  </si>
  <si>
    <t>￠62*1200</t>
  </si>
  <si>
    <t>铜防皱板</t>
  </si>
  <si>
    <t>Φ50.8 R90</t>
  </si>
  <si>
    <t>Φ50.8 R110</t>
  </si>
  <si>
    <t>Φ76 R160</t>
  </si>
  <si>
    <t>Φ89 R150</t>
  </si>
  <si>
    <t>Φ114 R200</t>
  </si>
  <si>
    <t>铜防皱板*Ф63.5 R85</t>
  </si>
  <si>
    <t>金属锯片370*2.5*32*260T</t>
  </si>
  <si>
    <t>370*2.5*32*260T</t>
  </si>
  <si>
    <t>带锯条*3150(核锐)</t>
  </si>
  <si>
    <t>3150(核锐)</t>
  </si>
  <si>
    <t>带锯条*3505(核锐)</t>
  </si>
  <si>
    <t>3505(核锐)</t>
  </si>
  <si>
    <t>带锯条*3650*27*.09　4/6齿</t>
  </si>
  <si>
    <t>3650*27*.09　4/6齿</t>
  </si>
  <si>
    <t>电焊机感应圈*FN-3*80</t>
  </si>
  <si>
    <t>FN-3*80</t>
  </si>
  <si>
    <t>电磁阀*CO-728A(空压机)</t>
  </si>
  <si>
    <t>前置过滤器芯*T022</t>
  </si>
  <si>
    <t>后置过滤器芯*A022</t>
  </si>
  <si>
    <t>前置过滤器芯*T045</t>
  </si>
  <si>
    <t>后置过滤器芯*A045</t>
  </si>
  <si>
    <t>不锈钢卡箍*￠70</t>
  </si>
  <si>
    <t>￠70</t>
  </si>
  <si>
    <t>铜截止阀</t>
  </si>
  <si>
    <t>Dg15</t>
  </si>
  <si>
    <t>Dg25</t>
  </si>
  <si>
    <t>全铜截止阀</t>
  </si>
  <si>
    <t>Dg50</t>
  </si>
  <si>
    <t>全铜闸阀</t>
  </si>
  <si>
    <t>不锈钢内丝接头*不锈钢DN15</t>
  </si>
  <si>
    <t>不锈钢DN15</t>
  </si>
  <si>
    <t>不锈钢外丝接头*不锈钢DN15</t>
  </si>
  <si>
    <t>气管快插*1/2*12</t>
  </si>
  <si>
    <t>1/2*12</t>
  </si>
  <si>
    <t>气管快插*1/2*10</t>
  </si>
  <si>
    <t>1/2*10</t>
  </si>
  <si>
    <t>气管快插*1/4*12</t>
  </si>
  <si>
    <t>1/4*12</t>
  </si>
  <si>
    <t>气管快接*3/8*12 3/8*12</t>
  </si>
  <si>
    <t>3/8*12 3/8*12</t>
  </si>
  <si>
    <t>气管弯头*PV1604</t>
  </si>
  <si>
    <t>PV1604</t>
  </si>
  <si>
    <t>气管直接*PU12</t>
  </si>
  <si>
    <t>PU12</t>
  </si>
  <si>
    <t>橡胶塞*18#</t>
  </si>
  <si>
    <t>白纱带</t>
  </si>
  <si>
    <t>高压气管Φ 10</t>
  </si>
  <si>
    <t>Φ 10</t>
  </si>
  <si>
    <t>氧气管3/8</t>
  </si>
  <si>
    <t>橡胶板*2-30mm</t>
  </si>
  <si>
    <t>2-30mm</t>
  </si>
  <si>
    <t>软管*12#</t>
  </si>
  <si>
    <t>12#</t>
  </si>
  <si>
    <t>护目片</t>
  </si>
  <si>
    <t>夹柄起子</t>
  </si>
  <si>
    <t>风动起子头 加长</t>
  </si>
  <si>
    <t>大力钳</t>
  </si>
  <si>
    <t>活动扳手</t>
  </si>
  <si>
    <t>200*24</t>
  </si>
  <si>
    <t>300*36</t>
  </si>
  <si>
    <t>双头呆扳手</t>
  </si>
  <si>
    <t>14*17</t>
  </si>
  <si>
    <t>棘轮扳手</t>
  </si>
  <si>
    <t>试电笔</t>
  </si>
  <si>
    <t>大铁锁</t>
  </si>
  <si>
    <t>小铁锁</t>
  </si>
  <si>
    <t>Φ13</t>
  </si>
  <si>
    <t>抽屉锁</t>
  </si>
  <si>
    <t>链子锁</t>
  </si>
  <si>
    <t>平锉16``</t>
  </si>
  <si>
    <t>16``</t>
  </si>
  <si>
    <t>半元锉12``</t>
  </si>
  <si>
    <t>12``</t>
  </si>
  <si>
    <t>羊毛刷4`</t>
  </si>
  <si>
    <t>4`</t>
  </si>
  <si>
    <t>记号笔</t>
  </si>
  <si>
    <t>机油枪</t>
  </si>
  <si>
    <t>锯条</t>
  </si>
  <si>
    <t>钢丝刷</t>
  </si>
  <si>
    <t>锉刀把</t>
  </si>
  <si>
    <t>粉笔</t>
  </si>
  <si>
    <t>电焊面罩</t>
  </si>
  <si>
    <t>平行刚丝轮130#</t>
  </si>
  <si>
    <t>Φ15</t>
  </si>
  <si>
    <t>起子</t>
  </si>
  <si>
    <t>双头呆扳手*32-36(工序外协)</t>
  </si>
  <si>
    <t>弹簧撑杆*L=51(发交架维修)</t>
  </si>
  <si>
    <t>L=51(发交架维修)</t>
  </si>
  <si>
    <t>岩田喷枪</t>
  </si>
  <si>
    <t>优质橡皮榔头</t>
  </si>
  <si>
    <t>专用铁芯轮子</t>
  </si>
  <si>
    <t>铁芯聚酯轮*转125*2</t>
  </si>
  <si>
    <t>转125*2</t>
  </si>
  <si>
    <t>铁芯聚酯轮*定125*2</t>
  </si>
  <si>
    <t>定125*2</t>
  </si>
  <si>
    <t>风炮*430H</t>
  </si>
  <si>
    <t>430H</t>
  </si>
  <si>
    <t>角磨机 (博世)*GWSS6-125A</t>
  </si>
  <si>
    <t>油漆记号笔</t>
  </si>
  <si>
    <t>白镜片</t>
  </si>
  <si>
    <t>直式气剪*工业级1031</t>
  </si>
  <si>
    <t>工业级1031</t>
  </si>
  <si>
    <t>博世磨光机*GWS8-125</t>
  </si>
  <si>
    <t>GWS8-125</t>
  </si>
  <si>
    <t>优质毛刷*1寸</t>
  </si>
  <si>
    <t>1寸</t>
  </si>
  <si>
    <t>优质毛刷*2寸</t>
  </si>
  <si>
    <t>2寸</t>
  </si>
  <si>
    <t>优质毛刷*3寸</t>
  </si>
  <si>
    <t>3寸</t>
  </si>
  <si>
    <t>优质毛刷*4寸</t>
  </si>
  <si>
    <t>4寸</t>
  </si>
  <si>
    <t>铁砂布</t>
  </si>
  <si>
    <t>0＃</t>
  </si>
  <si>
    <t>张</t>
  </si>
  <si>
    <t>1＃</t>
  </si>
  <si>
    <t>水砂</t>
  </si>
  <si>
    <t>320#</t>
  </si>
  <si>
    <t>风砂枪</t>
  </si>
  <si>
    <t>S=40</t>
  </si>
  <si>
    <t>Φ100</t>
  </si>
  <si>
    <t>电磨机*S1J-FF-25</t>
  </si>
  <si>
    <t>S1J-FF-25</t>
  </si>
  <si>
    <t>加强型弹性磨盘*非标125#</t>
  </si>
  <si>
    <t>非标125#</t>
  </si>
  <si>
    <t>方头螺钉*M12*45(QD485)</t>
  </si>
  <si>
    <t>M12*45(QD485)</t>
  </si>
  <si>
    <t>驱动链条*QD485</t>
  </si>
  <si>
    <t>QD485</t>
  </si>
  <si>
    <t>条</t>
  </si>
  <si>
    <t>侧护板*QD485</t>
  </si>
  <si>
    <t>顶护板*QD485</t>
  </si>
  <si>
    <t>叶片*QD485</t>
  </si>
  <si>
    <t>耐磨底护板*400*700(QD485抛丸机)</t>
  </si>
  <si>
    <t>400*700(QD485抛丸机)</t>
  </si>
  <si>
    <t>猫头吊总成*QD485</t>
  </si>
  <si>
    <t>除尘袋*QD485(抛丸机)</t>
  </si>
  <si>
    <t>QD485(抛丸机)</t>
  </si>
  <si>
    <t>碳钢CO2焊丝*Φ1.0</t>
  </si>
  <si>
    <t>Φ1.0</t>
  </si>
  <si>
    <t>硅(合金)青铜焊丝*Φ1.2</t>
  </si>
  <si>
    <t>Φ1.2</t>
  </si>
  <si>
    <t>粉泵芯（粗)*QYL600</t>
  </si>
  <si>
    <t>QYL600</t>
  </si>
  <si>
    <t>喷枪泵芯*QYL650</t>
  </si>
  <si>
    <t>QYL650</t>
  </si>
  <si>
    <t>喷枪针座*QYL600</t>
  </si>
  <si>
    <t>连接轴*90*50</t>
  </si>
  <si>
    <t>90*50</t>
  </si>
  <si>
    <t>链条*A28-2</t>
  </si>
  <si>
    <t>A28-2</t>
  </si>
  <si>
    <t>喷枪数据线*PG11-6(英国依路达)</t>
  </si>
  <si>
    <t>PG11-6(英国依路达)</t>
  </si>
  <si>
    <t>氙灯*TQL-LCY620-2513</t>
  </si>
  <si>
    <t>TQL-LCY620-2513</t>
  </si>
  <si>
    <t>全反镜片*TQL-CY620-2513</t>
  </si>
  <si>
    <t>TQL-CY620-2513</t>
  </si>
  <si>
    <t>半反镜片*TQL-CY620-2513</t>
  </si>
  <si>
    <t>线路板*TQL-LCY620-2513</t>
  </si>
  <si>
    <t>电磁吸料器Φ50</t>
  </si>
  <si>
    <t>Φ50</t>
  </si>
  <si>
    <t>快夹*SD-200-WL</t>
  </si>
  <si>
    <t>SD-200-WL</t>
  </si>
  <si>
    <t>手动吸盘*Φ10</t>
  </si>
  <si>
    <t>Φ10</t>
  </si>
  <si>
    <t>电磁吸料器*Φ50(加长)</t>
  </si>
  <si>
    <t>Φ50(加长)</t>
  </si>
  <si>
    <t>快夹*SD305ED</t>
  </si>
  <si>
    <t>SD305ED</t>
  </si>
  <si>
    <t>硬质合金旋转锉</t>
  </si>
  <si>
    <t>C=12</t>
  </si>
  <si>
    <t>直柄立铣刀</t>
  </si>
  <si>
    <t>Φ20</t>
  </si>
  <si>
    <t>加长立铣刀</t>
  </si>
  <si>
    <t>刀片</t>
  </si>
  <si>
    <t>WNMG080408-HS NC9020</t>
  </si>
  <si>
    <t>TNMG160408-HS NC9020</t>
  </si>
  <si>
    <t>焊刀5#</t>
  </si>
  <si>
    <t>5#</t>
  </si>
  <si>
    <t>刀片*DNMG150608MT5110</t>
  </si>
  <si>
    <t>DNMG150608MT5110</t>
  </si>
  <si>
    <t>刀杆扳手*78-85</t>
  </si>
  <si>
    <t>78-85</t>
  </si>
  <si>
    <t>刀片*TPMT16T304RC6125</t>
  </si>
  <si>
    <t>TPMT16T304RC6125</t>
  </si>
  <si>
    <t>刀片*TPMT110204RC6125</t>
  </si>
  <si>
    <t>TPMT110204RC6125</t>
  </si>
  <si>
    <t>直柄钻头</t>
  </si>
  <si>
    <t>Φ4</t>
  </si>
  <si>
    <t>Φ4.2</t>
  </si>
  <si>
    <t>锥柄钻头</t>
  </si>
  <si>
    <t>Φ23</t>
  </si>
  <si>
    <t>丝锥</t>
  </si>
  <si>
    <t>M5</t>
  </si>
  <si>
    <t>M10*1.5</t>
  </si>
  <si>
    <t>M20*2</t>
  </si>
  <si>
    <t>元板牙*M27*1.5</t>
  </si>
  <si>
    <t>M27*1.5</t>
  </si>
  <si>
    <t>丝锥*M36*4</t>
  </si>
  <si>
    <t>M36*4</t>
  </si>
  <si>
    <t>板牙*11/16-16</t>
  </si>
  <si>
    <t>消声器纸箱*1201Z07-F</t>
  </si>
  <si>
    <t>870*270*270</t>
  </si>
  <si>
    <t>消声器纸箱*1201N-010</t>
  </si>
  <si>
    <t>980*480*240</t>
  </si>
  <si>
    <t>消声器纸箱*1201D-010</t>
  </si>
  <si>
    <t>910*390*200</t>
  </si>
  <si>
    <t>消声器纸箱*1201C21-001</t>
  </si>
  <si>
    <t>570*350*210</t>
  </si>
  <si>
    <t>储气筒纸箱*S50J0E010</t>
  </si>
  <si>
    <t>510*330*340</t>
  </si>
  <si>
    <t>消声器内盒*9902</t>
  </si>
  <si>
    <t>Φ150*700</t>
  </si>
  <si>
    <t>消声器内盒*0148</t>
  </si>
  <si>
    <t>Φ150*620</t>
  </si>
  <si>
    <t>纸包装箱*212100070-BZ</t>
  </si>
  <si>
    <t>1100*410*320</t>
  </si>
  <si>
    <t>消声器纸包装箱*1201Q01-010-BZ</t>
  </si>
  <si>
    <t>940*200*200</t>
  </si>
  <si>
    <t>纸包装箱*1201010-RR60020-BZX</t>
  </si>
  <si>
    <t>310*310*1010</t>
  </si>
  <si>
    <t>纸包装箱*1201C48B-001BZX</t>
  </si>
  <si>
    <t>960*230*260</t>
  </si>
  <si>
    <t>纸包装箱*212100011-BZX</t>
  </si>
  <si>
    <t>920*380*320</t>
  </si>
  <si>
    <t>纸包装箱*1201010J-C65A00-BZX</t>
  </si>
  <si>
    <t>910*420*220</t>
  </si>
  <si>
    <t>纸包装箱(27件/箱)*1896363X-ZBZX</t>
  </si>
  <si>
    <t>560*440*110(外腔)</t>
  </si>
  <si>
    <t>内纸包装箱(1件/箱)*1201Q01-020-NBZX</t>
  </si>
  <si>
    <t>196*196*850</t>
  </si>
  <si>
    <t>纸包装箱(2件/箱)*1201Q01-020-BZX</t>
  </si>
  <si>
    <t>210*420*930</t>
  </si>
  <si>
    <t>油箱垫片</t>
  </si>
  <si>
    <t>2000*550</t>
  </si>
  <si>
    <t>燃油箱纸箱*1101020-T0500-BZ</t>
  </si>
  <si>
    <t>1200*770*690</t>
  </si>
  <si>
    <t>燃油箱纸箱*211101400</t>
  </si>
  <si>
    <t>850*400*700</t>
  </si>
  <si>
    <t>燃油箱纸箱*211101390</t>
  </si>
  <si>
    <t>900*400*700</t>
  </si>
  <si>
    <t>燃油箱纸箱*11E007-01010-BZ</t>
  </si>
  <si>
    <t>760*730*580</t>
  </si>
  <si>
    <t>油箱纸箱*211100590</t>
  </si>
  <si>
    <t>740*360*480</t>
  </si>
  <si>
    <t>油箱纸箱*211100360-BZ</t>
  </si>
  <si>
    <t>670*360*620</t>
  </si>
  <si>
    <t>燃油箱纸包装箱*211100305-BZ</t>
  </si>
  <si>
    <t>1155*425*1040</t>
  </si>
  <si>
    <t>燃油箱纸包装箱*211100313-BZ</t>
  </si>
  <si>
    <t>740*630*680</t>
  </si>
  <si>
    <t>燃油箱纸包装箱*211100417-BZ</t>
  </si>
  <si>
    <t>625*365*510</t>
  </si>
  <si>
    <t>燃油箱纸包装箱*211100418-BZ</t>
  </si>
  <si>
    <t>1065*410*530</t>
  </si>
  <si>
    <t>燃油箱纸包装箱*1101010-RR60T118-BZ</t>
  </si>
  <si>
    <t>1070*630*600</t>
  </si>
  <si>
    <t>燃油箱纸包装箱*211100505-BZ</t>
  </si>
  <si>
    <t>680*310*890</t>
  </si>
  <si>
    <t>燃油箱纸包装箱*211100506-BZ</t>
  </si>
  <si>
    <t>燃油箱纸包装箱*211100507-BZ</t>
  </si>
  <si>
    <t>700*310*790</t>
  </si>
  <si>
    <t>燃油箱纸包装箱*211100516-BZ</t>
  </si>
  <si>
    <t>745*635*680</t>
  </si>
  <si>
    <t>燃油箱纸包装箱*FBC6127BRZ3-1101010-BZ</t>
  </si>
  <si>
    <t>2200*420*580</t>
  </si>
  <si>
    <t>纸角铁*1896363X-ZJT</t>
  </si>
  <si>
    <t>50*50*1000mm</t>
  </si>
  <si>
    <t>蛇皮塑料袋</t>
  </si>
  <si>
    <t>Z66#</t>
  </si>
  <si>
    <t>打包带</t>
  </si>
  <si>
    <t>打包扣</t>
  </si>
  <si>
    <t>打包带*卡特苏州专用</t>
  </si>
  <si>
    <t>卡特苏州专用</t>
  </si>
  <si>
    <t>前法兰纸箱*3140042300</t>
  </si>
  <si>
    <t>290*220*80</t>
  </si>
  <si>
    <t>前/后锥接管纸箱*3140330800</t>
  </si>
  <si>
    <t>345*260*120</t>
  </si>
  <si>
    <t>830*760*480</t>
  </si>
  <si>
    <t>管件木包装箱(8件/箱)*4333956BZX-00</t>
  </si>
  <si>
    <t>1350*580*310</t>
  </si>
  <si>
    <t>1280*1030*520</t>
  </si>
  <si>
    <t>木包装箱*BZX377-5378(B16)</t>
  </si>
  <si>
    <t>840*435*120</t>
  </si>
  <si>
    <t>木包装箱(5件/箱)*BZX3870516-5</t>
  </si>
  <si>
    <t>1250*850*500</t>
  </si>
  <si>
    <t>木包装箱(5件/箱)*BZX3870517</t>
  </si>
  <si>
    <t>1200*900*300</t>
  </si>
  <si>
    <t>木包装箱*BZX463-8566(B4)</t>
  </si>
  <si>
    <t>500*600*300</t>
  </si>
  <si>
    <t>木包装箱*BZX270-9343(B24)</t>
  </si>
  <si>
    <t>950*650*550</t>
  </si>
  <si>
    <t>木包装箱*BZX-3708211(5)</t>
  </si>
  <si>
    <t>1060*740*300</t>
  </si>
  <si>
    <t>木包装箱*BZX-4646002(8)</t>
  </si>
  <si>
    <t>640*480*310</t>
  </si>
  <si>
    <t>木包装箱(6件装)*BZX4861695(B6)</t>
  </si>
  <si>
    <t>700*280*130</t>
  </si>
  <si>
    <t>木包装箱*BZX-399-7084(12)</t>
  </si>
  <si>
    <t>1280*1030*280</t>
  </si>
  <si>
    <t>500*600*250</t>
  </si>
  <si>
    <t>木包装箱*BZX-422-1118(B15)</t>
  </si>
  <si>
    <t>1250*900*300</t>
  </si>
  <si>
    <t>木托盘*1896363X-TP</t>
  </si>
  <si>
    <t>1140*900*144(864件/托)</t>
  </si>
  <si>
    <t>木包装箱*BZX-478-0447(5)</t>
  </si>
  <si>
    <t>2600*680*1000</t>
  </si>
  <si>
    <t>木包装箱(5件/箱)*L1JO-5A212-B-MBZX</t>
  </si>
  <si>
    <t>1300*1400*300</t>
  </si>
  <si>
    <t>木包装箱(4件/箱)*L1JO-5A212-D-MBZX</t>
  </si>
  <si>
    <t>1200*1000*500</t>
  </si>
  <si>
    <t>木包装箱(5件/箱)*L1JO-5A216-A-MBZX</t>
  </si>
  <si>
    <t>1900*1300*200</t>
  </si>
  <si>
    <t>木包装箱*BZX-312-3542(88)</t>
  </si>
  <si>
    <t>1000*800*520</t>
  </si>
  <si>
    <t>木包装箱*BZX-514-3827(12)</t>
  </si>
  <si>
    <t>860*670*380</t>
  </si>
  <si>
    <t>木包装箱*BZX-520-4437(24)</t>
  </si>
  <si>
    <t>木包装箱*BZX-511-0728(24)</t>
  </si>
  <si>
    <t>木包装箱*BZX-538-5221(28)</t>
  </si>
  <si>
    <t>1150*950*300</t>
  </si>
  <si>
    <t>木包装箱(4件/箱)*521-4604(MX)</t>
  </si>
  <si>
    <t>800*500*200</t>
  </si>
  <si>
    <t>木包装箱*BZX-526-9416(8)</t>
  </si>
  <si>
    <t>700*500*450</t>
  </si>
  <si>
    <t>(第三轮试制)燃油箱总成与输油泵总成工艺合件木包装箱*1101002-VK0101-BZ</t>
  </si>
  <si>
    <t>1020*390*380</t>
  </si>
  <si>
    <t>(禁用)燃油箱木包装箱*1101002-V24004-BZ</t>
  </si>
  <si>
    <t>820*370*320</t>
  </si>
  <si>
    <t>消声器木箱*130-001BZX</t>
  </si>
  <si>
    <t>1696*995*430</t>
  </si>
  <si>
    <t>消声器木箱*243-6273(B2)</t>
  </si>
  <si>
    <t>1532*858*435</t>
  </si>
  <si>
    <t>消声器排烟管木箱*FG_263-0765/AL</t>
  </si>
  <si>
    <t>木包装箱(10件/箱)*17405H56A7-BZX</t>
  </si>
  <si>
    <t>1320*660*335</t>
  </si>
  <si>
    <t>17401-H56J0木包装箱(6件/箱)*17401-H56J0-MX</t>
  </si>
  <si>
    <t>1400*1400*600</t>
  </si>
  <si>
    <t>油箱木箱*YC77100-210</t>
  </si>
  <si>
    <t>1200*770*730</t>
  </si>
  <si>
    <t>油箱木箱*YC77100-220</t>
  </si>
  <si>
    <t>1110*670*670</t>
  </si>
  <si>
    <t>木箱托架(日野)*77205-E0350</t>
  </si>
  <si>
    <t>木箱(日野)*77205-E0340-A</t>
  </si>
  <si>
    <t>燃油箱木包装箱*S7740-E0G90-BZ</t>
  </si>
  <si>
    <t>1520*670*660</t>
  </si>
  <si>
    <t>O型密封圈*内径Φ135*6，含氟橡胶</t>
  </si>
  <si>
    <t>内径Φ135*6，含氟橡胶</t>
  </si>
  <si>
    <t>卡箍*1203048-T76H0</t>
  </si>
  <si>
    <t>卡箍*1109034-KE300</t>
  </si>
  <si>
    <t>102-140  304</t>
  </si>
  <si>
    <t>不锈钢卡箍*1203010-EA6G-041</t>
  </si>
  <si>
    <t>Φ63.5 304</t>
  </si>
  <si>
    <t>木包装箱*BZX379-4430(B20)</t>
  </si>
  <si>
    <t>815*650*240</t>
  </si>
  <si>
    <t>(发苏州专用)免熏蒸木箱*BZX361-4443(B3)</t>
  </si>
  <si>
    <t>催化消声器木包装箱*A2000-MX</t>
  </si>
  <si>
    <t>960*320*360</t>
  </si>
  <si>
    <t>木包装箱(2件/箱)*S55D1-MX</t>
  </si>
  <si>
    <t>1040*500*300</t>
  </si>
  <si>
    <t>MS8E3-1205140A-L木包装箱*MS8E3-1205140A-MX</t>
  </si>
  <si>
    <t>825*575*755</t>
  </si>
  <si>
    <t>木包装箱*MN2E1A-MX</t>
  </si>
  <si>
    <t>710*700*700</t>
  </si>
  <si>
    <t>LG1E1-1205140-L木包装箱*LG1E1-MX</t>
  </si>
  <si>
    <t>745*490*605</t>
  </si>
  <si>
    <t>JA6E2-1205140-S木包装箱*JA6E2-MX</t>
  </si>
  <si>
    <t>730*520*650</t>
  </si>
  <si>
    <t>MX5L4-1205140-L木包装箱*MX5L4-MX</t>
  </si>
  <si>
    <t>720*720*540</t>
  </si>
  <si>
    <t>LG5D6-1205140-S木包装箱*LG5D6-MX</t>
  </si>
  <si>
    <t>900*600*650</t>
  </si>
  <si>
    <t>JA372-1205140-S木包装箱*JA372-MX</t>
  </si>
  <si>
    <t>750*580*650</t>
  </si>
  <si>
    <t>LG1S3-1205140-TS木包装箱*LG1S3-MX</t>
  </si>
  <si>
    <t>LG100-1205140-TS木包装箱*LG100-MX</t>
  </si>
  <si>
    <t>850*575*650</t>
  </si>
  <si>
    <t>A5CD1-1205140-S木包装箱*A5CD1-MX</t>
  </si>
  <si>
    <t>FGFD1-12051L0B-S木包装箱*FGFD1-S-MX</t>
  </si>
  <si>
    <t>1090*285*280</t>
  </si>
  <si>
    <t>KX1E2-1205140SF1-L木包装箱*KX1E2-MX</t>
  </si>
  <si>
    <t>860*520*750</t>
  </si>
  <si>
    <t>J3HD2-1205100木包装箱*J3HD2-100-MX</t>
  </si>
  <si>
    <t>750*700*470</t>
  </si>
  <si>
    <t>A5C14-1205140-S木包装箱*A5C14-MX</t>
  </si>
  <si>
    <t>850*700*650</t>
  </si>
  <si>
    <t>MN2L3-1205100-S木包装箱*MN2L3-MX</t>
  </si>
  <si>
    <t>720*720*570(木制铁皮)</t>
  </si>
  <si>
    <t>MX1S1-1205140SF1-L木包装箱*MX1S1-MX</t>
  </si>
  <si>
    <t>800*520*660</t>
  </si>
  <si>
    <t>MY8E1-1205100-S木包装箱*MY8E1-100-MX</t>
  </si>
  <si>
    <t>FGF00-12051L0A-S木包装箱*FGF00-A-MX</t>
  </si>
  <si>
    <t>900*285*300</t>
  </si>
  <si>
    <t>A5CE1-1205140B-S木包装箱*A5CE1-B-MX</t>
  </si>
  <si>
    <t>820*550*650</t>
  </si>
  <si>
    <t>EJ200-12051L0B-S木包装箱*EJ200-B-MX</t>
  </si>
  <si>
    <t>960*260*280</t>
  </si>
  <si>
    <t>MX200-1205140B-L木包装箱*MX200-B-MX</t>
  </si>
  <si>
    <t>820*660*500</t>
  </si>
  <si>
    <t>免熏蒸木包装箱*BZX-491-7840(3)</t>
  </si>
  <si>
    <t>1000*600*350</t>
  </si>
  <si>
    <t>免熏蒸木包装箱*BZX-415-8218(20)</t>
  </si>
  <si>
    <t>950*600*300</t>
  </si>
  <si>
    <t>泡沫板*500*400*20</t>
  </si>
  <si>
    <t>500*400*20</t>
  </si>
  <si>
    <t>双</t>
  </si>
  <si>
    <t>浸塑手套</t>
  </si>
  <si>
    <t>9002口罩</t>
  </si>
  <si>
    <t>防尘口罩*9102CS</t>
  </si>
  <si>
    <t>9102CS</t>
  </si>
  <si>
    <t>擦机布</t>
  </si>
  <si>
    <t>汗衫破布</t>
  </si>
  <si>
    <t>帆布手套</t>
  </si>
  <si>
    <t>洗衣粉</t>
  </si>
  <si>
    <t>袋</t>
  </si>
  <si>
    <t>肥皂</t>
  </si>
  <si>
    <t>扁拖把</t>
  </si>
  <si>
    <t>棕推把</t>
  </si>
  <si>
    <t>棕笤帚</t>
  </si>
  <si>
    <t>夏季工作服</t>
  </si>
  <si>
    <t>钢丸</t>
  </si>
  <si>
    <t>桶</t>
  </si>
  <si>
    <t>片碱</t>
  </si>
  <si>
    <t>乙醇</t>
  </si>
  <si>
    <t>氯化纳</t>
  </si>
  <si>
    <t>脱脂剂*3305B</t>
  </si>
  <si>
    <t>3305B</t>
  </si>
  <si>
    <t>水性弯管润滑脂*QH-6003</t>
  </si>
  <si>
    <t>QH-6003</t>
  </si>
  <si>
    <t>化雪剂</t>
  </si>
  <si>
    <t>814金属清洗剂</t>
  </si>
  <si>
    <t>助焊精*25</t>
  </si>
  <si>
    <t>嘉钡焊接防飞溅剂*JA-10</t>
  </si>
  <si>
    <t>450ml</t>
  </si>
  <si>
    <t>自喷防飞溅剂铝用拉延液*MS-406</t>
  </si>
  <si>
    <t>防锈乳化油</t>
  </si>
  <si>
    <t>线切割乳化油</t>
  </si>
  <si>
    <t>不锈钢拉延油</t>
  </si>
  <si>
    <t>檀香</t>
  </si>
  <si>
    <t>昆仑-抗磨液压油</t>
  </si>
  <si>
    <t>进口抗磨液压油</t>
  </si>
  <si>
    <t>美孚力图</t>
  </si>
  <si>
    <t>齿轮油*L-CKD 150工业闭式</t>
  </si>
  <si>
    <t>L-CKD 150工业闭式</t>
  </si>
  <si>
    <t>户外聚脂黑高光粉末*P105</t>
  </si>
  <si>
    <t>P105</t>
  </si>
  <si>
    <t>不锈钢焊丝</t>
  </si>
  <si>
    <t>ER308LSiΦ1.0</t>
  </si>
  <si>
    <t>铁红醇酸底漆</t>
  </si>
  <si>
    <t>C06-1</t>
  </si>
  <si>
    <t>二甲苯</t>
  </si>
  <si>
    <t>自动喷漆</t>
  </si>
  <si>
    <t>调合漆(各种颜色)</t>
  </si>
  <si>
    <t>达克罗涂料A/B组份</t>
  </si>
  <si>
    <t>JMTD-380</t>
  </si>
  <si>
    <t>有机硅铝粉耐热漆*XY-600</t>
  </si>
  <si>
    <t>XY-600</t>
  </si>
  <si>
    <t>耐高温哑光黑色油漆*TMF-600M</t>
  </si>
  <si>
    <t>TMF-600M</t>
  </si>
  <si>
    <t>混合气</t>
  </si>
  <si>
    <t>msc-334清洗剂</t>
  </si>
  <si>
    <t>单向阀*1101045J-C65A00-1</t>
  </si>
  <si>
    <t>法兰*431-4212</t>
  </si>
  <si>
    <t>喷嘴座*J5WJ1-37</t>
  </si>
  <si>
    <t>喷嘴座*801000-35-SZ22</t>
  </si>
  <si>
    <t>石棉垫片*ZDSY-13008-16</t>
  </si>
  <si>
    <t>喷嘴垫片*JC100-1205504</t>
  </si>
  <si>
    <t>喷嘴座*YK800-1205503-SY1</t>
  </si>
  <si>
    <t>喷嘴座*YK800-1205503A</t>
  </si>
  <si>
    <t>喷嘴座*YK800-1205503B</t>
  </si>
  <si>
    <t>小弯管*1102C-133-B</t>
  </si>
  <si>
    <t>小直管*1102C-135</t>
  </si>
  <si>
    <t>连通管*6137P-016</t>
  </si>
  <si>
    <t>Φ63.5*1.75*120(HG-10)</t>
  </si>
  <si>
    <t>加油连接管*1102010J-0C7101-060</t>
  </si>
  <si>
    <t>通气管*1102010J-0C7101-018</t>
  </si>
  <si>
    <t>通气接管*1101016-VQ0701</t>
  </si>
  <si>
    <t>Φ16*1.0*70</t>
  </si>
  <si>
    <t>加油连接管*1101018-VQ0701</t>
  </si>
  <si>
    <t>Φ28*2.0*55</t>
  </si>
  <si>
    <t>法兰*J5WJ1-15-SZ3</t>
  </si>
  <si>
    <t>连接法兰*801000-16-SZ13</t>
  </si>
  <si>
    <t>连接法兰*Y24-30-13-SZ1</t>
  </si>
  <si>
    <t>管接头*1303091-T71L0</t>
  </si>
  <si>
    <t>30*1.5(HG-10)</t>
  </si>
  <si>
    <t>白墨水盒*手持喷码机</t>
  </si>
  <si>
    <t>手持喷码机</t>
  </si>
  <si>
    <t>清洗剂盒*手持喷码机</t>
  </si>
  <si>
    <t>条码纸*102mm*152mm*200</t>
  </si>
  <si>
    <t>102mm*152mm*200</t>
  </si>
  <si>
    <t>条码纸*50mm*25mm*2000张/卷/PET材料</t>
  </si>
  <si>
    <t>50mm*25mm*2000张/卷/PET材料</t>
  </si>
  <si>
    <t>条码纸*104mm*75mm*1000张/卷/铜板纸</t>
  </si>
  <si>
    <t>104mm*75mm*1000张/卷/铜板纸</t>
  </si>
  <si>
    <t>打标针总成*4#</t>
  </si>
  <si>
    <t>4#</t>
  </si>
  <si>
    <t>供应商名称：</t>
    <phoneticPr fontId="4" type="noConversion"/>
  </si>
  <si>
    <t>供应商代码：</t>
    <phoneticPr fontId="4" type="noConversion"/>
  </si>
  <si>
    <r>
      <rPr>
        <sz val="12"/>
        <rFont val="宋体"/>
        <family val="3"/>
        <charset val="134"/>
        <scheme val="minor"/>
      </rPr>
      <t xml:space="preserve">   经核算,对你单位</t>
    </r>
    <r>
      <rPr>
        <sz val="12"/>
        <color theme="1"/>
        <rFont val="宋体"/>
        <family val="3"/>
        <charset val="134"/>
        <scheme val="minor"/>
      </rPr>
      <t>以下供货零件</t>
    </r>
    <r>
      <rPr>
        <sz val="12"/>
        <rFont val="宋体"/>
        <family val="3"/>
        <charset val="134"/>
        <scheme val="minor"/>
      </rPr>
      <t>价格(不含税、含包装、运输费)确定如下，自</t>
    </r>
    <r>
      <rPr>
        <sz val="12"/>
        <color theme="1"/>
        <rFont val="宋体"/>
        <family val="3"/>
        <charset val="134"/>
        <scheme val="minor"/>
      </rPr>
      <t>2019年</t>
    </r>
    <r>
      <rPr>
        <u/>
        <sz val="12"/>
        <rFont val="宋体"/>
        <family val="3"/>
        <charset val="134"/>
        <scheme val="minor"/>
      </rPr>
      <t xml:space="preserve"> 06</t>
    </r>
    <r>
      <rPr>
        <sz val="12"/>
        <color theme="1"/>
        <rFont val="宋体"/>
        <family val="3"/>
        <charset val="134"/>
        <scheme val="minor"/>
      </rPr>
      <t>月</t>
    </r>
    <r>
      <rPr>
        <u/>
        <sz val="12"/>
        <rFont val="宋体"/>
        <family val="3"/>
        <charset val="134"/>
        <scheme val="minor"/>
      </rPr>
      <t xml:space="preserve"> 01 </t>
    </r>
    <r>
      <rPr>
        <sz val="12"/>
        <color theme="1"/>
        <rFont val="宋体"/>
        <family val="3"/>
        <charset val="134"/>
        <scheme val="minor"/>
      </rPr>
      <t>日生效</t>
    </r>
    <r>
      <rPr>
        <sz val="12"/>
        <rFont val="宋体"/>
        <family val="3"/>
        <charset val="134"/>
        <scheme val="minor"/>
      </rPr>
      <t>:</t>
    </r>
  </si>
  <si>
    <t>序号</t>
  </si>
  <si>
    <t>物料号</t>
  </si>
  <si>
    <t>名称/图号</t>
  </si>
  <si>
    <t>规格/材料</t>
  </si>
  <si>
    <t>单位</t>
  </si>
  <si>
    <t>备注</t>
  </si>
  <si>
    <t>有效期：2019年6月1日至下次价格调整日为止。</t>
  </si>
  <si>
    <t>供方：</t>
    <phoneticPr fontId="4" type="noConversion"/>
  </si>
  <si>
    <t>代表签字：</t>
  </si>
  <si>
    <t>时间：</t>
  </si>
  <si>
    <t>B2&amp;D2</t>
  </si>
  <si>
    <t>辅助列1</t>
    <phoneticPr fontId="3" type="noConversion"/>
  </si>
  <si>
    <t>辅助列2</t>
  </si>
  <si>
    <t>19原价格</t>
    <phoneticPr fontId="3" type="noConversion"/>
  </si>
  <si>
    <t>18原价格</t>
    <phoneticPr fontId="3" type="noConversion"/>
  </si>
  <si>
    <t>30.003.034</t>
    <phoneticPr fontId="6" type="noConversion"/>
  </si>
  <si>
    <t>2.02.001</t>
    <phoneticPr fontId="6" type="noConversion"/>
  </si>
  <si>
    <t>30.003.076</t>
    <phoneticPr fontId="6" type="noConversion"/>
  </si>
  <si>
    <t>30.004.410</t>
    <phoneticPr fontId="6" type="noConversion"/>
  </si>
  <si>
    <t>30.004.411</t>
    <phoneticPr fontId="6" type="noConversion"/>
  </si>
  <si>
    <t>31.001.0141</t>
    <phoneticPr fontId="6" type="noConversion"/>
  </si>
  <si>
    <t>31.001.0161</t>
    <phoneticPr fontId="6" type="noConversion"/>
  </si>
  <si>
    <t>31.001.0211</t>
    <phoneticPr fontId="6" type="noConversion"/>
  </si>
  <si>
    <t>31.001.0343</t>
    <phoneticPr fontId="6" type="noConversion"/>
  </si>
  <si>
    <t>31.002.1057</t>
    <phoneticPr fontId="6" type="noConversion"/>
  </si>
  <si>
    <t>31.002.1281</t>
    <phoneticPr fontId="6" type="noConversion"/>
  </si>
  <si>
    <t>31.002.1660</t>
    <phoneticPr fontId="6" type="noConversion"/>
  </si>
  <si>
    <t>31.003.0009</t>
    <phoneticPr fontId="6" type="noConversion"/>
  </si>
  <si>
    <t>2.02.001</t>
    <phoneticPr fontId="6" type="noConversion"/>
  </si>
  <si>
    <t>31.003.0010</t>
    <phoneticPr fontId="6" type="noConversion"/>
  </si>
  <si>
    <t>31.003.0022</t>
    <phoneticPr fontId="6" type="noConversion"/>
  </si>
  <si>
    <t>31.003.0023</t>
    <phoneticPr fontId="6" type="noConversion"/>
  </si>
  <si>
    <t>31.003.0025</t>
    <phoneticPr fontId="6" type="noConversion"/>
  </si>
  <si>
    <t>31.003.0026</t>
    <phoneticPr fontId="6" type="noConversion"/>
  </si>
  <si>
    <t>31.003.0027</t>
    <phoneticPr fontId="6" type="noConversion"/>
  </si>
  <si>
    <t>31.003.0043</t>
    <phoneticPr fontId="6" type="noConversion"/>
  </si>
  <si>
    <t>31.003.0046</t>
    <phoneticPr fontId="6" type="noConversion"/>
  </si>
  <si>
    <t>31.003.0114</t>
    <phoneticPr fontId="6" type="noConversion"/>
  </si>
  <si>
    <t>2.02.001</t>
    <phoneticPr fontId="6" type="noConversion"/>
  </si>
  <si>
    <t>31.003.0115</t>
    <phoneticPr fontId="6" type="noConversion"/>
  </si>
  <si>
    <t>31.003.0116</t>
    <phoneticPr fontId="6" type="noConversion"/>
  </si>
  <si>
    <t>31.003.0117</t>
    <phoneticPr fontId="6" type="noConversion"/>
  </si>
  <si>
    <t>31.003.0124</t>
    <phoneticPr fontId="6" type="noConversion"/>
  </si>
  <si>
    <t>31.003.0129</t>
    <phoneticPr fontId="6" type="noConversion"/>
  </si>
  <si>
    <t>31.003.0130</t>
    <phoneticPr fontId="6" type="noConversion"/>
  </si>
  <si>
    <t>31.003.0131</t>
    <phoneticPr fontId="6" type="noConversion"/>
  </si>
  <si>
    <t>31.003.0166</t>
    <phoneticPr fontId="6" type="noConversion"/>
  </si>
  <si>
    <t>31.003.0168</t>
    <phoneticPr fontId="6" type="noConversion"/>
  </si>
  <si>
    <t>31.003.0189</t>
    <phoneticPr fontId="6" type="noConversion"/>
  </si>
  <si>
    <t>31.003.0192</t>
    <phoneticPr fontId="6" type="noConversion"/>
  </si>
  <si>
    <t>31.003.0218</t>
    <phoneticPr fontId="6" type="noConversion"/>
  </si>
  <si>
    <t>31.003.0219</t>
    <phoneticPr fontId="6" type="noConversion"/>
  </si>
  <si>
    <t>31.003.0340</t>
    <phoneticPr fontId="6" type="noConversion"/>
  </si>
  <si>
    <t>31.003.0341</t>
    <phoneticPr fontId="6" type="noConversion"/>
  </si>
  <si>
    <t>31.003.0440</t>
    <phoneticPr fontId="6" type="noConversion"/>
  </si>
  <si>
    <t>31.003.0472</t>
    <phoneticPr fontId="6" type="noConversion"/>
  </si>
  <si>
    <t>31.003.0473</t>
    <phoneticPr fontId="6" type="noConversion"/>
  </si>
  <si>
    <t>31.003.0516</t>
    <phoneticPr fontId="6" type="noConversion"/>
  </si>
  <si>
    <t>31.003.0546</t>
    <phoneticPr fontId="6" type="noConversion"/>
  </si>
  <si>
    <t>31.003.0573</t>
    <phoneticPr fontId="6" type="noConversion"/>
  </si>
  <si>
    <t>31.003.0574</t>
    <phoneticPr fontId="6" type="noConversion"/>
  </si>
  <si>
    <t>31.003.0581</t>
    <phoneticPr fontId="6" type="noConversion"/>
  </si>
  <si>
    <t>31.003.0706</t>
    <phoneticPr fontId="6" type="noConversion"/>
  </si>
  <si>
    <t>31.003.0732</t>
    <phoneticPr fontId="6" type="noConversion"/>
  </si>
  <si>
    <t>31.003.0742</t>
    <phoneticPr fontId="6" type="noConversion"/>
  </si>
  <si>
    <t>31.003.0743</t>
    <phoneticPr fontId="6" type="noConversion"/>
  </si>
  <si>
    <t>31.003.0789</t>
    <phoneticPr fontId="6" type="noConversion"/>
  </si>
  <si>
    <t>31.004.0198</t>
    <phoneticPr fontId="6" type="noConversion"/>
  </si>
  <si>
    <t>31.004.0259</t>
    <phoneticPr fontId="6" type="noConversion"/>
  </si>
  <si>
    <t>31.004.0347</t>
    <phoneticPr fontId="6" type="noConversion"/>
  </si>
  <si>
    <t>31.004.0369</t>
    <phoneticPr fontId="6" type="noConversion"/>
  </si>
  <si>
    <t>31.004.0439</t>
    <phoneticPr fontId="6" type="noConversion"/>
  </si>
  <si>
    <t>31.004.0443</t>
    <phoneticPr fontId="6" type="noConversion"/>
  </si>
  <si>
    <t>31.004.0478</t>
    <phoneticPr fontId="6" type="noConversion"/>
  </si>
  <si>
    <t>31.004.0625</t>
    <phoneticPr fontId="6" type="noConversion"/>
  </si>
  <si>
    <t>31.005.0302</t>
    <phoneticPr fontId="6" type="noConversion"/>
  </si>
  <si>
    <t>31.005.0335</t>
    <phoneticPr fontId="6" type="noConversion"/>
  </si>
  <si>
    <t>31.005.0359</t>
    <phoneticPr fontId="6" type="noConversion"/>
  </si>
  <si>
    <t>31.007.0203</t>
    <phoneticPr fontId="6" type="noConversion"/>
  </si>
  <si>
    <t>31.007.0354</t>
    <phoneticPr fontId="6" type="noConversion"/>
  </si>
  <si>
    <t>31.007.0703</t>
    <phoneticPr fontId="6" type="noConversion"/>
  </si>
  <si>
    <t>33.002.0016</t>
    <phoneticPr fontId="6" type="noConversion"/>
  </si>
  <si>
    <t>33.002.0017</t>
    <phoneticPr fontId="6" type="noConversion"/>
  </si>
  <si>
    <t>33.002.0018</t>
    <phoneticPr fontId="6" type="noConversion"/>
  </si>
  <si>
    <t>33.002.0019</t>
    <phoneticPr fontId="6" type="noConversion"/>
  </si>
  <si>
    <t>31.004.0745</t>
    <phoneticPr fontId="6" type="noConversion"/>
  </si>
  <si>
    <t>2.02.003</t>
    <phoneticPr fontId="6" type="noConversion"/>
  </si>
  <si>
    <t>31.007.0033</t>
    <phoneticPr fontId="6" type="noConversion"/>
  </si>
  <si>
    <t>31.007.0039</t>
    <phoneticPr fontId="6" type="noConversion"/>
  </si>
  <si>
    <t>31.007.0226</t>
    <phoneticPr fontId="6" type="noConversion"/>
  </si>
  <si>
    <t>31.007.0404</t>
    <phoneticPr fontId="6" type="noConversion"/>
  </si>
  <si>
    <t>31.007.0606</t>
    <phoneticPr fontId="6" type="noConversion"/>
  </si>
  <si>
    <t>31.007.0651</t>
    <phoneticPr fontId="6" type="noConversion"/>
  </si>
  <si>
    <t>31.007.0670</t>
    <phoneticPr fontId="6" type="noConversion"/>
  </si>
  <si>
    <t>31.007.0671</t>
    <phoneticPr fontId="6" type="noConversion"/>
  </si>
  <si>
    <t>31.007.0689</t>
    <phoneticPr fontId="6" type="noConversion"/>
  </si>
  <si>
    <t>31.007.0697</t>
    <phoneticPr fontId="6" type="noConversion"/>
  </si>
  <si>
    <t>31.007.0710</t>
    <phoneticPr fontId="6" type="noConversion"/>
  </si>
  <si>
    <t>31.007.0711</t>
    <phoneticPr fontId="6" type="noConversion"/>
  </si>
  <si>
    <t>31.007.0272</t>
    <phoneticPr fontId="6" type="noConversion"/>
  </si>
  <si>
    <t>2.02.009</t>
    <phoneticPr fontId="6" type="noConversion"/>
  </si>
  <si>
    <t>30.001.005</t>
    <phoneticPr fontId="6" type="noConversion"/>
  </si>
  <si>
    <t>30.001.008</t>
    <phoneticPr fontId="6" type="noConversion"/>
  </si>
  <si>
    <t>30.001.009</t>
    <phoneticPr fontId="6" type="noConversion"/>
  </si>
  <si>
    <t>30.001.021</t>
    <phoneticPr fontId="6" type="noConversion"/>
  </si>
  <si>
    <t>30.001.022</t>
    <phoneticPr fontId="6" type="noConversion"/>
  </si>
  <si>
    <t>30.001.029</t>
    <phoneticPr fontId="6" type="noConversion"/>
  </si>
  <si>
    <t>30.001.042</t>
    <phoneticPr fontId="6" type="noConversion"/>
  </si>
  <si>
    <t>30.001.043</t>
    <phoneticPr fontId="6" type="noConversion"/>
  </si>
  <si>
    <t>30.001.049</t>
    <phoneticPr fontId="6" type="noConversion"/>
  </si>
  <si>
    <t>2.02.009</t>
    <phoneticPr fontId="6" type="noConversion"/>
  </si>
  <si>
    <t>30.001.064</t>
    <phoneticPr fontId="6" type="noConversion"/>
  </si>
  <si>
    <t>30.001.067</t>
    <phoneticPr fontId="6" type="noConversion"/>
  </si>
  <si>
    <t>30.001.068</t>
    <phoneticPr fontId="6" type="noConversion"/>
  </si>
  <si>
    <t>30.001.072</t>
    <phoneticPr fontId="6" type="noConversion"/>
  </si>
  <si>
    <t>30.001.074</t>
    <phoneticPr fontId="6" type="noConversion"/>
  </si>
  <si>
    <t>30.001.084</t>
    <phoneticPr fontId="6" type="noConversion"/>
  </si>
  <si>
    <t>2.02.009</t>
    <phoneticPr fontId="6" type="noConversion"/>
  </si>
  <si>
    <t>30.001.089</t>
    <phoneticPr fontId="6" type="noConversion"/>
  </si>
  <si>
    <t>30.001.100</t>
    <phoneticPr fontId="6" type="noConversion"/>
  </si>
  <si>
    <t>30.001.113</t>
    <phoneticPr fontId="6" type="noConversion"/>
  </si>
  <si>
    <t>30.001.114</t>
    <phoneticPr fontId="6" type="noConversion"/>
  </si>
  <si>
    <t>30.001.152</t>
    <phoneticPr fontId="6" type="noConversion"/>
  </si>
  <si>
    <t>30.001.153</t>
    <phoneticPr fontId="6" type="noConversion"/>
  </si>
  <si>
    <t>30.001.158</t>
    <phoneticPr fontId="6" type="noConversion"/>
  </si>
  <si>
    <t>30.001.159</t>
    <phoneticPr fontId="6" type="noConversion"/>
  </si>
  <si>
    <t>30.001.160</t>
    <phoneticPr fontId="6" type="noConversion"/>
  </si>
  <si>
    <t>30.001.161</t>
    <phoneticPr fontId="6" type="noConversion"/>
  </si>
  <si>
    <t>30.001.171</t>
    <phoneticPr fontId="6" type="noConversion"/>
  </si>
  <si>
    <t>30.001.172</t>
    <phoneticPr fontId="6" type="noConversion"/>
  </si>
  <si>
    <t>30.001.182</t>
    <phoneticPr fontId="6" type="noConversion"/>
  </si>
  <si>
    <t>30.001.195</t>
    <phoneticPr fontId="6" type="noConversion"/>
  </si>
  <si>
    <t>30.001.215</t>
    <phoneticPr fontId="6" type="noConversion"/>
  </si>
  <si>
    <t>30.001.263</t>
    <phoneticPr fontId="6" type="noConversion"/>
  </si>
  <si>
    <t>30.001.267</t>
    <phoneticPr fontId="6" type="noConversion"/>
  </si>
  <si>
    <t>30.001.271</t>
    <phoneticPr fontId="6" type="noConversion"/>
  </si>
  <si>
    <t>30.001.272</t>
    <phoneticPr fontId="6" type="noConversion"/>
  </si>
  <si>
    <t>30.001.273</t>
    <phoneticPr fontId="6" type="noConversion"/>
  </si>
  <si>
    <t>30.001.274</t>
    <phoneticPr fontId="6" type="noConversion"/>
  </si>
  <si>
    <t>30.001.275</t>
    <phoneticPr fontId="6" type="noConversion"/>
  </si>
  <si>
    <t>30.001.276</t>
    <phoneticPr fontId="6" type="noConversion"/>
  </si>
  <si>
    <t>30.001.309</t>
    <phoneticPr fontId="6" type="noConversion"/>
  </si>
  <si>
    <t>30.001.315</t>
    <phoneticPr fontId="6" type="noConversion"/>
  </si>
  <si>
    <t>30.001.343</t>
    <phoneticPr fontId="6" type="noConversion"/>
  </si>
  <si>
    <t>30.001.349</t>
    <phoneticPr fontId="6" type="noConversion"/>
  </si>
  <si>
    <t>30.001.350</t>
    <phoneticPr fontId="6" type="noConversion"/>
  </si>
  <si>
    <t>30.001.380</t>
    <phoneticPr fontId="6" type="noConversion"/>
  </si>
  <si>
    <t>30.001.384</t>
    <phoneticPr fontId="6" type="noConversion"/>
  </si>
  <si>
    <t>30.001.385</t>
    <phoneticPr fontId="6" type="noConversion"/>
  </si>
  <si>
    <t>30.001.396</t>
    <phoneticPr fontId="6" type="noConversion"/>
  </si>
  <si>
    <t>30.001.397</t>
    <phoneticPr fontId="6" type="noConversion"/>
  </si>
  <si>
    <t>30.001.413</t>
    <phoneticPr fontId="6" type="noConversion"/>
  </si>
  <si>
    <t>30.001.450</t>
    <phoneticPr fontId="6" type="noConversion"/>
  </si>
  <si>
    <t>30.001.456</t>
    <phoneticPr fontId="6" type="noConversion"/>
  </si>
  <si>
    <t>30.001.457</t>
    <phoneticPr fontId="6" type="noConversion"/>
  </si>
  <si>
    <t>30.001.607</t>
    <phoneticPr fontId="6" type="noConversion"/>
  </si>
  <si>
    <t>30.001.621</t>
    <phoneticPr fontId="6" type="noConversion"/>
  </si>
  <si>
    <t>30.001.622</t>
    <phoneticPr fontId="6" type="noConversion"/>
  </si>
  <si>
    <t>30.001.628</t>
    <phoneticPr fontId="6" type="noConversion"/>
  </si>
  <si>
    <t>30.001.630</t>
    <phoneticPr fontId="6" type="noConversion"/>
  </si>
  <si>
    <t>30.001.631</t>
    <phoneticPr fontId="6" type="noConversion"/>
  </si>
  <si>
    <t>30.001.643</t>
    <phoneticPr fontId="6" type="noConversion"/>
  </si>
  <si>
    <t>30.001.655</t>
    <phoneticPr fontId="6" type="noConversion"/>
  </si>
  <si>
    <t>30.001.692</t>
    <phoneticPr fontId="6" type="noConversion"/>
  </si>
  <si>
    <t>30.001.700</t>
    <phoneticPr fontId="6" type="noConversion"/>
  </si>
  <si>
    <t>30.001.701</t>
    <phoneticPr fontId="6" type="noConversion"/>
  </si>
  <si>
    <t>30.001.702</t>
    <phoneticPr fontId="6" type="noConversion"/>
  </si>
  <si>
    <t>30.001.725</t>
    <phoneticPr fontId="6" type="noConversion"/>
  </si>
  <si>
    <t>30.001.726</t>
    <phoneticPr fontId="6" type="noConversion"/>
  </si>
  <si>
    <t>30.001.727</t>
    <phoneticPr fontId="6" type="noConversion"/>
  </si>
  <si>
    <t>30.001.742</t>
    <phoneticPr fontId="6" type="noConversion"/>
  </si>
  <si>
    <t>30.001.743</t>
    <phoneticPr fontId="6" type="noConversion"/>
  </si>
  <si>
    <t>30.001.746</t>
    <phoneticPr fontId="6" type="noConversion"/>
  </si>
  <si>
    <t>30.001.747</t>
    <phoneticPr fontId="6" type="noConversion"/>
  </si>
  <si>
    <t>30.001.748</t>
    <phoneticPr fontId="6" type="noConversion"/>
  </si>
  <si>
    <t>30.001.749</t>
    <phoneticPr fontId="6" type="noConversion"/>
  </si>
  <si>
    <t>30.001.750</t>
    <phoneticPr fontId="6" type="noConversion"/>
  </si>
  <si>
    <t>30.001.752</t>
    <phoneticPr fontId="6" type="noConversion"/>
  </si>
  <si>
    <t>30.001.756</t>
    <phoneticPr fontId="6" type="noConversion"/>
  </si>
  <si>
    <t>30.001.760</t>
    <phoneticPr fontId="6" type="noConversion"/>
  </si>
  <si>
    <t>30.001.761</t>
    <phoneticPr fontId="6" type="noConversion"/>
  </si>
  <si>
    <t>30.001.773</t>
    <phoneticPr fontId="6" type="noConversion"/>
  </si>
  <si>
    <t>30.001.775</t>
    <phoneticPr fontId="6" type="noConversion"/>
  </si>
  <si>
    <t>30.001.776</t>
    <phoneticPr fontId="6" type="noConversion"/>
  </si>
  <si>
    <t>30.001.780</t>
    <phoneticPr fontId="6" type="noConversion"/>
  </si>
  <si>
    <t>30.001.786</t>
    <phoneticPr fontId="6" type="noConversion"/>
  </si>
  <si>
    <t>30.001.787</t>
    <phoneticPr fontId="6" type="noConversion"/>
  </si>
  <si>
    <t>30.002.298</t>
    <phoneticPr fontId="6" type="noConversion"/>
  </si>
  <si>
    <t>30.002.299</t>
    <phoneticPr fontId="6" type="noConversion"/>
  </si>
  <si>
    <t>30.002.325</t>
    <phoneticPr fontId="6" type="noConversion"/>
  </si>
  <si>
    <t>30.002.339</t>
    <phoneticPr fontId="6" type="noConversion"/>
  </si>
  <si>
    <t>30.002.340</t>
    <phoneticPr fontId="6" type="noConversion"/>
  </si>
  <si>
    <t>30.002.376</t>
    <phoneticPr fontId="6" type="noConversion"/>
  </si>
  <si>
    <t>30.002.377</t>
    <phoneticPr fontId="6" type="noConversion"/>
  </si>
  <si>
    <t>30.002.378</t>
    <phoneticPr fontId="6" type="noConversion"/>
  </si>
  <si>
    <t>30.002.379</t>
    <phoneticPr fontId="6" type="noConversion"/>
  </si>
  <si>
    <t>30.003.147</t>
    <phoneticPr fontId="6" type="noConversion"/>
  </si>
  <si>
    <t>30.003.150</t>
    <phoneticPr fontId="6" type="noConversion"/>
  </si>
  <si>
    <t>2.02.009</t>
    <phoneticPr fontId="6" type="noConversion"/>
  </si>
  <si>
    <t>30.004.173</t>
    <phoneticPr fontId="6" type="noConversion"/>
  </si>
  <si>
    <t>30.004.183</t>
    <phoneticPr fontId="6" type="noConversion"/>
  </si>
  <si>
    <t>30.004.286</t>
    <phoneticPr fontId="6" type="noConversion"/>
  </si>
  <si>
    <t>30.004.407</t>
    <phoneticPr fontId="6" type="noConversion"/>
  </si>
  <si>
    <t>30.004.490</t>
    <phoneticPr fontId="6" type="noConversion"/>
  </si>
  <si>
    <t>31.001.0175</t>
    <phoneticPr fontId="6" type="noConversion"/>
  </si>
  <si>
    <t>31.001.0197</t>
    <phoneticPr fontId="6" type="noConversion"/>
  </si>
  <si>
    <t>31.001.0236</t>
    <phoneticPr fontId="6" type="noConversion"/>
  </si>
  <si>
    <t>31.001.0243</t>
    <phoneticPr fontId="6" type="noConversion"/>
  </si>
  <si>
    <t>31.001.0345</t>
    <phoneticPr fontId="6" type="noConversion"/>
  </si>
  <si>
    <t>31.001.0346</t>
    <phoneticPr fontId="6" type="noConversion"/>
  </si>
  <si>
    <t>31.001.0351</t>
    <phoneticPr fontId="6" type="noConversion"/>
  </si>
  <si>
    <t>31.001.0357</t>
    <phoneticPr fontId="6" type="noConversion"/>
  </si>
  <si>
    <t>31.001.0358</t>
    <phoneticPr fontId="6" type="noConversion"/>
  </si>
  <si>
    <t>31.001.0391</t>
    <phoneticPr fontId="6" type="noConversion"/>
  </si>
  <si>
    <t>31.001.0392</t>
    <phoneticPr fontId="6" type="noConversion"/>
  </si>
  <si>
    <t>31.001.0401</t>
    <phoneticPr fontId="6" type="noConversion"/>
  </si>
  <si>
    <t>31.001.0419</t>
    <phoneticPr fontId="6" type="noConversion"/>
  </si>
  <si>
    <t>31.001.0440</t>
    <phoneticPr fontId="6" type="noConversion"/>
  </si>
  <si>
    <t>31.001.0457</t>
    <phoneticPr fontId="6" type="noConversion"/>
  </si>
  <si>
    <t>31.001.0458</t>
    <phoneticPr fontId="6" type="noConversion"/>
  </si>
  <si>
    <t>31.001.0459</t>
    <phoneticPr fontId="6" type="noConversion"/>
  </si>
  <si>
    <t>31.001.0469</t>
    <phoneticPr fontId="6" type="noConversion"/>
  </si>
  <si>
    <t>31.001.0479</t>
    <phoneticPr fontId="6" type="noConversion"/>
  </si>
  <si>
    <t>31.001.0480</t>
    <phoneticPr fontId="6" type="noConversion"/>
  </si>
  <si>
    <t>31.001.0496</t>
    <phoneticPr fontId="6" type="noConversion"/>
  </si>
  <si>
    <t>31.001.0511</t>
    <phoneticPr fontId="6" type="noConversion"/>
  </si>
  <si>
    <t>31.001.0514</t>
    <phoneticPr fontId="6" type="noConversion"/>
  </si>
  <si>
    <t>31.001.0515</t>
    <phoneticPr fontId="6" type="noConversion"/>
  </si>
  <si>
    <t>31.001.0516</t>
    <phoneticPr fontId="6" type="noConversion"/>
  </si>
  <si>
    <t>31.001.0536</t>
    <phoneticPr fontId="6" type="noConversion"/>
  </si>
  <si>
    <t>31.001.0537</t>
    <phoneticPr fontId="6" type="noConversion"/>
  </si>
  <si>
    <t>31.001.0550</t>
    <phoneticPr fontId="6" type="noConversion"/>
  </si>
  <si>
    <t>31.001.0551</t>
    <phoneticPr fontId="6" type="noConversion"/>
  </si>
  <si>
    <t>31.001.0552</t>
    <phoneticPr fontId="6" type="noConversion"/>
  </si>
  <si>
    <t>31.001.0604</t>
    <phoneticPr fontId="6" type="noConversion"/>
  </si>
  <si>
    <t>31.001.0605</t>
    <phoneticPr fontId="6" type="noConversion"/>
  </si>
  <si>
    <t>31.001.0606</t>
    <phoneticPr fontId="6" type="noConversion"/>
  </si>
  <si>
    <t>31.001.0617</t>
    <phoneticPr fontId="6" type="noConversion"/>
  </si>
  <si>
    <t>31.001.0618</t>
    <phoneticPr fontId="6" type="noConversion"/>
  </si>
  <si>
    <t>31.001.0625</t>
    <phoneticPr fontId="6" type="noConversion"/>
  </si>
  <si>
    <t>31.002.1394</t>
    <phoneticPr fontId="6" type="noConversion"/>
  </si>
  <si>
    <t>31.002.1445</t>
    <phoneticPr fontId="6" type="noConversion"/>
  </si>
  <si>
    <t>31.002.1475</t>
    <phoneticPr fontId="6" type="noConversion"/>
  </si>
  <si>
    <t>31.002.1550</t>
    <phoneticPr fontId="6" type="noConversion"/>
  </si>
  <si>
    <t>31.002.1551</t>
    <phoneticPr fontId="6" type="noConversion"/>
  </si>
  <si>
    <t>31.002.1570</t>
    <phoneticPr fontId="6" type="noConversion"/>
  </si>
  <si>
    <t>31.002.1578</t>
    <phoneticPr fontId="6" type="noConversion"/>
  </si>
  <si>
    <t>31.002.1588</t>
    <phoneticPr fontId="6" type="noConversion"/>
  </si>
  <si>
    <t>31.003.0205</t>
    <phoneticPr fontId="6" type="noConversion"/>
  </si>
  <si>
    <t>31.003.0243</t>
    <phoneticPr fontId="6" type="noConversion"/>
  </si>
  <si>
    <t>31.003.0506</t>
    <phoneticPr fontId="6" type="noConversion"/>
  </si>
  <si>
    <t>31.003.0531</t>
    <phoneticPr fontId="6" type="noConversion"/>
  </si>
  <si>
    <t>31.003.0532</t>
    <phoneticPr fontId="6" type="noConversion"/>
  </si>
  <si>
    <t>31.003.0541</t>
    <phoneticPr fontId="6" type="noConversion"/>
  </si>
  <si>
    <t>31.003.0552</t>
    <phoneticPr fontId="6" type="noConversion"/>
  </si>
  <si>
    <t>31.003.0554</t>
    <phoneticPr fontId="6" type="noConversion"/>
  </si>
  <si>
    <t>31.003.0556</t>
    <phoneticPr fontId="6" type="noConversion"/>
  </si>
  <si>
    <t>31.003.0585</t>
    <phoneticPr fontId="6" type="noConversion"/>
  </si>
  <si>
    <t>31.003.0625</t>
    <phoneticPr fontId="6" type="noConversion"/>
  </si>
  <si>
    <t>31.003.0679</t>
    <phoneticPr fontId="6" type="noConversion"/>
  </si>
  <si>
    <t>31.003.0688</t>
    <phoneticPr fontId="6" type="noConversion"/>
  </si>
  <si>
    <t>31.003.0689</t>
    <phoneticPr fontId="6" type="noConversion"/>
  </si>
  <si>
    <t>31.003.0696</t>
    <phoneticPr fontId="6" type="noConversion"/>
  </si>
  <si>
    <t>31.003.0701</t>
    <phoneticPr fontId="6" type="noConversion"/>
  </si>
  <si>
    <t>31.003.0705</t>
    <phoneticPr fontId="6" type="noConversion"/>
  </si>
  <si>
    <t>31.003.0710</t>
    <phoneticPr fontId="6" type="noConversion"/>
  </si>
  <si>
    <t>31.003.0718</t>
    <phoneticPr fontId="6" type="noConversion"/>
  </si>
  <si>
    <t>31.003.0725</t>
    <phoneticPr fontId="6" type="noConversion"/>
  </si>
  <si>
    <t>31.003.0736</t>
    <phoneticPr fontId="6" type="noConversion"/>
  </si>
  <si>
    <t>31.003.0761</t>
    <phoneticPr fontId="6" type="noConversion"/>
  </si>
  <si>
    <t>31.003.0793</t>
    <phoneticPr fontId="6" type="noConversion"/>
  </si>
  <si>
    <t>31.003.0794</t>
    <phoneticPr fontId="6" type="noConversion"/>
  </si>
  <si>
    <t>31.003.0795</t>
    <phoneticPr fontId="6" type="noConversion"/>
  </si>
  <si>
    <t>31.003.0813</t>
    <phoneticPr fontId="6" type="noConversion"/>
  </si>
  <si>
    <t>31.003.0814</t>
    <phoneticPr fontId="6" type="noConversion"/>
  </si>
  <si>
    <t>31.004.0380</t>
    <phoneticPr fontId="6" type="noConversion"/>
  </si>
  <si>
    <t>31.004.0382</t>
    <phoneticPr fontId="6" type="noConversion"/>
  </si>
  <si>
    <t>31.004.0404</t>
    <phoneticPr fontId="6" type="noConversion"/>
  </si>
  <si>
    <t>31.004.0405</t>
    <phoneticPr fontId="6" type="noConversion"/>
  </si>
  <si>
    <t>31.004.0437</t>
    <phoneticPr fontId="6" type="noConversion"/>
  </si>
  <si>
    <t>31.004.0438</t>
    <phoneticPr fontId="6" type="noConversion"/>
  </si>
  <si>
    <t>31.004.0440</t>
    <phoneticPr fontId="6" type="noConversion"/>
  </si>
  <si>
    <t>31.004.0451</t>
    <phoneticPr fontId="6" type="noConversion"/>
  </si>
  <si>
    <t>31.004.0505</t>
    <phoneticPr fontId="6" type="noConversion"/>
  </si>
  <si>
    <t>31.004.0529</t>
    <phoneticPr fontId="6" type="noConversion"/>
  </si>
  <si>
    <t>31.004.0550</t>
    <phoneticPr fontId="6" type="noConversion"/>
  </si>
  <si>
    <t>31.004.0565</t>
    <phoneticPr fontId="6" type="noConversion"/>
  </si>
  <si>
    <t>31.004.0566</t>
    <phoneticPr fontId="6" type="noConversion"/>
  </si>
  <si>
    <t>31.004.0567</t>
    <phoneticPr fontId="6" type="noConversion"/>
  </si>
  <si>
    <t>31.004.0591</t>
    <phoneticPr fontId="6" type="noConversion"/>
  </si>
  <si>
    <t>31.004.0623</t>
    <phoneticPr fontId="6" type="noConversion"/>
  </si>
  <si>
    <t>31.004.0624</t>
    <phoneticPr fontId="6" type="noConversion"/>
  </si>
  <si>
    <t>31.004.0660</t>
    <phoneticPr fontId="6" type="noConversion"/>
  </si>
  <si>
    <t>31.004.0661</t>
    <phoneticPr fontId="6" type="noConversion"/>
  </si>
  <si>
    <t>31.004.0683</t>
    <phoneticPr fontId="6" type="noConversion"/>
  </si>
  <si>
    <t>31.004.0684</t>
    <phoneticPr fontId="6" type="noConversion"/>
  </si>
  <si>
    <t>31.004.0685</t>
    <phoneticPr fontId="6" type="noConversion"/>
  </si>
  <si>
    <t>31.004.0723</t>
    <phoneticPr fontId="6" type="noConversion"/>
  </si>
  <si>
    <t>31.004.0724</t>
    <phoneticPr fontId="6" type="noConversion"/>
  </si>
  <si>
    <t>31.004.0725</t>
    <phoneticPr fontId="6" type="noConversion"/>
  </si>
  <si>
    <t>31.004.0726</t>
    <phoneticPr fontId="6" type="noConversion"/>
  </si>
  <si>
    <t>31.004.0814</t>
    <phoneticPr fontId="6" type="noConversion"/>
  </si>
  <si>
    <t>31.005.0042</t>
    <phoneticPr fontId="6" type="noConversion"/>
  </si>
  <si>
    <t>31.005.0132</t>
    <phoneticPr fontId="6" type="noConversion"/>
  </si>
  <si>
    <t>31.005.0133</t>
    <phoneticPr fontId="6" type="noConversion"/>
  </si>
  <si>
    <t>31.005.0179</t>
    <phoneticPr fontId="6" type="noConversion"/>
  </si>
  <si>
    <t>31.005.0253</t>
    <phoneticPr fontId="6" type="noConversion"/>
  </si>
  <si>
    <t>31.005.0337</t>
    <phoneticPr fontId="6" type="noConversion"/>
  </si>
  <si>
    <t>31.005.0338</t>
    <phoneticPr fontId="6" type="noConversion"/>
  </si>
  <si>
    <t>31.005.0372</t>
    <phoneticPr fontId="6" type="noConversion"/>
  </si>
  <si>
    <t>31.005.0386</t>
    <phoneticPr fontId="6" type="noConversion"/>
  </si>
  <si>
    <t>31.005.0392</t>
    <phoneticPr fontId="6" type="noConversion"/>
  </si>
  <si>
    <t>31.005.0393</t>
    <phoneticPr fontId="6" type="noConversion"/>
  </si>
  <si>
    <t>31.005.0404</t>
    <phoneticPr fontId="6" type="noConversion"/>
  </si>
  <si>
    <t>31.005.0418</t>
    <phoneticPr fontId="6" type="noConversion"/>
  </si>
  <si>
    <t>31.006.0198</t>
    <phoneticPr fontId="6" type="noConversion"/>
  </si>
  <si>
    <t>33.002.0010</t>
    <phoneticPr fontId="6" type="noConversion"/>
  </si>
  <si>
    <t>33.002.0040</t>
    <phoneticPr fontId="6" type="noConversion"/>
  </si>
  <si>
    <t>33.002.0050</t>
    <phoneticPr fontId="6" type="noConversion"/>
  </si>
  <si>
    <t>33.006.0051</t>
    <phoneticPr fontId="6" type="noConversion"/>
  </si>
  <si>
    <t>33.006.0080</t>
    <phoneticPr fontId="6" type="noConversion"/>
  </si>
  <si>
    <t>33.006.0083</t>
    <phoneticPr fontId="6" type="noConversion"/>
  </si>
  <si>
    <t>33.006.0084</t>
    <phoneticPr fontId="6" type="noConversion"/>
  </si>
  <si>
    <t>33.006.0093</t>
    <phoneticPr fontId="6" type="noConversion"/>
  </si>
  <si>
    <t>33.006.0128</t>
    <phoneticPr fontId="6" type="noConversion"/>
  </si>
  <si>
    <t>2.02.016</t>
    <phoneticPr fontId="6" type="noConversion"/>
  </si>
  <si>
    <t>30.003.018</t>
    <phoneticPr fontId="6" type="noConversion"/>
  </si>
  <si>
    <t>30.003.175</t>
    <phoneticPr fontId="6" type="noConversion"/>
  </si>
  <si>
    <t>31.005.0006</t>
    <phoneticPr fontId="6" type="noConversion"/>
  </si>
  <si>
    <t>31.005.0024</t>
    <phoneticPr fontId="6" type="noConversion"/>
  </si>
  <si>
    <t>31.005.0030</t>
    <phoneticPr fontId="6" type="noConversion"/>
  </si>
  <si>
    <t>31.005.0032</t>
    <phoneticPr fontId="6" type="noConversion"/>
  </si>
  <si>
    <t>31.005.0035</t>
    <phoneticPr fontId="6" type="noConversion"/>
  </si>
  <si>
    <t>31.005.0052</t>
    <phoneticPr fontId="6" type="noConversion"/>
  </si>
  <si>
    <t>31.005.0106</t>
    <phoneticPr fontId="6" type="noConversion"/>
  </si>
  <si>
    <t>31.005.0111</t>
    <phoneticPr fontId="6" type="noConversion"/>
  </si>
  <si>
    <t>31.005.0114</t>
    <phoneticPr fontId="6" type="noConversion"/>
  </si>
  <si>
    <t>31.005.0196</t>
    <phoneticPr fontId="6" type="noConversion"/>
  </si>
  <si>
    <t>31.005.0197</t>
    <phoneticPr fontId="6" type="noConversion"/>
  </si>
  <si>
    <t>31.005.0205</t>
    <phoneticPr fontId="6" type="noConversion"/>
  </si>
  <si>
    <t>31.005.0256</t>
    <phoneticPr fontId="6" type="noConversion"/>
  </si>
  <si>
    <t>31.005.0259</t>
    <phoneticPr fontId="6" type="noConversion"/>
  </si>
  <si>
    <t>31.005.0303</t>
    <phoneticPr fontId="6" type="noConversion"/>
  </si>
  <si>
    <t>31.005.0304</t>
    <phoneticPr fontId="6" type="noConversion"/>
  </si>
  <si>
    <t>31.005.0305</t>
    <phoneticPr fontId="6" type="noConversion"/>
  </si>
  <si>
    <t>31.005.0306</t>
    <phoneticPr fontId="6" type="noConversion"/>
  </si>
  <si>
    <t>31.005.0307</t>
    <phoneticPr fontId="6" type="noConversion"/>
  </si>
  <si>
    <t>31.005.0356</t>
    <phoneticPr fontId="6" type="noConversion"/>
  </si>
  <si>
    <t>31.005.0378</t>
    <phoneticPr fontId="6" type="noConversion"/>
  </si>
  <si>
    <t>31.005.0381</t>
    <phoneticPr fontId="6" type="noConversion"/>
  </si>
  <si>
    <t>31.005.0382</t>
    <phoneticPr fontId="6" type="noConversion"/>
  </si>
  <si>
    <t>31.005.0400</t>
    <phoneticPr fontId="6" type="noConversion"/>
  </si>
  <si>
    <t>33.006.0050</t>
    <phoneticPr fontId="6" type="noConversion"/>
  </si>
  <si>
    <t>33.006.0067</t>
    <phoneticPr fontId="6" type="noConversion"/>
  </si>
  <si>
    <t>40.01.013</t>
    <phoneticPr fontId="6" type="noConversion"/>
  </si>
  <si>
    <t>40.01.033</t>
    <phoneticPr fontId="6" type="noConversion"/>
  </si>
  <si>
    <t>40.01.038</t>
    <phoneticPr fontId="6" type="noConversion"/>
  </si>
  <si>
    <t>40.01.058</t>
    <phoneticPr fontId="6" type="noConversion"/>
  </si>
  <si>
    <t>40.01.263</t>
    <phoneticPr fontId="6" type="noConversion"/>
  </si>
  <si>
    <t>40.01.273</t>
    <phoneticPr fontId="6" type="noConversion"/>
  </si>
  <si>
    <t>40.01.412</t>
    <phoneticPr fontId="6" type="noConversion"/>
  </si>
  <si>
    <t>40.01.428</t>
    <phoneticPr fontId="6" type="noConversion"/>
  </si>
  <si>
    <t>40.01.432</t>
    <phoneticPr fontId="6" type="noConversion"/>
  </si>
  <si>
    <t>40.01.477</t>
    <phoneticPr fontId="6" type="noConversion"/>
  </si>
  <si>
    <t>40.02.257</t>
    <phoneticPr fontId="6" type="noConversion"/>
  </si>
  <si>
    <t>40.02.258</t>
    <phoneticPr fontId="6" type="noConversion"/>
  </si>
  <si>
    <t>40.02.307</t>
    <phoneticPr fontId="6" type="noConversion"/>
  </si>
  <si>
    <t>2.02.019</t>
    <phoneticPr fontId="6" type="noConversion"/>
  </si>
  <si>
    <t>31.005.0121</t>
    <phoneticPr fontId="6" type="noConversion"/>
  </si>
  <si>
    <t>2.02.020</t>
    <phoneticPr fontId="6" type="noConversion"/>
  </si>
  <si>
    <t>31.002.0368</t>
    <phoneticPr fontId="6" type="noConversion"/>
  </si>
  <si>
    <t>31.002.1769</t>
    <phoneticPr fontId="6" type="noConversion"/>
  </si>
  <si>
    <t>31.002.1784</t>
    <phoneticPr fontId="6" type="noConversion"/>
  </si>
  <si>
    <t>31.002.1785</t>
    <phoneticPr fontId="6" type="noConversion"/>
  </si>
  <si>
    <t>31.007.0450</t>
    <phoneticPr fontId="6" type="noConversion"/>
  </si>
  <si>
    <t>31.007.0599</t>
    <phoneticPr fontId="6" type="noConversion"/>
  </si>
  <si>
    <t>31.007.0600</t>
    <phoneticPr fontId="6" type="noConversion"/>
  </si>
  <si>
    <t>31.007.0636</t>
    <phoneticPr fontId="6" type="noConversion"/>
  </si>
  <si>
    <t>31.007.0641</t>
    <phoneticPr fontId="6" type="noConversion"/>
  </si>
  <si>
    <t>31.007.0681</t>
    <phoneticPr fontId="6" type="noConversion"/>
  </si>
  <si>
    <t>30.002.108</t>
    <phoneticPr fontId="6" type="noConversion"/>
  </si>
  <si>
    <t>2.02.030</t>
    <phoneticPr fontId="6" type="noConversion"/>
  </si>
  <si>
    <t>30.002.136</t>
    <phoneticPr fontId="6" type="noConversion"/>
  </si>
  <si>
    <t>30.003.001</t>
    <phoneticPr fontId="6" type="noConversion"/>
  </si>
  <si>
    <t>30.003.002</t>
    <phoneticPr fontId="6" type="noConversion"/>
  </si>
  <si>
    <t>30.003.049</t>
    <phoneticPr fontId="6" type="noConversion"/>
  </si>
  <si>
    <t>30.003.050</t>
    <phoneticPr fontId="6" type="noConversion"/>
  </si>
  <si>
    <t>30.003.051</t>
    <phoneticPr fontId="6" type="noConversion"/>
  </si>
  <si>
    <t>30.003.052</t>
    <phoneticPr fontId="6" type="noConversion"/>
  </si>
  <si>
    <t>30.003.054</t>
    <phoneticPr fontId="6" type="noConversion"/>
  </si>
  <si>
    <t>30.003.055</t>
    <phoneticPr fontId="6" type="noConversion"/>
  </si>
  <si>
    <t>30.003.058</t>
    <phoneticPr fontId="6" type="noConversion"/>
  </si>
  <si>
    <t>30.003.148</t>
    <phoneticPr fontId="6" type="noConversion"/>
  </si>
  <si>
    <t>30.004.098</t>
    <phoneticPr fontId="6" type="noConversion"/>
  </si>
  <si>
    <t>30.004.338</t>
    <phoneticPr fontId="6" type="noConversion"/>
  </si>
  <si>
    <t>30.004.454</t>
    <phoneticPr fontId="6" type="noConversion"/>
  </si>
  <si>
    <t>30.004.525</t>
    <phoneticPr fontId="6" type="noConversion"/>
  </si>
  <si>
    <t>31.005.0119</t>
    <phoneticPr fontId="6" type="noConversion"/>
  </si>
  <si>
    <t>31.005.0120</t>
    <phoneticPr fontId="6" type="noConversion"/>
  </si>
  <si>
    <t>31.005.0122</t>
    <phoneticPr fontId="6" type="noConversion"/>
  </si>
  <si>
    <t>2.02.035</t>
    <phoneticPr fontId="6" type="noConversion"/>
  </si>
  <si>
    <t>30.004.017</t>
    <phoneticPr fontId="6" type="noConversion"/>
  </si>
  <si>
    <t>30.004.018</t>
    <phoneticPr fontId="6" type="noConversion"/>
  </si>
  <si>
    <t>30.004.019</t>
    <phoneticPr fontId="6" type="noConversion"/>
  </si>
  <si>
    <t>30.004.020</t>
    <phoneticPr fontId="6" type="noConversion"/>
  </si>
  <si>
    <t>30.004.185</t>
    <phoneticPr fontId="6" type="noConversion"/>
  </si>
  <si>
    <t>30.004.452</t>
    <phoneticPr fontId="6" type="noConversion"/>
  </si>
  <si>
    <t>30.004.456</t>
    <phoneticPr fontId="6" type="noConversion"/>
  </si>
  <si>
    <t>30.004.503</t>
    <phoneticPr fontId="6" type="noConversion"/>
  </si>
  <si>
    <t>30.004.515</t>
    <phoneticPr fontId="6" type="noConversion"/>
  </si>
  <si>
    <t>31.005.0217</t>
    <phoneticPr fontId="6" type="noConversion"/>
  </si>
  <si>
    <t>31.005.0234</t>
    <phoneticPr fontId="6" type="noConversion"/>
  </si>
  <si>
    <t>31.005.0235</t>
    <phoneticPr fontId="6" type="noConversion"/>
  </si>
  <si>
    <t>31.005.0236</t>
    <phoneticPr fontId="6" type="noConversion"/>
  </si>
  <si>
    <t>31.005.0277</t>
    <phoneticPr fontId="6" type="noConversion"/>
  </si>
  <si>
    <t>31.005.0287</t>
    <phoneticPr fontId="6" type="noConversion"/>
  </si>
  <si>
    <t>31.005.0288</t>
    <phoneticPr fontId="6" type="noConversion"/>
  </si>
  <si>
    <t>31.007.0200</t>
    <phoneticPr fontId="6" type="noConversion"/>
  </si>
  <si>
    <t>31.007.0301</t>
    <phoneticPr fontId="6" type="noConversion"/>
  </si>
  <si>
    <t>31.007.0303</t>
    <phoneticPr fontId="6" type="noConversion"/>
  </si>
  <si>
    <t>31.007.0331</t>
    <phoneticPr fontId="6" type="noConversion"/>
  </si>
  <si>
    <t>31.007.0332</t>
    <phoneticPr fontId="6" type="noConversion"/>
  </si>
  <si>
    <t>31.007.0335</t>
    <phoneticPr fontId="6" type="noConversion"/>
  </si>
  <si>
    <t>31.007.0353</t>
    <phoneticPr fontId="6" type="noConversion"/>
  </si>
  <si>
    <t>31.007.0359</t>
    <phoneticPr fontId="6" type="noConversion"/>
  </si>
  <si>
    <t>31.007.0432</t>
    <phoneticPr fontId="6" type="noConversion"/>
  </si>
  <si>
    <t>31.007.0503</t>
    <phoneticPr fontId="6" type="noConversion"/>
  </si>
  <si>
    <t>33.006.0081</t>
    <phoneticPr fontId="6" type="noConversion"/>
  </si>
  <si>
    <t>33.006.0085</t>
    <phoneticPr fontId="6" type="noConversion"/>
  </si>
  <si>
    <t>27.01.008</t>
    <phoneticPr fontId="6" type="noConversion"/>
  </si>
  <si>
    <t>2.02.036</t>
    <phoneticPr fontId="6" type="noConversion"/>
  </si>
  <si>
    <t>27.01.009</t>
    <phoneticPr fontId="6" type="noConversion"/>
  </si>
  <si>
    <t>27.01.010</t>
    <phoneticPr fontId="6" type="noConversion"/>
  </si>
  <si>
    <t>27.01.011</t>
    <phoneticPr fontId="6" type="noConversion"/>
  </si>
  <si>
    <t>27.01.012</t>
    <phoneticPr fontId="6" type="noConversion"/>
  </si>
  <si>
    <t>27.01.013</t>
    <phoneticPr fontId="6" type="noConversion"/>
  </si>
  <si>
    <t>27.01.014</t>
    <phoneticPr fontId="6" type="noConversion"/>
  </si>
  <si>
    <t>27.01.016</t>
    <phoneticPr fontId="6" type="noConversion"/>
  </si>
  <si>
    <t>31.003.0253</t>
    <phoneticPr fontId="6" type="noConversion"/>
  </si>
  <si>
    <t>31.003.0254</t>
    <phoneticPr fontId="6" type="noConversion"/>
  </si>
  <si>
    <t>31.003.0256</t>
    <phoneticPr fontId="6" type="noConversion"/>
  </si>
  <si>
    <t>31.005.0127</t>
    <phoneticPr fontId="6" type="noConversion"/>
  </si>
  <si>
    <t>31.005.0128</t>
    <phoneticPr fontId="6" type="noConversion"/>
  </si>
  <si>
    <t>31.005.0230</t>
    <phoneticPr fontId="6" type="noConversion"/>
  </si>
  <si>
    <t>31.005.0239</t>
    <phoneticPr fontId="6" type="noConversion"/>
  </si>
  <si>
    <t>31.005.0311</t>
    <phoneticPr fontId="6" type="noConversion"/>
  </si>
  <si>
    <t>31.005.0385</t>
    <phoneticPr fontId="6" type="noConversion"/>
  </si>
  <si>
    <t>31.007.0167</t>
    <phoneticPr fontId="6" type="noConversion"/>
  </si>
  <si>
    <t>2.02.037</t>
    <phoneticPr fontId="6" type="noConversion"/>
  </si>
  <si>
    <t>31.001.0179</t>
    <phoneticPr fontId="6" type="noConversion"/>
  </si>
  <si>
    <t>31.001.0293</t>
    <phoneticPr fontId="6" type="noConversion"/>
  </si>
  <si>
    <t>31.001.0309</t>
    <phoneticPr fontId="6" type="noConversion"/>
  </si>
  <si>
    <t>31.001.0393</t>
    <phoneticPr fontId="6" type="noConversion"/>
  </si>
  <si>
    <t>31.001.0467</t>
    <phoneticPr fontId="6" type="noConversion"/>
  </si>
  <si>
    <t>31.001.0589</t>
    <phoneticPr fontId="6" type="noConversion"/>
  </si>
  <si>
    <t>31.001.0726</t>
    <phoneticPr fontId="6" type="noConversion"/>
  </si>
  <si>
    <t>31.001.0881</t>
    <phoneticPr fontId="6" type="noConversion"/>
  </si>
  <si>
    <t>31.002.1738</t>
    <phoneticPr fontId="6" type="noConversion"/>
  </si>
  <si>
    <t>31.002.1833</t>
    <phoneticPr fontId="6" type="noConversion"/>
  </si>
  <si>
    <t>31.004.0226</t>
    <phoneticPr fontId="6" type="noConversion"/>
  </si>
  <si>
    <t>31.004.0227</t>
    <phoneticPr fontId="6" type="noConversion"/>
  </si>
  <si>
    <t>31.004.0570</t>
    <phoneticPr fontId="6" type="noConversion"/>
  </si>
  <si>
    <t>31.004.0662</t>
    <phoneticPr fontId="6" type="noConversion"/>
  </si>
  <si>
    <t>31.004.0663</t>
    <phoneticPr fontId="6" type="noConversion"/>
  </si>
  <si>
    <t>31.004.0664</t>
    <phoneticPr fontId="6" type="noConversion"/>
  </si>
  <si>
    <t>31.004.0669</t>
    <phoneticPr fontId="6" type="noConversion"/>
  </si>
  <si>
    <t>31.004.0754</t>
    <phoneticPr fontId="6" type="noConversion"/>
  </si>
  <si>
    <t>31.004.0807</t>
    <phoneticPr fontId="6" type="noConversion"/>
  </si>
  <si>
    <t>31.007.0512</t>
    <phoneticPr fontId="6" type="noConversion"/>
  </si>
  <si>
    <t>31.007.0513</t>
    <phoneticPr fontId="6" type="noConversion"/>
  </si>
  <si>
    <t>2.02.039</t>
    <phoneticPr fontId="6" type="noConversion"/>
  </si>
  <si>
    <t>31.001.0867</t>
    <phoneticPr fontId="6" type="noConversion"/>
  </si>
  <si>
    <t>31.003.0487</t>
    <phoneticPr fontId="6" type="noConversion"/>
  </si>
  <si>
    <t>31.003.0488</t>
    <phoneticPr fontId="6" type="noConversion"/>
  </si>
  <si>
    <t>31.003.0547</t>
    <phoneticPr fontId="6" type="noConversion"/>
  </si>
  <si>
    <t>31.003.0557</t>
    <phoneticPr fontId="6" type="noConversion"/>
  </si>
  <si>
    <t>31.003.0558</t>
    <phoneticPr fontId="6" type="noConversion"/>
  </si>
  <si>
    <t>31.003.0565</t>
    <phoneticPr fontId="6" type="noConversion"/>
  </si>
  <si>
    <t>31.003.0579</t>
    <phoneticPr fontId="6" type="noConversion"/>
  </si>
  <si>
    <t>31.003.0597</t>
    <phoneticPr fontId="6" type="noConversion"/>
  </si>
  <si>
    <t>31.003.0626</t>
    <phoneticPr fontId="6" type="noConversion"/>
  </si>
  <si>
    <t>31.003.0627</t>
    <phoneticPr fontId="6" type="noConversion"/>
  </si>
  <si>
    <t>31.003.0693</t>
    <phoneticPr fontId="6" type="noConversion"/>
  </si>
  <si>
    <t>31.003.0694</t>
    <phoneticPr fontId="6" type="noConversion"/>
  </si>
  <si>
    <t>31.003.0695</t>
    <phoneticPr fontId="6" type="noConversion"/>
  </si>
  <si>
    <t>31.003.0716</t>
    <phoneticPr fontId="6" type="noConversion"/>
  </si>
  <si>
    <t>31.003.0717</t>
    <phoneticPr fontId="6" type="noConversion"/>
  </si>
  <si>
    <t>31.003.0730</t>
    <phoneticPr fontId="6" type="noConversion"/>
  </si>
  <si>
    <t>31.003.0731</t>
    <phoneticPr fontId="6" type="noConversion"/>
  </si>
  <si>
    <t>31.003.0734</t>
    <phoneticPr fontId="6" type="noConversion"/>
  </si>
  <si>
    <t>31.003.0751</t>
    <phoneticPr fontId="6" type="noConversion"/>
  </si>
  <si>
    <t>31.003.0775</t>
    <phoneticPr fontId="6" type="noConversion"/>
  </si>
  <si>
    <t>31.003.0776</t>
    <phoneticPr fontId="6" type="noConversion"/>
  </si>
  <si>
    <t>31.003.0777</t>
    <phoneticPr fontId="6" type="noConversion"/>
  </si>
  <si>
    <t>31.003.0778</t>
    <phoneticPr fontId="6" type="noConversion"/>
  </si>
  <si>
    <t>31.003.0779</t>
    <phoneticPr fontId="6" type="noConversion"/>
  </si>
  <si>
    <t>31.003.0781</t>
    <phoneticPr fontId="6" type="noConversion"/>
  </si>
  <si>
    <t>31.005.0258</t>
    <phoneticPr fontId="6" type="noConversion"/>
  </si>
  <si>
    <t>31.005.0341</t>
    <phoneticPr fontId="6" type="noConversion"/>
  </si>
  <si>
    <t>31.005.0355</t>
    <phoneticPr fontId="6" type="noConversion"/>
  </si>
  <si>
    <t>31.005.0360</t>
    <phoneticPr fontId="6" type="noConversion"/>
  </si>
  <si>
    <t>31.006.0063</t>
    <phoneticPr fontId="6" type="noConversion"/>
  </si>
  <si>
    <t>33.002.0008</t>
    <phoneticPr fontId="6" type="noConversion"/>
  </si>
  <si>
    <t>33.002.0012</t>
    <phoneticPr fontId="6" type="noConversion"/>
  </si>
  <si>
    <t>33.002.0042</t>
    <phoneticPr fontId="6" type="noConversion"/>
  </si>
  <si>
    <t>33.006.0040</t>
    <phoneticPr fontId="6" type="noConversion"/>
  </si>
  <si>
    <t>33.006.0082</t>
    <phoneticPr fontId="6" type="noConversion"/>
  </si>
  <si>
    <t>30.004.247</t>
    <phoneticPr fontId="6" type="noConversion"/>
  </si>
  <si>
    <t>2.02.045</t>
    <phoneticPr fontId="6" type="noConversion"/>
  </si>
  <si>
    <t>31.007.0235</t>
    <phoneticPr fontId="6" type="noConversion"/>
  </si>
  <si>
    <t>2.02.048</t>
    <phoneticPr fontId="6" type="noConversion"/>
  </si>
  <si>
    <t>31.007.0405</t>
    <phoneticPr fontId="6" type="noConversion"/>
  </si>
  <si>
    <t>31.007.0436</t>
    <phoneticPr fontId="6" type="noConversion"/>
  </si>
  <si>
    <t>31.007.0699</t>
    <phoneticPr fontId="6" type="noConversion"/>
  </si>
  <si>
    <t>31.007.0272</t>
    <phoneticPr fontId="6" type="noConversion"/>
  </si>
  <si>
    <t>2.02.049</t>
    <phoneticPr fontId="6" type="noConversion"/>
  </si>
  <si>
    <t>30.002.269</t>
    <phoneticPr fontId="6" type="noConversion"/>
  </si>
  <si>
    <t>33.006.0011</t>
    <phoneticPr fontId="6" type="noConversion"/>
  </si>
  <si>
    <t>2.02.053</t>
    <phoneticPr fontId="6" type="noConversion"/>
  </si>
  <si>
    <t>33.006.0094</t>
    <phoneticPr fontId="6" type="noConversion"/>
  </si>
  <si>
    <t>31.007.0342</t>
    <phoneticPr fontId="6" type="noConversion"/>
  </si>
  <si>
    <t>2.02.054</t>
    <phoneticPr fontId="6" type="noConversion"/>
  </si>
  <si>
    <t>31.007.0384</t>
    <phoneticPr fontId="6" type="noConversion"/>
  </si>
  <si>
    <t>31.005.0353</t>
    <phoneticPr fontId="6" type="noConversion"/>
  </si>
  <si>
    <t>2.02.057</t>
    <phoneticPr fontId="6" type="noConversion"/>
  </si>
  <si>
    <t>31.005.0281</t>
    <phoneticPr fontId="6" type="noConversion"/>
  </si>
  <si>
    <t>2.02.059</t>
    <phoneticPr fontId="6" type="noConversion"/>
  </si>
  <si>
    <t>31.001.0323</t>
    <phoneticPr fontId="6" type="noConversion"/>
  </si>
  <si>
    <t>2.02.063</t>
    <phoneticPr fontId="6" type="noConversion"/>
  </si>
  <si>
    <t>31.001.0324</t>
    <phoneticPr fontId="6" type="noConversion"/>
  </si>
  <si>
    <t>31.001.0349</t>
    <phoneticPr fontId="6" type="noConversion"/>
  </si>
  <si>
    <t>31.001.0396</t>
    <phoneticPr fontId="6" type="noConversion"/>
  </si>
  <si>
    <t>31.001.0418</t>
    <phoneticPr fontId="6" type="noConversion"/>
  </si>
  <si>
    <t>31.001.0554</t>
    <phoneticPr fontId="6" type="noConversion"/>
  </si>
  <si>
    <t>31.001.0567</t>
    <phoneticPr fontId="6" type="noConversion"/>
  </si>
  <si>
    <t>31.001.0568</t>
    <phoneticPr fontId="6" type="noConversion"/>
  </si>
  <si>
    <t>31.001.0569</t>
    <phoneticPr fontId="6" type="noConversion"/>
  </si>
  <si>
    <t>31.001.0588</t>
    <phoneticPr fontId="6" type="noConversion"/>
  </si>
  <si>
    <t>31.001.0598</t>
    <phoneticPr fontId="6" type="noConversion"/>
  </si>
  <si>
    <t>31.002.1626</t>
    <phoneticPr fontId="6" type="noConversion"/>
  </si>
  <si>
    <t>31.002.1627</t>
    <phoneticPr fontId="6" type="noConversion"/>
  </si>
  <si>
    <t>31.002.1629</t>
    <phoneticPr fontId="6" type="noConversion"/>
  </si>
  <si>
    <t>31.002.1704</t>
    <phoneticPr fontId="6" type="noConversion"/>
  </si>
  <si>
    <t>31.002.1793</t>
    <phoneticPr fontId="6" type="noConversion"/>
  </si>
  <si>
    <t>31.002.1796</t>
    <phoneticPr fontId="6" type="noConversion"/>
  </si>
  <si>
    <t>31.004.0603</t>
    <phoneticPr fontId="6" type="noConversion"/>
  </si>
  <si>
    <t>31.004.0635</t>
    <phoneticPr fontId="6" type="noConversion"/>
  </si>
  <si>
    <t>31.004.0639</t>
    <phoneticPr fontId="6" type="noConversion"/>
  </si>
  <si>
    <t>31.004.0666</t>
    <phoneticPr fontId="6" type="noConversion"/>
  </si>
  <si>
    <t>31.004.0698</t>
    <phoneticPr fontId="6" type="noConversion"/>
  </si>
  <si>
    <t>31.004.0701</t>
    <phoneticPr fontId="6" type="noConversion"/>
  </si>
  <si>
    <t>33.003.0004</t>
    <phoneticPr fontId="6" type="noConversion"/>
  </si>
  <si>
    <t>30.002.029</t>
    <phoneticPr fontId="6" type="noConversion"/>
  </si>
  <si>
    <t>2.02.066</t>
    <phoneticPr fontId="6" type="noConversion"/>
  </si>
  <si>
    <t>30.002.033</t>
    <phoneticPr fontId="6" type="noConversion"/>
  </si>
  <si>
    <t>30.002.036</t>
    <phoneticPr fontId="6" type="noConversion"/>
  </si>
  <si>
    <t>30.002.040</t>
    <phoneticPr fontId="6" type="noConversion"/>
  </si>
  <si>
    <t>30.002.045</t>
    <phoneticPr fontId="6" type="noConversion"/>
  </si>
  <si>
    <t>30.002.046</t>
    <phoneticPr fontId="6" type="noConversion"/>
  </si>
  <si>
    <t>30.002.073</t>
    <phoneticPr fontId="6" type="noConversion"/>
  </si>
  <si>
    <t>30.002.081</t>
    <phoneticPr fontId="6" type="noConversion"/>
  </si>
  <si>
    <t>30.002.085</t>
    <phoneticPr fontId="6" type="noConversion"/>
  </si>
  <si>
    <t>30.002.086</t>
    <phoneticPr fontId="6" type="noConversion"/>
  </si>
  <si>
    <t>30.002.091</t>
    <phoneticPr fontId="6" type="noConversion"/>
  </si>
  <si>
    <t>30.002.119</t>
    <phoneticPr fontId="6" type="noConversion"/>
  </si>
  <si>
    <t>30.002.139</t>
    <phoneticPr fontId="6" type="noConversion"/>
  </si>
  <si>
    <t>30.002.143</t>
    <phoneticPr fontId="6" type="noConversion"/>
  </si>
  <si>
    <t>30.002.145</t>
    <phoneticPr fontId="6" type="noConversion"/>
  </si>
  <si>
    <t>30.002.153</t>
    <phoneticPr fontId="6" type="noConversion"/>
  </si>
  <si>
    <t>30.002.155</t>
    <phoneticPr fontId="6" type="noConversion"/>
  </si>
  <si>
    <t>30.002.156</t>
    <phoneticPr fontId="6" type="noConversion"/>
  </si>
  <si>
    <t>30.002.353</t>
    <phoneticPr fontId="6" type="noConversion"/>
  </si>
  <si>
    <t>30.003.071</t>
    <phoneticPr fontId="6" type="noConversion"/>
  </si>
  <si>
    <t>30.003.072</t>
    <phoneticPr fontId="6" type="noConversion"/>
  </si>
  <si>
    <t>30.003.088</t>
    <phoneticPr fontId="6" type="noConversion"/>
  </si>
  <si>
    <t>30.003.130</t>
    <phoneticPr fontId="6" type="noConversion"/>
  </si>
  <si>
    <t>30.004.042</t>
    <phoneticPr fontId="6" type="noConversion"/>
  </si>
  <si>
    <t>30.004.049</t>
    <phoneticPr fontId="6" type="noConversion"/>
  </si>
  <si>
    <t>30.004.479</t>
    <phoneticPr fontId="6" type="noConversion"/>
  </si>
  <si>
    <t>31.002.0004</t>
    <phoneticPr fontId="6" type="noConversion"/>
  </si>
  <si>
    <t>31.002.0005</t>
    <phoneticPr fontId="6" type="noConversion"/>
  </si>
  <si>
    <t>31.002.0006</t>
    <phoneticPr fontId="6" type="noConversion"/>
  </si>
  <si>
    <t>31.002.0025</t>
    <phoneticPr fontId="6" type="noConversion"/>
  </si>
  <si>
    <t>31.002.0026</t>
    <phoneticPr fontId="6" type="noConversion"/>
  </si>
  <si>
    <t>31.002.0027</t>
    <phoneticPr fontId="6" type="noConversion"/>
  </si>
  <si>
    <t>31.002.0028</t>
    <phoneticPr fontId="6" type="noConversion"/>
  </si>
  <si>
    <t>31.002.0029</t>
    <phoneticPr fontId="6" type="noConversion"/>
  </si>
  <si>
    <t>31.002.0030</t>
    <phoneticPr fontId="6" type="noConversion"/>
  </si>
  <si>
    <t>31.002.0034</t>
    <phoneticPr fontId="6" type="noConversion"/>
  </si>
  <si>
    <t>31.002.0035</t>
    <phoneticPr fontId="6" type="noConversion"/>
  </si>
  <si>
    <t>31.002.0036</t>
    <phoneticPr fontId="6" type="noConversion"/>
  </si>
  <si>
    <t>31.002.0041</t>
    <phoneticPr fontId="6" type="noConversion"/>
  </si>
  <si>
    <t>31.002.0042</t>
    <phoneticPr fontId="6" type="noConversion"/>
  </si>
  <si>
    <t>31.002.0043</t>
    <phoneticPr fontId="6" type="noConversion"/>
  </si>
  <si>
    <t>31.002.0044</t>
    <phoneticPr fontId="6" type="noConversion"/>
  </si>
  <si>
    <t>31.002.0045</t>
    <phoneticPr fontId="6" type="noConversion"/>
  </si>
  <si>
    <t>31.002.0048</t>
    <phoneticPr fontId="6" type="noConversion"/>
  </si>
  <si>
    <t>31.002.0050</t>
    <phoneticPr fontId="6" type="noConversion"/>
  </si>
  <si>
    <t>31.002.0052</t>
    <phoneticPr fontId="6" type="noConversion"/>
  </si>
  <si>
    <t>31.002.0076</t>
    <phoneticPr fontId="6" type="noConversion"/>
  </si>
  <si>
    <t>31.002.0079</t>
    <phoneticPr fontId="6" type="noConversion"/>
  </si>
  <si>
    <t>31.002.0081</t>
    <phoneticPr fontId="6" type="noConversion"/>
  </si>
  <si>
    <t>31.002.0088</t>
    <phoneticPr fontId="6" type="noConversion"/>
  </si>
  <si>
    <t>31.002.0090</t>
    <phoneticPr fontId="6" type="noConversion"/>
  </si>
  <si>
    <t>31.002.0093</t>
    <phoneticPr fontId="6" type="noConversion"/>
  </si>
  <si>
    <t>31.002.0094</t>
    <phoneticPr fontId="6" type="noConversion"/>
  </si>
  <si>
    <t>31.002.0096</t>
    <phoneticPr fontId="6" type="noConversion"/>
  </si>
  <si>
    <t>31.002.0101</t>
    <phoneticPr fontId="6" type="noConversion"/>
  </si>
  <si>
    <t>31.002.0102</t>
    <phoneticPr fontId="6" type="noConversion"/>
  </si>
  <si>
    <t>31.002.0107</t>
    <phoneticPr fontId="6" type="noConversion"/>
  </si>
  <si>
    <t>31.002.0108</t>
    <phoneticPr fontId="6" type="noConversion"/>
  </si>
  <si>
    <t>31.002.0112</t>
    <phoneticPr fontId="6" type="noConversion"/>
  </si>
  <si>
    <t>31.002.0114</t>
    <phoneticPr fontId="6" type="noConversion"/>
  </si>
  <si>
    <t>31.002.0117</t>
    <phoneticPr fontId="6" type="noConversion"/>
  </si>
  <si>
    <t>31.002.0118</t>
    <phoneticPr fontId="6" type="noConversion"/>
  </si>
  <si>
    <t>31.002.0132</t>
    <phoneticPr fontId="6" type="noConversion"/>
  </si>
  <si>
    <t>31.002.0189</t>
    <phoneticPr fontId="6" type="noConversion"/>
  </si>
  <si>
    <t>31.002.0269</t>
    <phoneticPr fontId="6" type="noConversion"/>
  </si>
  <si>
    <t>31.002.0270</t>
    <phoneticPr fontId="6" type="noConversion"/>
  </si>
  <si>
    <t>31.002.0287</t>
    <phoneticPr fontId="6" type="noConversion"/>
  </si>
  <si>
    <t>31.002.0288</t>
    <phoneticPr fontId="6" type="noConversion"/>
  </si>
  <si>
    <t>31.002.0289</t>
    <phoneticPr fontId="6" type="noConversion"/>
  </si>
  <si>
    <t>31.002.0322</t>
    <phoneticPr fontId="6" type="noConversion"/>
  </si>
  <si>
    <t>31.002.0325</t>
    <phoneticPr fontId="6" type="noConversion"/>
  </si>
  <si>
    <t>31.002.0328</t>
    <phoneticPr fontId="6" type="noConversion"/>
  </si>
  <si>
    <t>31.002.0331</t>
    <phoneticPr fontId="6" type="noConversion"/>
  </si>
  <si>
    <t>31.002.0333</t>
    <phoneticPr fontId="6" type="noConversion"/>
  </si>
  <si>
    <t>31.002.0336</t>
    <phoneticPr fontId="6" type="noConversion"/>
  </si>
  <si>
    <t>31.002.0338</t>
    <phoneticPr fontId="6" type="noConversion"/>
  </si>
  <si>
    <t>31.002.0346</t>
    <phoneticPr fontId="6" type="noConversion"/>
  </si>
  <si>
    <t>31.002.0348</t>
    <phoneticPr fontId="6" type="noConversion"/>
  </si>
  <si>
    <t>31.002.0407</t>
    <phoneticPr fontId="6" type="noConversion"/>
  </si>
  <si>
    <t>31.002.0408</t>
    <phoneticPr fontId="6" type="noConversion"/>
  </si>
  <si>
    <t>31.002.0412</t>
    <phoneticPr fontId="6" type="noConversion"/>
  </si>
  <si>
    <t>31.002.0413</t>
    <phoneticPr fontId="6" type="noConversion"/>
  </si>
  <si>
    <t>31.002.0482</t>
    <phoneticPr fontId="6" type="noConversion"/>
  </si>
  <si>
    <t>31.002.0625</t>
    <phoneticPr fontId="6" type="noConversion"/>
  </si>
  <si>
    <t>31.002.0641</t>
    <phoneticPr fontId="6" type="noConversion"/>
  </si>
  <si>
    <t>31.002.0642</t>
    <phoneticPr fontId="6" type="noConversion"/>
  </si>
  <si>
    <t>31.002.0646</t>
    <phoneticPr fontId="6" type="noConversion"/>
  </si>
  <si>
    <t>31.002.0647</t>
    <phoneticPr fontId="6" type="noConversion"/>
  </si>
  <si>
    <t>31.002.0648</t>
    <phoneticPr fontId="6" type="noConversion"/>
  </si>
  <si>
    <t>31.002.0655</t>
    <phoneticPr fontId="6" type="noConversion"/>
  </si>
  <si>
    <t>31.002.0656</t>
    <phoneticPr fontId="6" type="noConversion"/>
  </si>
  <si>
    <t>31.002.0657</t>
    <phoneticPr fontId="6" type="noConversion"/>
  </si>
  <si>
    <t>31.002.0660</t>
    <phoneticPr fontId="6" type="noConversion"/>
  </si>
  <si>
    <t>31.002.0661</t>
    <phoneticPr fontId="6" type="noConversion"/>
  </si>
  <si>
    <t>31.002.0678</t>
    <phoneticPr fontId="6" type="noConversion"/>
  </si>
  <si>
    <t>31.002.0679</t>
    <phoneticPr fontId="6" type="noConversion"/>
  </si>
  <si>
    <t>31.002.0680</t>
    <phoneticPr fontId="6" type="noConversion"/>
  </si>
  <si>
    <t>31.002.0722</t>
    <phoneticPr fontId="6" type="noConversion"/>
  </si>
  <si>
    <t>31.002.0724</t>
    <phoneticPr fontId="6" type="noConversion"/>
  </si>
  <si>
    <t>31.002.0725</t>
    <phoneticPr fontId="6" type="noConversion"/>
  </si>
  <si>
    <t>31.002.0728</t>
    <phoneticPr fontId="6" type="noConversion"/>
  </si>
  <si>
    <t>31.002.0737</t>
    <phoneticPr fontId="6" type="noConversion"/>
  </si>
  <si>
    <t>31.002.0920</t>
    <phoneticPr fontId="6" type="noConversion"/>
  </si>
  <si>
    <t>31.002.0940</t>
    <phoneticPr fontId="6" type="noConversion"/>
  </si>
  <si>
    <t>31.002.0941</t>
    <phoneticPr fontId="6" type="noConversion"/>
  </si>
  <si>
    <t>31.002.0942</t>
    <phoneticPr fontId="6" type="noConversion"/>
  </si>
  <si>
    <t>31.002.0943</t>
    <phoneticPr fontId="6" type="noConversion"/>
  </si>
  <si>
    <t>31.002.0944</t>
    <phoneticPr fontId="6" type="noConversion"/>
  </si>
  <si>
    <t>31.002.0951</t>
    <phoneticPr fontId="6" type="noConversion"/>
  </si>
  <si>
    <t>31.002.0979</t>
    <phoneticPr fontId="6" type="noConversion"/>
  </si>
  <si>
    <t>31.002.0980</t>
    <phoneticPr fontId="6" type="noConversion"/>
  </si>
  <si>
    <t>31.002.0981</t>
    <phoneticPr fontId="6" type="noConversion"/>
  </si>
  <si>
    <t>31.002.0994</t>
    <phoneticPr fontId="6" type="noConversion"/>
  </si>
  <si>
    <t>31.002.1002</t>
    <phoneticPr fontId="6" type="noConversion"/>
  </si>
  <si>
    <t>31.002.1026</t>
    <phoneticPr fontId="6" type="noConversion"/>
  </si>
  <si>
    <t>31.002.1027</t>
    <phoneticPr fontId="6" type="noConversion"/>
  </si>
  <si>
    <t>31.002.1056</t>
    <phoneticPr fontId="6" type="noConversion"/>
  </si>
  <si>
    <t>31.002.1058</t>
    <phoneticPr fontId="6" type="noConversion"/>
  </si>
  <si>
    <t>31.002.1097</t>
    <phoneticPr fontId="6" type="noConversion"/>
  </si>
  <si>
    <t>31.002.1154</t>
    <phoneticPr fontId="6" type="noConversion"/>
  </si>
  <si>
    <t>31.002.1157</t>
    <phoneticPr fontId="6" type="noConversion"/>
  </si>
  <si>
    <t>31.002.1158</t>
    <phoneticPr fontId="6" type="noConversion"/>
  </si>
  <si>
    <t>31.002.1159</t>
    <phoneticPr fontId="6" type="noConversion"/>
  </si>
  <si>
    <t>31.002.1166</t>
    <phoneticPr fontId="6" type="noConversion"/>
  </si>
  <si>
    <t>31.002.1167</t>
    <phoneticPr fontId="6" type="noConversion"/>
  </si>
  <si>
    <t>31.002.1198</t>
    <phoneticPr fontId="6" type="noConversion"/>
  </si>
  <si>
    <t>31.002.1222</t>
    <phoneticPr fontId="6" type="noConversion"/>
  </si>
  <si>
    <t>31.002.1223</t>
    <phoneticPr fontId="6" type="noConversion"/>
  </si>
  <si>
    <t>31.002.1224</t>
    <phoneticPr fontId="6" type="noConversion"/>
  </si>
  <si>
    <t>31.002.1225</t>
    <phoneticPr fontId="6" type="noConversion"/>
  </si>
  <si>
    <t>31.002.1282</t>
    <phoneticPr fontId="6" type="noConversion"/>
  </si>
  <si>
    <t>31.002.1286</t>
    <phoneticPr fontId="6" type="noConversion"/>
  </si>
  <si>
    <t>31.002.1287</t>
    <phoneticPr fontId="6" type="noConversion"/>
  </si>
  <si>
    <t>31.002.1365</t>
    <phoneticPr fontId="6" type="noConversion"/>
  </si>
  <si>
    <t>31.002.1366</t>
    <phoneticPr fontId="6" type="noConversion"/>
  </si>
  <si>
    <t>31.002.1367</t>
    <phoneticPr fontId="6" type="noConversion"/>
  </si>
  <si>
    <t>31.002.1368</t>
    <phoneticPr fontId="6" type="noConversion"/>
  </si>
  <si>
    <t>31.002.1369</t>
    <phoneticPr fontId="6" type="noConversion"/>
  </si>
  <si>
    <t>31.002.1385</t>
    <phoneticPr fontId="6" type="noConversion"/>
  </si>
  <si>
    <t>31.002.1386</t>
    <phoneticPr fontId="6" type="noConversion"/>
  </si>
  <si>
    <t>31.002.1387</t>
    <phoneticPr fontId="6" type="noConversion"/>
  </si>
  <si>
    <t>31.002.1388</t>
    <phoneticPr fontId="6" type="noConversion"/>
  </si>
  <si>
    <t>31.002.1391</t>
    <phoneticPr fontId="6" type="noConversion"/>
  </si>
  <si>
    <t>31.002.1392</t>
    <phoneticPr fontId="6" type="noConversion"/>
  </si>
  <si>
    <t>31.002.1395</t>
    <phoneticPr fontId="6" type="noConversion"/>
  </si>
  <si>
    <t>31.002.1433</t>
    <phoneticPr fontId="6" type="noConversion"/>
  </si>
  <si>
    <t>31.002.1441</t>
    <phoneticPr fontId="6" type="noConversion"/>
  </si>
  <si>
    <t>31.002.1474</t>
    <phoneticPr fontId="6" type="noConversion"/>
  </si>
  <si>
    <t>31.002.1481</t>
    <phoneticPr fontId="6" type="noConversion"/>
  </si>
  <si>
    <t>31.002.1482</t>
    <phoneticPr fontId="6" type="noConversion"/>
  </si>
  <si>
    <t>31.002.1485</t>
    <phoneticPr fontId="6" type="noConversion"/>
  </si>
  <si>
    <t>31.002.1508</t>
    <phoneticPr fontId="6" type="noConversion"/>
  </si>
  <si>
    <t>31.002.1510</t>
    <phoneticPr fontId="6" type="noConversion"/>
  </si>
  <si>
    <t>31.002.1548</t>
    <phoneticPr fontId="6" type="noConversion"/>
  </si>
  <si>
    <t>31.002.1549</t>
    <phoneticPr fontId="6" type="noConversion"/>
  </si>
  <si>
    <t>31.002.1562</t>
    <phoneticPr fontId="6" type="noConversion"/>
  </si>
  <si>
    <t>31.002.1563</t>
    <phoneticPr fontId="6" type="noConversion"/>
  </si>
  <si>
    <t>31.002.1566</t>
    <phoneticPr fontId="6" type="noConversion"/>
  </si>
  <si>
    <t>31.002.1571</t>
    <phoneticPr fontId="6" type="noConversion"/>
  </si>
  <si>
    <t>31.002.1572</t>
    <phoneticPr fontId="6" type="noConversion"/>
  </si>
  <si>
    <t>31.002.1587</t>
    <phoneticPr fontId="6" type="noConversion"/>
  </si>
  <si>
    <t>31.002.1596</t>
    <phoneticPr fontId="6" type="noConversion"/>
  </si>
  <si>
    <t>31.002.1599</t>
    <phoneticPr fontId="6" type="noConversion"/>
  </si>
  <si>
    <t>31.002.1600</t>
    <phoneticPr fontId="6" type="noConversion"/>
  </si>
  <si>
    <t>31.002.1601</t>
    <phoneticPr fontId="6" type="noConversion"/>
  </si>
  <si>
    <t>31.002.1602</t>
    <phoneticPr fontId="6" type="noConversion"/>
  </si>
  <si>
    <t>31.002.1603</t>
    <phoneticPr fontId="6" type="noConversion"/>
  </si>
  <si>
    <t>31.002.1604</t>
    <phoneticPr fontId="6" type="noConversion"/>
  </si>
  <si>
    <t>31.002.1620</t>
    <phoneticPr fontId="6" type="noConversion"/>
  </si>
  <si>
    <t>31.002.1621</t>
    <phoneticPr fontId="6" type="noConversion"/>
  </si>
  <si>
    <t>31.002.1625</t>
    <phoneticPr fontId="6" type="noConversion"/>
  </si>
  <si>
    <t>31.002.1630</t>
    <phoneticPr fontId="6" type="noConversion"/>
  </si>
  <si>
    <t>31.002.1631</t>
    <phoneticPr fontId="6" type="noConversion"/>
  </si>
  <si>
    <t>31.002.1639</t>
    <phoneticPr fontId="6" type="noConversion"/>
  </si>
  <si>
    <t>31.002.1640</t>
    <phoneticPr fontId="6" type="noConversion"/>
  </si>
  <si>
    <t>31.002.1668</t>
    <phoneticPr fontId="6" type="noConversion"/>
  </si>
  <si>
    <t>31.002.1707</t>
    <phoneticPr fontId="6" type="noConversion"/>
  </si>
  <si>
    <t>31.002.1739</t>
    <phoneticPr fontId="6" type="noConversion"/>
  </si>
  <si>
    <t>31.002.1752</t>
    <phoneticPr fontId="6" type="noConversion"/>
  </si>
  <si>
    <t>31.002.1753</t>
    <phoneticPr fontId="6" type="noConversion"/>
  </si>
  <si>
    <t>31.003.0065</t>
    <phoneticPr fontId="6" type="noConversion"/>
  </si>
  <si>
    <t>31.003.0225</t>
    <phoneticPr fontId="6" type="noConversion"/>
  </si>
  <si>
    <t>31.003.0269</t>
    <phoneticPr fontId="6" type="noConversion"/>
  </si>
  <si>
    <t>31.003.0332</t>
    <phoneticPr fontId="6" type="noConversion"/>
  </si>
  <si>
    <t>31.003.0407</t>
    <phoneticPr fontId="6" type="noConversion"/>
  </si>
  <si>
    <t>31.003.0755</t>
    <phoneticPr fontId="6" type="noConversion"/>
  </si>
  <si>
    <t>31.004.0008</t>
    <phoneticPr fontId="6" type="noConversion"/>
  </si>
  <si>
    <t>31.004.0015</t>
    <phoneticPr fontId="6" type="noConversion"/>
  </si>
  <si>
    <t>31.004.0030</t>
    <phoneticPr fontId="6" type="noConversion"/>
  </si>
  <si>
    <t>31.004.0031</t>
    <phoneticPr fontId="6" type="noConversion"/>
  </si>
  <si>
    <t>31.004.0032</t>
    <phoneticPr fontId="6" type="noConversion"/>
  </si>
  <si>
    <t>31.004.0049</t>
    <phoneticPr fontId="6" type="noConversion"/>
  </si>
  <si>
    <t>31.004.0050</t>
    <phoneticPr fontId="6" type="noConversion"/>
  </si>
  <si>
    <t>31.004.0056</t>
    <phoneticPr fontId="6" type="noConversion"/>
  </si>
  <si>
    <t>31.004.0072</t>
    <phoneticPr fontId="6" type="noConversion"/>
  </si>
  <si>
    <t>31.004.0074</t>
    <phoneticPr fontId="6" type="noConversion"/>
  </si>
  <si>
    <t>31.004.0089</t>
    <phoneticPr fontId="6" type="noConversion"/>
  </si>
  <si>
    <t>31.004.0090</t>
    <phoneticPr fontId="6" type="noConversion"/>
  </si>
  <si>
    <t>31.004.0102</t>
    <phoneticPr fontId="6" type="noConversion"/>
  </si>
  <si>
    <t>31.004.0113</t>
    <phoneticPr fontId="6" type="noConversion"/>
  </si>
  <si>
    <t>31.004.0130</t>
    <phoneticPr fontId="6" type="noConversion"/>
  </si>
  <si>
    <t>31.004.0131</t>
    <phoneticPr fontId="6" type="noConversion"/>
  </si>
  <si>
    <t>31.004.0152</t>
    <phoneticPr fontId="6" type="noConversion"/>
  </si>
  <si>
    <t>31.004.0153</t>
    <phoneticPr fontId="6" type="noConversion"/>
  </si>
  <si>
    <t>31.004.0155</t>
    <phoneticPr fontId="6" type="noConversion"/>
  </si>
  <si>
    <t>31.004.0161</t>
    <phoneticPr fontId="6" type="noConversion"/>
  </si>
  <si>
    <t>31.004.0164</t>
    <phoneticPr fontId="6" type="noConversion"/>
  </si>
  <si>
    <t>31.004.0170</t>
    <phoneticPr fontId="6" type="noConversion"/>
  </si>
  <si>
    <t>31.004.0178</t>
    <phoneticPr fontId="6" type="noConversion"/>
  </si>
  <si>
    <t>31.004.0195</t>
    <phoneticPr fontId="6" type="noConversion"/>
  </si>
  <si>
    <t>31.004.0201</t>
    <phoneticPr fontId="6" type="noConversion"/>
  </si>
  <si>
    <t>31.004.0212</t>
    <phoneticPr fontId="6" type="noConversion"/>
  </si>
  <si>
    <t>31.004.0218</t>
    <phoneticPr fontId="6" type="noConversion"/>
  </si>
  <si>
    <t>31.004.0271</t>
    <phoneticPr fontId="6" type="noConversion"/>
  </si>
  <si>
    <t>31.004.0317</t>
    <phoneticPr fontId="6" type="noConversion"/>
  </si>
  <si>
    <t>31.004.0328</t>
    <phoneticPr fontId="6" type="noConversion"/>
  </si>
  <si>
    <t>31.004.0345</t>
    <phoneticPr fontId="6" type="noConversion"/>
  </si>
  <si>
    <t>31.004.0346</t>
    <phoneticPr fontId="6" type="noConversion"/>
  </si>
  <si>
    <t>31.004.0357</t>
    <phoneticPr fontId="6" type="noConversion"/>
  </si>
  <si>
    <t>31.004.0358</t>
    <phoneticPr fontId="6" type="noConversion"/>
  </si>
  <si>
    <t>31.004.0377</t>
    <phoneticPr fontId="6" type="noConversion"/>
  </si>
  <si>
    <t>31.004.0394</t>
    <phoneticPr fontId="6" type="noConversion"/>
  </si>
  <si>
    <t>31.004.0395</t>
    <phoneticPr fontId="6" type="noConversion"/>
  </si>
  <si>
    <t>31.004.0411</t>
    <phoneticPr fontId="6" type="noConversion"/>
  </si>
  <si>
    <t>31.004.0426</t>
    <phoneticPr fontId="6" type="noConversion"/>
  </si>
  <si>
    <t>31.004.0429</t>
    <phoneticPr fontId="6" type="noConversion"/>
  </si>
  <si>
    <t>31.004.0480</t>
    <phoneticPr fontId="6" type="noConversion"/>
  </si>
  <si>
    <t>31.004.0488</t>
    <phoneticPr fontId="6" type="noConversion"/>
  </si>
  <si>
    <t>31.004.0544</t>
    <phoneticPr fontId="6" type="noConversion"/>
  </si>
  <si>
    <t>31.004.0549</t>
    <phoneticPr fontId="6" type="noConversion"/>
  </si>
  <si>
    <t>31.004.0562</t>
    <phoneticPr fontId="6" type="noConversion"/>
  </si>
  <si>
    <t>31.004.0602</t>
    <phoneticPr fontId="6" type="noConversion"/>
  </si>
  <si>
    <t>31.004.0606</t>
    <phoneticPr fontId="6" type="noConversion"/>
  </si>
  <si>
    <t>31.004.0610</t>
    <phoneticPr fontId="6" type="noConversion"/>
  </si>
  <si>
    <t>31.004.0619</t>
    <phoneticPr fontId="6" type="noConversion"/>
  </si>
  <si>
    <t>31.004.0665</t>
    <phoneticPr fontId="6" type="noConversion"/>
  </si>
  <si>
    <t>31.004.0699</t>
    <phoneticPr fontId="6" type="noConversion"/>
  </si>
  <si>
    <t>31.004.0728</t>
    <phoneticPr fontId="6" type="noConversion"/>
  </si>
  <si>
    <t>31.004.0739</t>
    <phoneticPr fontId="6" type="noConversion"/>
  </si>
  <si>
    <t>31.004.0740</t>
    <phoneticPr fontId="6" type="noConversion"/>
  </si>
  <si>
    <t>31.004.0751</t>
    <phoneticPr fontId="6" type="noConversion"/>
  </si>
  <si>
    <t>31.004.0763</t>
    <phoneticPr fontId="6" type="noConversion"/>
  </si>
  <si>
    <t>31.004.0764</t>
    <phoneticPr fontId="6" type="noConversion"/>
  </si>
  <si>
    <t>31.004.0765</t>
    <phoneticPr fontId="6" type="noConversion"/>
  </si>
  <si>
    <t>31.004.0779</t>
    <phoneticPr fontId="6" type="noConversion"/>
  </si>
  <si>
    <t>31.004.0780</t>
    <phoneticPr fontId="6" type="noConversion"/>
  </si>
  <si>
    <t>31.004.0783</t>
    <phoneticPr fontId="6" type="noConversion"/>
  </si>
  <si>
    <t>31.004.0827</t>
    <phoneticPr fontId="6" type="noConversion"/>
  </si>
  <si>
    <t>31.005.0411</t>
    <phoneticPr fontId="6" type="noConversion"/>
  </si>
  <si>
    <t>31.005.0460</t>
    <phoneticPr fontId="6" type="noConversion"/>
  </si>
  <si>
    <t>31.005.0461</t>
    <phoneticPr fontId="6" type="noConversion"/>
  </si>
  <si>
    <t>31.006.0108</t>
    <phoneticPr fontId="6" type="noConversion"/>
  </si>
  <si>
    <t>31.006.0118</t>
    <phoneticPr fontId="6" type="noConversion"/>
  </si>
  <si>
    <t>31.006.0129</t>
    <phoneticPr fontId="6" type="noConversion"/>
  </si>
  <si>
    <t>31.006.0145</t>
    <phoneticPr fontId="6" type="noConversion"/>
  </si>
  <si>
    <t>31.006.0169</t>
    <phoneticPr fontId="6" type="noConversion"/>
  </si>
  <si>
    <t>31.006.0170</t>
    <phoneticPr fontId="6" type="noConversion"/>
  </si>
  <si>
    <t>31.006.0177</t>
    <phoneticPr fontId="6" type="noConversion"/>
  </si>
  <si>
    <t>31.006.0185</t>
    <phoneticPr fontId="6" type="noConversion"/>
  </si>
  <si>
    <t>31.006.0216</t>
    <phoneticPr fontId="6" type="noConversion"/>
  </si>
  <si>
    <t>31.006.0237</t>
    <phoneticPr fontId="6" type="noConversion"/>
  </si>
  <si>
    <t>31.006.0261</t>
    <phoneticPr fontId="6" type="noConversion"/>
  </si>
  <si>
    <t>31.006.0283</t>
    <phoneticPr fontId="6" type="noConversion"/>
  </si>
  <si>
    <t>31.006.0300</t>
    <phoneticPr fontId="6" type="noConversion"/>
  </si>
  <si>
    <t>31.007.0003</t>
    <phoneticPr fontId="6" type="noConversion"/>
  </si>
  <si>
    <t>31.007.0004</t>
    <phoneticPr fontId="6" type="noConversion"/>
  </si>
  <si>
    <t>31.007.0020</t>
    <phoneticPr fontId="6" type="noConversion"/>
  </si>
  <si>
    <t>31.007.0054</t>
    <phoneticPr fontId="6" type="noConversion"/>
  </si>
  <si>
    <t>31.007.0077</t>
    <phoneticPr fontId="6" type="noConversion"/>
  </si>
  <si>
    <t>31.007.0078</t>
    <phoneticPr fontId="6" type="noConversion"/>
  </si>
  <si>
    <t>31.007.0079</t>
    <phoneticPr fontId="6" type="noConversion"/>
  </si>
  <si>
    <t>31.007.0080</t>
    <phoneticPr fontId="6" type="noConversion"/>
  </si>
  <si>
    <t>31.007.0081</t>
    <phoneticPr fontId="6" type="noConversion"/>
  </si>
  <si>
    <t>31.007.0085</t>
    <phoneticPr fontId="6" type="noConversion"/>
  </si>
  <si>
    <t>31.007.0091</t>
    <phoneticPr fontId="6" type="noConversion"/>
  </si>
  <si>
    <t>31.007.0092</t>
    <phoneticPr fontId="6" type="noConversion"/>
  </si>
  <si>
    <t>31.007.0109</t>
    <phoneticPr fontId="6" type="noConversion"/>
  </si>
  <si>
    <t>31.007.0158</t>
    <phoneticPr fontId="6" type="noConversion"/>
  </si>
  <si>
    <t>31.007.0194</t>
    <phoneticPr fontId="6" type="noConversion"/>
  </si>
  <si>
    <t>31.007.0234</t>
    <phoneticPr fontId="6" type="noConversion"/>
  </si>
  <si>
    <t>31.007.0247</t>
    <phoneticPr fontId="6" type="noConversion"/>
  </si>
  <si>
    <t>31.007.0302</t>
    <phoneticPr fontId="6" type="noConversion"/>
  </si>
  <si>
    <t>31.007.0313</t>
    <phoneticPr fontId="6" type="noConversion"/>
  </si>
  <si>
    <t>31.007.0314</t>
    <phoneticPr fontId="6" type="noConversion"/>
  </si>
  <si>
    <t>31.007.0343</t>
    <phoneticPr fontId="6" type="noConversion"/>
  </si>
  <si>
    <t>31.007.0344</t>
    <phoneticPr fontId="6" type="noConversion"/>
  </si>
  <si>
    <t>31.007.0363</t>
    <phoneticPr fontId="6" type="noConversion"/>
  </si>
  <si>
    <t>31.007.0466</t>
    <phoneticPr fontId="6" type="noConversion"/>
  </si>
  <si>
    <t>31.007.0467</t>
    <phoneticPr fontId="6" type="noConversion"/>
  </si>
  <si>
    <t>31.007.0472</t>
    <phoneticPr fontId="6" type="noConversion"/>
  </si>
  <si>
    <t>31.007.0474</t>
    <phoneticPr fontId="6" type="noConversion"/>
  </si>
  <si>
    <t>31.007.0475</t>
    <phoneticPr fontId="6" type="noConversion"/>
  </si>
  <si>
    <t>31.007.0481</t>
    <phoneticPr fontId="6" type="noConversion"/>
  </si>
  <si>
    <t>31.007.0482</t>
    <phoneticPr fontId="6" type="noConversion"/>
  </si>
  <si>
    <t>31.007.0488</t>
    <phoneticPr fontId="6" type="noConversion"/>
  </si>
  <si>
    <t>31.007.0489</t>
    <phoneticPr fontId="6" type="noConversion"/>
  </si>
  <si>
    <t>31.007.0508</t>
    <phoneticPr fontId="6" type="noConversion"/>
  </si>
  <si>
    <t>31.007.0509</t>
    <phoneticPr fontId="6" type="noConversion"/>
  </si>
  <si>
    <t>31.007.0510</t>
    <phoneticPr fontId="6" type="noConversion"/>
  </si>
  <si>
    <t>31.007.0517</t>
    <phoneticPr fontId="6" type="noConversion"/>
  </si>
  <si>
    <t>31.007.0520</t>
    <phoneticPr fontId="6" type="noConversion"/>
  </si>
  <si>
    <t>31.007.0538</t>
    <phoneticPr fontId="6" type="noConversion"/>
  </si>
  <si>
    <t>31.007.0539</t>
    <phoneticPr fontId="6" type="noConversion"/>
  </si>
  <si>
    <t>31.007.0542</t>
    <phoneticPr fontId="6" type="noConversion"/>
  </si>
  <si>
    <t>31.007.0543</t>
    <phoneticPr fontId="6" type="noConversion"/>
  </si>
  <si>
    <t>31.007.0544</t>
    <phoneticPr fontId="6" type="noConversion"/>
  </si>
  <si>
    <t>31.007.0545</t>
    <phoneticPr fontId="6" type="noConversion"/>
  </si>
  <si>
    <t>31.007.0546</t>
    <phoneticPr fontId="6" type="noConversion"/>
  </si>
  <si>
    <t>31.007.0547</t>
    <phoneticPr fontId="6" type="noConversion"/>
  </si>
  <si>
    <t>31.007.0548</t>
    <phoneticPr fontId="6" type="noConversion"/>
  </si>
  <si>
    <t>31.007.0549</t>
    <phoneticPr fontId="6" type="noConversion"/>
  </si>
  <si>
    <t>31.007.0566</t>
    <phoneticPr fontId="6" type="noConversion"/>
  </si>
  <si>
    <t>31.007.0584</t>
    <phoneticPr fontId="6" type="noConversion"/>
  </si>
  <si>
    <t>31.007.0585</t>
    <phoneticPr fontId="6" type="noConversion"/>
  </si>
  <si>
    <t>31.007.0586</t>
    <phoneticPr fontId="6" type="noConversion"/>
  </si>
  <si>
    <t>31.007.0589</t>
    <phoneticPr fontId="6" type="noConversion"/>
  </si>
  <si>
    <t>31.007.0590</t>
    <phoneticPr fontId="6" type="noConversion"/>
  </si>
  <si>
    <t>31.007.0593</t>
    <phoneticPr fontId="6" type="noConversion"/>
  </si>
  <si>
    <t>31.007.0601</t>
    <phoneticPr fontId="6" type="noConversion"/>
  </si>
  <si>
    <t>31.007.0602</t>
    <phoneticPr fontId="6" type="noConversion"/>
  </si>
  <si>
    <t>31.007.0637</t>
    <phoneticPr fontId="6" type="noConversion"/>
  </si>
  <si>
    <t>31.007.0639</t>
    <phoneticPr fontId="6" type="noConversion"/>
  </si>
  <si>
    <t>31.007.0640</t>
    <phoneticPr fontId="6" type="noConversion"/>
  </si>
  <si>
    <t>31.007.0691</t>
    <phoneticPr fontId="6" type="noConversion"/>
  </si>
  <si>
    <t>33.001.0056</t>
    <phoneticPr fontId="6" type="noConversion"/>
  </si>
  <si>
    <t>33.001.0078</t>
    <phoneticPr fontId="6" type="noConversion"/>
  </si>
  <si>
    <t>33.005.0003</t>
    <phoneticPr fontId="6" type="noConversion"/>
  </si>
  <si>
    <t>33.005.0015</t>
    <phoneticPr fontId="6" type="noConversion"/>
  </si>
  <si>
    <t>33.005.0022</t>
    <phoneticPr fontId="6" type="noConversion"/>
  </si>
  <si>
    <t>33.005.0023</t>
    <phoneticPr fontId="6" type="noConversion"/>
  </si>
  <si>
    <t>33.005.0026</t>
    <phoneticPr fontId="6" type="noConversion"/>
  </si>
  <si>
    <t>33.006.0044</t>
    <phoneticPr fontId="6" type="noConversion"/>
  </si>
  <si>
    <t>31.005.0347</t>
    <phoneticPr fontId="6" type="noConversion"/>
  </si>
  <si>
    <t>2.02.067</t>
    <phoneticPr fontId="6" type="noConversion"/>
  </si>
  <si>
    <t>31.005.0348</t>
    <phoneticPr fontId="6" type="noConversion"/>
  </si>
  <si>
    <t>31.005.0350</t>
    <phoneticPr fontId="6" type="noConversion"/>
  </si>
  <si>
    <t>31.005.0351</t>
    <phoneticPr fontId="6" type="noConversion"/>
  </si>
  <si>
    <t>31.005.0352</t>
    <phoneticPr fontId="6" type="noConversion"/>
  </si>
  <si>
    <t>31.005.0471</t>
    <phoneticPr fontId="6" type="noConversion"/>
  </si>
  <si>
    <t>31.001.0905</t>
    <phoneticPr fontId="6" type="noConversion"/>
  </si>
  <si>
    <t>2.02.085</t>
    <phoneticPr fontId="6" type="noConversion"/>
  </si>
  <si>
    <t>31.004.0803</t>
    <phoneticPr fontId="6" type="noConversion"/>
  </si>
  <si>
    <t>31.004.0804</t>
    <phoneticPr fontId="6" type="noConversion"/>
  </si>
  <si>
    <t>31.004.0806</t>
    <phoneticPr fontId="6" type="noConversion"/>
  </si>
  <si>
    <t>31.001.0653</t>
    <phoneticPr fontId="6" type="noConversion"/>
  </si>
  <si>
    <t>31.001.0654</t>
    <phoneticPr fontId="6" type="noConversion"/>
  </si>
  <si>
    <t>31.001.0736</t>
    <phoneticPr fontId="6" type="noConversion"/>
  </si>
  <si>
    <t>31.001.0839</t>
    <phoneticPr fontId="6" type="noConversion"/>
  </si>
  <si>
    <t>31.001.0844</t>
    <phoneticPr fontId="6" type="noConversion"/>
  </si>
  <si>
    <t>31.001.0880</t>
    <phoneticPr fontId="6" type="noConversion"/>
  </si>
  <si>
    <t>31.001.0899</t>
    <phoneticPr fontId="6" type="noConversion"/>
  </si>
  <si>
    <t>31.001.0920</t>
    <phoneticPr fontId="6" type="noConversion"/>
  </si>
  <si>
    <t>31.003.0858</t>
    <phoneticPr fontId="6" type="noConversion"/>
  </si>
  <si>
    <t>31.004.0789</t>
    <phoneticPr fontId="6" type="noConversion"/>
  </si>
  <si>
    <t>31.004.0790</t>
    <phoneticPr fontId="6" type="noConversion"/>
  </si>
  <si>
    <t>31.004.0801</t>
    <phoneticPr fontId="6" type="noConversion"/>
  </si>
  <si>
    <t>31.004.0813</t>
    <phoneticPr fontId="6" type="noConversion"/>
  </si>
  <si>
    <t>40.02.194</t>
    <phoneticPr fontId="6" type="noConversion"/>
  </si>
  <si>
    <t>2.03.002</t>
    <phoneticPr fontId="6" type="noConversion"/>
  </si>
  <si>
    <t>40.02.196</t>
    <phoneticPr fontId="6" type="noConversion"/>
  </si>
  <si>
    <t>40.02.198</t>
    <phoneticPr fontId="6" type="noConversion"/>
  </si>
  <si>
    <t>40.02.279</t>
    <phoneticPr fontId="6" type="noConversion"/>
  </si>
  <si>
    <t>40.02.280</t>
    <phoneticPr fontId="6" type="noConversion"/>
  </si>
  <si>
    <t>40.02.286</t>
    <phoneticPr fontId="6" type="noConversion"/>
  </si>
  <si>
    <t>40.02.301</t>
    <phoneticPr fontId="6" type="noConversion"/>
  </si>
  <si>
    <t>40.02.320</t>
    <phoneticPr fontId="6" type="noConversion"/>
  </si>
  <si>
    <t>40.02.321</t>
    <phoneticPr fontId="6" type="noConversion"/>
  </si>
  <si>
    <t>40.02.326</t>
    <phoneticPr fontId="6" type="noConversion"/>
  </si>
  <si>
    <t>43.01.609</t>
    <phoneticPr fontId="6" type="noConversion"/>
  </si>
  <si>
    <t>44.01.512</t>
    <phoneticPr fontId="6" type="noConversion"/>
  </si>
  <si>
    <t>44.01.521</t>
    <phoneticPr fontId="6" type="noConversion"/>
  </si>
  <si>
    <t>30.003.025</t>
    <phoneticPr fontId="6" type="noConversion"/>
  </si>
  <si>
    <t>2.03.004</t>
    <phoneticPr fontId="6" type="noConversion"/>
  </si>
  <si>
    <t>31.005.0167</t>
    <phoneticPr fontId="6" type="noConversion"/>
  </si>
  <si>
    <t>40.03.160</t>
    <phoneticPr fontId="6" type="noConversion"/>
  </si>
  <si>
    <t>40.03.169</t>
    <phoneticPr fontId="6" type="noConversion"/>
  </si>
  <si>
    <t>40.03.172</t>
    <phoneticPr fontId="6" type="noConversion"/>
  </si>
  <si>
    <t>40.03.174</t>
    <phoneticPr fontId="6" type="noConversion"/>
  </si>
  <si>
    <t>40.03.179</t>
    <phoneticPr fontId="6" type="noConversion"/>
  </si>
  <si>
    <t>40.03.204</t>
    <phoneticPr fontId="6" type="noConversion"/>
  </si>
  <si>
    <t>40.03.212</t>
    <phoneticPr fontId="6" type="noConversion"/>
  </si>
  <si>
    <t>40.03.246</t>
    <phoneticPr fontId="6" type="noConversion"/>
  </si>
  <si>
    <t>40.03.247</t>
    <phoneticPr fontId="6" type="noConversion"/>
  </si>
  <si>
    <t>40.03.264</t>
    <phoneticPr fontId="6" type="noConversion"/>
  </si>
  <si>
    <t>40.04.049</t>
    <phoneticPr fontId="6" type="noConversion"/>
  </si>
  <si>
    <t>40.04.159</t>
    <phoneticPr fontId="6" type="noConversion"/>
  </si>
  <si>
    <t>42.02.1091</t>
    <phoneticPr fontId="6" type="noConversion"/>
  </si>
  <si>
    <t>42.02.1092</t>
    <phoneticPr fontId="6" type="noConversion"/>
  </si>
  <si>
    <t>43.01.030</t>
    <phoneticPr fontId="6" type="noConversion"/>
  </si>
  <si>
    <t>43.01.050</t>
    <phoneticPr fontId="6" type="noConversion"/>
  </si>
  <si>
    <t>43.01.057</t>
    <phoneticPr fontId="6" type="noConversion"/>
  </si>
  <si>
    <t>43.01.076</t>
    <phoneticPr fontId="6" type="noConversion"/>
  </si>
  <si>
    <t>43.01.083</t>
    <phoneticPr fontId="6" type="noConversion"/>
  </si>
  <si>
    <t>2.03.004</t>
    <phoneticPr fontId="6" type="noConversion"/>
  </si>
  <si>
    <t>43.01.094</t>
    <phoneticPr fontId="6" type="noConversion"/>
  </si>
  <si>
    <t>43.01.098</t>
    <phoneticPr fontId="6" type="noConversion"/>
  </si>
  <si>
    <t>2.03.004</t>
    <phoneticPr fontId="6" type="noConversion"/>
  </si>
  <si>
    <t>43.01.165</t>
    <phoneticPr fontId="6" type="noConversion"/>
  </si>
  <si>
    <t>43.01.203</t>
    <phoneticPr fontId="6" type="noConversion"/>
  </si>
  <si>
    <t>43.01.222</t>
    <phoneticPr fontId="6" type="noConversion"/>
  </si>
  <si>
    <t>43.01.240</t>
    <phoneticPr fontId="6" type="noConversion"/>
  </si>
  <si>
    <t>43.01.269</t>
    <phoneticPr fontId="6" type="noConversion"/>
  </si>
  <si>
    <t>43.01.360</t>
    <phoneticPr fontId="6" type="noConversion"/>
  </si>
  <si>
    <t>43.01.382</t>
    <phoneticPr fontId="6" type="noConversion"/>
  </si>
  <si>
    <t>43.01.387</t>
    <phoneticPr fontId="6" type="noConversion"/>
  </si>
  <si>
    <t>43.01.529</t>
    <phoneticPr fontId="6" type="noConversion"/>
  </si>
  <si>
    <t>43.01.549</t>
    <phoneticPr fontId="6" type="noConversion"/>
  </si>
  <si>
    <t>43.01.616</t>
    <phoneticPr fontId="6" type="noConversion"/>
  </si>
  <si>
    <t>43.01.629</t>
    <phoneticPr fontId="6" type="noConversion"/>
  </si>
  <si>
    <t>43.01.635</t>
    <phoneticPr fontId="6" type="noConversion"/>
  </si>
  <si>
    <t>43.01.640</t>
    <phoneticPr fontId="6" type="noConversion"/>
  </si>
  <si>
    <t>43.01.641</t>
    <phoneticPr fontId="6" type="noConversion"/>
  </si>
  <si>
    <t>43.01.647</t>
    <phoneticPr fontId="6" type="noConversion"/>
  </si>
  <si>
    <t>43.01.648</t>
    <phoneticPr fontId="6" type="noConversion"/>
  </si>
  <si>
    <t>43.02.035</t>
    <phoneticPr fontId="6" type="noConversion"/>
  </si>
  <si>
    <t>43.02.053</t>
    <phoneticPr fontId="6" type="noConversion"/>
  </si>
  <si>
    <t>43.02.082</t>
    <phoneticPr fontId="6" type="noConversion"/>
  </si>
  <si>
    <t>43.03.060</t>
    <phoneticPr fontId="6" type="noConversion"/>
  </si>
  <si>
    <t>43.03.105</t>
    <phoneticPr fontId="6" type="noConversion"/>
  </si>
  <si>
    <t>43.03.201</t>
    <phoneticPr fontId="6" type="noConversion"/>
  </si>
  <si>
    <t>44.01.012</t>
    <phoneticPr fontId="6" type="noConversion"/>
  </si>
  <si>
    <t>44.01.014</t>
    <phoneticPr fontId="6" type="noConversion"/>
  </si>
  <si>
    <t>44.01.018</t>
    <phoneticPr fontId="6" type="noConversion"/>
  </si>
  <si>
    <t>44.01.027</t>
    <phoneticPr fontId="6" type="noConversion"/>
  </si>
  <si>
    <t>44.01.028</t>
    <phoneticPr fontId="6" type="noConversion"/>
  </si>
  <si>
    <t>44.01.032</t>
    <phoneticPr fontId="6" type="noConversion"/>
  </si>
  <si>
    <t>44.01.033</t>
    <phoneticPr fontId="6" type="noConversion"/>
  </si>
  <si>
    <t>44.01.034</t>
    <phoneticPr fontId="6" type="noConversion"/>
  </si>
  <si>
    <t>44.01.082</t>
    <phoneticPr fontId="6" type="noConversion"/>
  </si>
  <si>
    <t>2.03.004</t>
    <phoneticPr fontId="6" type="noConversion"/>
  </si>
  <si>
    <t>44.01.090</t>
    <phoneticPr fontId="6" type="noConversion"/>
  </si>
  <si>
    <t>44.01.111</t>
    <phoneticPr fontId="6" type="noConversion"/>
  </si>
  <si>
    <t>2.03.004</t>
    <phoneticPr fontId="6" type="noConversion"/>
  </si>
  <si>
    <t>44.01.125</t>
    <phoneticPr fontId="6" type="noConversion"/>
  </si>
  <si>
    <t>44.01.219</t>
    <phoneticPr fontId="6" type="noConversion"/>
  </si>
  <si>
    <t>44.01.236</t>
    <phoneticPr fontId="6" type="noConversion"/>
  </si>
  <si>
    <t>44.01.271</t>
    <phoneticPr fontId="6" type="noConversion"/>
  </si>
  <si>
    <t>44.01.282</t>
    <phoneticPr fontId="6" type="noConversion"/>
  </si>
  <si>
    <t>2.03.004</t>
    <phoneticPr fontId="6" type="noConversion"/>
  </si>
  <si>
    <t>44.01.284</t>
    <phoneticPr fontId="6" type="noConversion"/>
  </si>
  <si>
    <t>44.01.289</t>
    <phoneticPr fontId="6" type="noConversion"/>
  </si>
  <si>
    <t>44.01.348</t>
    <phoneticPr fontId="6" type="noConversion"/>
  </si>
  <si>
    <t>44.01.453</t>
    <phoneticPr fontId="6" type="noConversion"/>
  </si>
  <si>
    <t>44.01.554</t>
    <phoneticPr fontId="6" type="noConversion"/>
  </si>
  <si>
    <t>44.01.559</t>
    <phoneticPr fontId="6" type="noConversion"/>
  </si>
  <si>
    <t>44.01.635</t>
    <phoneticPr fontId="6" type="noConversion"/>
  </si>
  <si>
    <t>44.01.636</t>
    <phoneticPr fontId="6" type="noConversion"/>
  </si>
  <si>
    <t>44.01.637</t>
    <phoneticPr fontId="6" type="noConversion"/>
  </si>
  <si>
    <t>44.01.639</t>
    <phoneticPr fontId="6" type="noConversion"/>
  </si>
  <si>
    <t>44.02.015</t>
    <phoneticPr fontId="6" type="noConversion"/>
  </si>
  <si>
    <t>44.02.053</t>
    <phoneticPr fontId="6" type="noConversion"/>
  </si>
  <si>
    <t>44.03.155</t>
    <phoneticPr fontId="6" type="noConversion"/>
  </si>
  <si>
    <t>44.03.228</t>
    <phoneticPr fontId="6" type="noConversion"/>
  </si>
  <si>
    <t>44.03.242</t>
    <phoneticPr fontId="6" type="noConversion"/>
  </si>
  <si>
    <t>44.03.357</t>
    <phoneticPr fontId="6" type="noConversion"/>
  </si>
  <si>
    <t>2.03.004</t>
    <phoneticPr fontId="6" type="noConversion"/>
  </si>
  <si>
    <t>44.03.378</t>
    <phoneticPr fontId="6" type="noConversion"/>
  </si>
  <si>
    <t>44.03.379</t>
    <phoneticPr fontId="6" type="noConversion"/>
  </si>
  <si>
    <t>44.03.380</t>
    <phoneticPr fontId="6" type="noConversion"/>
  </si>
  <si>
    <t>60.341</t>
    <phoneticPr fontId="6" type="noConversion"/>
  </si>
  <si>
    <t>60.388</t>
    <phoneticPr fontId="6" type="noConversion"/>
  </si>
  <si>
    <t>60.435</t>
    <phoneticPr fontId="6" type="noConversion"/>
  </si>
  <si>
    <t>2.03.004</t>
    <phoneticPr fontId="6" type="noConversion"/>
  </si>
  <si>
    <t>60.532</t>
    <phoneticPr fontId="6" type="noConversion"/>
  </si>
  <si>
    <t>2.03.004</t>
    <phoneticPr fontId="6" type="noConversion"/>
  </si>
  <si>
    <t>61.076</t>
    <phoneticPr fontId="6" type="noConversion"/>
  </si>
  <si>
    <t>2.03.004</t>
    <phoneticPr fontId="6" type="noConversion"/>
  </si>
  <si>
    <t>61.085</t>
    <phoneticPr fontId="6" type="noConversion"/>
  </si>
  <si>
    <t>61.088</t>
    <phoneticPr fontId="6" type="noConversion"/>
  </si>
  <si>
    <t>2.03.004</t>
    <phoneticPr fontId="6" type="noConversion"/>
  </si>
  <si>
    <t>61.091</t>
    <phoneticPr fontId="6" type="noConversion"/>
  </si>
  <si>
    <t>61.093</t>
    <phoneticPr fontId="6" type="noConversion"/>
  </si>
  <si>
    <t>2.03.004</t>
    <phoneticPr fontId="6" type="noConversion"/>
  </si>
  <si>
    <t>61.106</t>
    <phoneticPr fontId="6" type="noConversion"/>
  </si>
  <si>
    <t>61.108</t>
    <phoneticPr fontId="6" type="noConversion"/>
  </si>
  <si>
    <t>2.03.004</t>
    <phoneticPr fontId="6" type="noConversion"/>
  </si>
  <si>
    <t>61.221</t>
    <phoneticPr fontId="6" type="noConversion"/>
  </si>
  <si>
    <t>72.063</t>
    <phoneticPr fontId="6" type="noConversion"/>
  </si>
  <si>
    <t>2.03.004</t>
    <phoneticPr fontId="6" type="noConversion"/>
  </si>
  <si>
    <t>40.03.218</t>
    <phoneticPr fontId="6" type="noConversion"/>
  </si>
  <si>
    <t>2.03.005</t>
    <phoneticPr fontId="6" type="noConversion"/>
  </si>
  <si>
    <t>42.01.267</t>
    <phoneticPr fontId="6" type="noConversion"/>
  </si>
  <si>
    <t>2.03.005</t>
    <phoneticPr fontId="6" type="noConversion"/>
  </si>
  <si>
    <t>42.01.282</t>
    <phoneticPr fontId="6" type="noConversion"/>
  </si>
  <si>
    <t>42.01.331</t>
    <phoneticPr fontId="6" type="noConversion"/>
  </si>
  <si>
    <t>42.03.839</t>
    <phoneticPr fontId="6" type="noConversion"/>
  </si>
  <si>
    <t>60.371</t>
    <phoneticPr fontId="6" type="noConversion"/>
  </si>
  <si>
    <t>40.01.582</t>
    <phoneticPr fontId="6" type="noConversion"/>
  </si>
  <si>
    <t>2.03.018</t>
    <phoneticPr fontId="6" type="noConversion"/>
  </si>
  <si>
    <t>40.02.311</t>
    <phoneticPr fontId="6" type="noConversion"/>
  </si>
  <si>
    <t>41.001</t>
    <phoneticPr fontId="6" type="noConversion"/>
  </si>
  <si>
    <t>2.03.018</t>
    <phoneticPr fontId="6" type="noConversion"/>
  </si>
  <si>
    <t>41.072</t>
    <phoneticPr fontId="6" type="noConversion"/>
  </si>
  <si>
    <t>41.109</t>
    <phoneticPr fontId="6" type="noConversion"/>
  </si>
  <si>
    <t>41.113</t>
    <phoneticPr fontId="6" type="noConversion"/>
  </si>
  <si>
    <t>41.114</t>
    <phoneticPr fontId="6" type="noConversion"/>
  </si>
  <si>
    <t>41.143</t>
    <phoneticPr fontId="6" type="noConversion"/>
  </si>
  <si>
    <t>41.179</t>
    <phoneticPr fontId="6" type="noConversion"/>
  </si>
  <si>
    <t>41.182</t>
    <phoneticPr fontId="6" type="noConversion"/>
  </si>
  <si>
    <t>41.218</t>
    <phoneticPr fontId="6" type="noConversion"/>
  </si>
  <si>
    <t>41.220</t>
    <phoneticPr fontId="6" type="noConversion"/>
  </si>
  <si>
    <t>41.253</t>
    <phoneticPr fontId="6" type="noConversion"/>
  </si>
  <si>
    <t>41.263</t>
    <phoneticPr fontId="6" type="noConversion"/>
  </si>
  <si>
    <t>41.316</t>
    <phoneticPr fontId="6" type="noConversion"/>
  </si>
  <si>
    <t>41.321</t>
    <phoneticPr fontId="6" type="noConversion"/>
  </si>
  <si>
    <t>41.323</t>
    <phoneticPr fontId="6" type="noConversion"/>
  </si>
  <si>
    <t>41.334</t>
    <phoneticPr fontId="6" type="noConversion"/>
  </si>
  <si>
    <t>41.353</t>
    <phoneticPr fontId="6" type="noConversion"/>
  </si>
  <si>
    <t>44.01.246</t>
    <phoneticPr fontId="6" type="noConversion"/>
  </si>
  <si>
    <t>44.01.307</t>
    <phoneticPr fontId="6" type="noConversion"/>
  </si>
  <si>
    <t>43.01.100</t>
    <phoneticPr fontId="6" type="noConversion"/>
  </si>
  <si>
    <t>2.03.023</t>
    <phoneticPr fontId="6" type="noConversion"/>
  </si>
  <si>
    <t>61.023</t>
    <phoneticPr fontId="6" type="noConversion"/>
  </si>
  <si>
    <t>61.045</t>
    <phoneticPr fontId="6" type="noConversion"/>
  </si>
  <si>
    <t>61.048</t>
    <phoneticPr fontId="6" type="noConversion"/>
  </si>
  <si>
    <t>2.03.023</t>
    <phoneticPr fontId="6" type="noConversion"/>
  </si>
  <si>
    <t>61.141</t>
    <phoneticPr fontId="6" type="noConversion"/>
  </si>
  <si>
    <t>42.02.087</t>
    <phoneticPr fontId="6" type="noConversion"/>
  </si>
  <si>
    <t>2.03.026</t>
    <phoneticPr fontId="6" type="noConversion"/>
  </si>
  <si>
    <t>42.02.141</t>
    <phoneticPr fontId="6" type="noConversion"/>
  </si>
  <si>
    <t>42.02.150</t>
    <phoneticPr fontId="6" type="noConversion"/>
  </si>
  <si>
    <t>42.02.215</t>
    <phoneticPr fontId="6" type="noConversion"/>
  </si>
  <si>
    <t>42.02.277</t>
    <phoneticPr fontId="6" type="noConversion"/>
  </si>
  <si>
    <t>42.02.760</t>
    <phoneticPr fontId="6" type="noConversion"/>
  </si>
  <si>
    <t>44.01.021</t>
    <phoneticPr fontId="6" type="noConversion"/>
  </si>
  <si>
    <t>41.307</t>
    <phoneticPr fontId="6" type="noConversion"/>
  </si>
  <si>
    <t>2.03.028</t>
    <phoneticPr fontId="6" type="noConversion"/>
  </si>
  <si>
    <t>42.01.126</t>
    <phoneticPr fontId="6" type="noConversion"/>
  </si>
  <si>
    <t>42.01.528</t>
    <phoneticPr fontId="6" type="noConversion"/>
  </si>
  <si>
    <t>42.01.529</t>
    <phoneticPr fontId="6" type="noConversion"/>
  </si>
  <si>
    <t>42.02.1076</t>
    <phoneticPr fontId="6" type="noConversion"/>
  </si>
  <si>
    <t>42.03.1365</t>
    <phoneticPr fontId="6" type="noConversion"/>
  </si>
  <si>
    <t>42.01.011</t>
    <phoneticPr fontId="6" type="noConversion"/>
  </si>
  <si>
    <t>2.03.030</t>
    <phoneticPr fontId="6" type="noConversion"/>
  </si>
  <si>
    <t>42.01.012</t>
    <phoneticPr fontId="6" type="noConversion"/>
  </si>
  <si>
    <t>2.03.030</t>
    <phoneticPr fontId="6" type="noConversion"/>
  </si>
  <si>
    <t>42.01.018</t>
    <phoneticPr fontId="6" type="noConversion"/>
  </si>
  <si>
    <t>2.03.030</t>
    <phoneticPr fontId="6" type="noConversion"/>
  </si>
  <si>
    <t>42.01.020</t>
    <phoneticPr fontId="6" type="noConversion"/>
  </si>
  <si>
    <t>2.03.030</t>
    <phoneticPr fontId="6" type="noConversion"/>
  </si>
  <si>
    <t>42.01.024</t>
    <phoneticPr fontId="6" type="noConversion"/>
  </si>
  <si>
    <t>2.03.030</t>
    <phoneticPr fontId="6" type="noConversion"/>
  </si>
  <si>
    <t>42.01.424</t>
    <phoneticPr fontId="6" type="noConversion"/>
  </si>
  <si>
    <t>60.157</t>
    <phoneticPr fontId="6" type="noConversion"/>
  </si>
  <si>
    <t>60.359</t>
    <phoneticPr fontId="6" type="noConversion"/>
  </si>
  <si>
    <t>60.360</t>
    <phoneticPr fontId="6" type="noConversion"/>
  </si>
  <si>
    <t>60.365</t>
    <phoneticPr fontId="6" type="noConversion"/>
  </si>
  <si>
    <t>42.03.1401</t>
    <phoneticPr fontId="6" type="noConversion"/>
  </si>
  <si>
    <t>2.03.034</t>
    <phoneticPr fontId="6" type="noConversion"/>
  </si>
  <si>
    <t>41.261</t>
    <phoneticPr fontId="6" type="noConversion"/>
  </si>
  <si>
    <t>2.03.040</t>
    <phoneticPr fontId="6" type="noConversion"/>
  </si>
  <si>
    <t>41.300</t>
    <phoneticPr fontId="6" type="noConversion"/>
  </si>
  <si>
    <t>41.301</t>
    <phoneticPr fontId="6" type="noConversion"/>
  </si>
  <si>
    <t>41.302</t>
    <phoneticPr fontId="6" type="noConversion"/>
  </si>
  <si>
    <t>41.303</t>
    <phoneticPr fontId="6" type="noConversion"/>
  </si>
  <si>
    <t>40.01.571</t>
    <phoneticPr fontId="6" type="noConversion"/>
  </si>
  <si>
    <t>2.03.043</t>
    <phoneticPr fontId="6" type="noConversion"/>
  </si>
  <si>
    <t>40.04.055</t>
    <phoneticPr fontId="6" type="noConversion"/>
  </si>
  <si>
    <t>2.03.043</t>
    <phoneticPr fontId="6" type="noConversion"/>
  </si>
  <si>
    <t>40.04.057</t>
    <phoneticPr fontId="6" type="noConversion"/>
  </si>
  <si>
    <t>2.03.043</t>
    <phoneticPr fontId="6" type="noConversion"/>
  </si>
  <si>
    <t>40.04.059</t>
    <phoneticPr fontId="6" type="noConversion"/>
  </si>
  <si>
    <t>2.03.043</t>
    <phoneticPr fontId="6" type="noConversion"/>
  </si>
  <si>
    <t>40.04.071</t>
    <phoneticPr fontId="6" type="noConversion"/>
  </si>
  <si>
    <t>2.03.043</t>
    <phoneticPr fontId="6" type="noConversion"/>
  </si>
  <si>
    <t>40.04.191</t>
    <phoneticPr fontId="6" type="noConversion"/>
  </si>
  <si>
    <t>40.04.192</t>
    <phoneticPr fontId="6" type="noConversion"/>
  </si>
  <si>
    <t>40.04.195</t>
    <phoneticPr fontId="6" type="noConversion"/>
  </si>
  <si>
    <t>40.04.196</t>
    <phoneticPr fontId="6" type="noConversion"/>
  </si>
  <si>
    <t>40.04.201</t>
    <phoneticPr fontId="6" type="noConversion"/>
  </si>
  <si>
    <t>40.04.202</t>
    <phoneticPr fontId="6" type="noConversion"/>
  </si>
  <si>
    <t>40.04.207</t>
    <phoneticPr fontId="6" type="noConversion"/>
  </si>
  <si>
    <t>40.04.208</t>
    <phoneticPr fontId="6" type="noConversion"/>
  </si>
  <si>
    <t>41.152</t>
    <phoneticPr fontId="6" type="noConversion"/>
  </si>
  <si>
    <t>44.01.025</t>
    <phoneticPr fontId="6" type="noConversion"/>
  </si>
  <si>
    <t>44.01.145</t>
    <phoneticPr fontId="6" type="noConversion"/>
  </si>
  <si>
    <t>44.01.151</t>
    <phoneticPr fontId="6" type="noConversion"/>
  </si>
  <si>
    <t>44.01.537</t>
    <phoneticPr fontId="6" type="noConversion"/>
  </si>
  <si>
    <t>44.01.623</t>
    <phoneticPr fontId="6" type="noConversion"/>
  </si>
  <si>
    <t>44.02.064</t>
    <phoneticPr fontId="6" type="noConversion"/>
  </si>
  <si>
    <t>60.001</t>
    <phoneticPr fontId="6" type="noConversion"/>
  </si>
  <si>
    <t>60.002</t>
    <phoneticPr fontId="6" type="noConversion"/>
  </si>
  <si>
    <t>60.010</t>
    <phoneticPr fontId="6" type="noConversion"/>
  </si>
  <si>
    <t>60.023</t>
    <phoneticPr fontId="6" type="noConversion"/>
  </si>
  <si>
    <t>2.03.043</t>
    <phoneticPr fontId="6" type="noConversion"/>
  </si>
  <si>
    <t>60.025</t>
    <phoneticPr fontId="6" type="noConversion"/>
  </si>
  <si>
    <t>2.03.043</t>
    <phoneticPr fontId="6" type="noConversion"/>
  </si>
  <si>
    <t>60.029</t>
    <phoneticPr fontId="6" type="noConversion"/>
  </si>
  <si>
    <t>60.040</t>
    <phoneticPr fontId="6" type="noConversion"/>
  </si>
  <si>
    <t>2.03.043</t>
    <phoneticPr fontId="6" type="noConversion"/>
  </si>
  <si>
    <t>60.061</t>
    <phoneticPr fontId="6" type="noConversion"/>
  </si>
  <si>
    <t>60.062</t>
    <phoneticPr fontId="6" type="noConversion"/>
  </si>
  <si>
    <t>60.063</t>
    <phoneticPr fontId="6" type="noConversion"/>
  </si>
  <si>
    <t>60.064</t>
    <phoneticPr fontId="6" type="noConversion"/>
  </si>
  <si>
    <t>60.065</t>
    <phoneticPr fontId="6" type="noConversion"/>
  </si>
  <si>
    <t>60.102</t>
    <phoneticPr fontId="6" type="noConversion"/>
  </si>
  <si>
    <t>60.106</t>
    <phoneticPr fontId="6" type="noConversion"/>
  </si>
  <si>
    <t>60.114</t>
    <phoneticPr fontId="6" type="noConversion"/>
  </si>
  <si>
    <t>60.117</t>
    <phoneticPr fontId="6" type="noConversion"/>
  </si>
  <si>
    <t>60.126</t>
    <phoneticPr fontId="6" type="noConversion"/>
  </si>
  <si>
    <t>60.128</t>
    <phoneticPr fontId="6" type="noConversion"/>
  </si>
  <si>
    <t>60.129</t>
    <phoneticPr fontId="6" type="noConversion"/>
  </si>
  <si>
    <t>60.141</t>
    <phoneticPr fontId="6" type="noConversion"/>
  </si>
  <si>
    <t>60.142</t>
    <phoneticPr fontId="6" type="noConversion"/>
  </si>
  <si>
    <t>60.150</t>
    <phoneticPr fontId="6" type="noConversion"/>
  </si>
  <si>
    <t>2.03.043</t>
    <phoneticPr fontId="6" type="noConversion"/>
  </si>
  <si>
    <t>60.164</t>
    <phoneticPr fontId="6" type="noConversion"/>
  </si>
  <si>
    <t>60.208</t>
    <phoneticPr fontId="6" type="noConversion"/>
  </si>
  <si>
    <t>60.283</t>
    <phoneticPr fontId="6" type="noConversion"/>
  </si>
  <si>
    <t>60.405</t>
    <phoneticPr fontId="6" type="noConversion"/>
  </si>
  <si>
    <t>60.441</t>
    <phoneticPr fontId="6" type="noConversion"/>
  </si>
  <si>
    <t>2.03.043</t>
    <phoneticPr fontId="6" type="noConversion"/>
  </si>
  <si>
    <t>60.444</t>
    <phoneticPr fontId="6" type="noConversion"/>
  </si>
  <si>
    <t>60.445</t>
    <phoneticPr fontId="6" type="noConversion"/>
  </si>
  <si>
    <t>60.453</t>
    <phoneticPr fontId="6" type="noConversion"/>
  </si>
  <si>
    <t>60.454</t>
    <phoneticPr fontId="6" type="noConversion"/>
  </si>
  <si>
    <t>60.475</t>
    <phoneticPr fontId="6" type="noConversion"/>
  </si>
  <si>
    <t>60.479</t>
    <phoneticPr fontId="6" type="noConversion"/>
  </si>
  <si>
    <t>60.482</t>
    <phoneticPr fontId="6" type="noConversion"/>
  </si>
  <si>
    <t>60.489</t>
    <phoneticPr fontId="6" type="noConversion"/>
  </si>
  <si>
    <t>60.509</t>
    <phoneticPr fontId="6" type="noConversion"/>
  </si>
  <si>
    <t>60.515</t>
    <phoneticPr fontId="6" type="noConversion"/>
  </si>
  <si>
    <t>60.519</t>
    <phoneticPr fontId="6" type="noConversion"/>
  </si>
  <si>
    <t>60.520</t>
    <phoneticPr fontId="6" type="noConversion"/>
  </si>
  <si>
    <t>60.521</t>
    <phoneticPr fontId="6" type="noConversion"/>
  </si>
  <si>
    <t>60.522</t>
    <phoneticPr fontId="6" type="noConversion"/>
  </si>
  <si>
    <t>61.096</t>
    <phoneticPr fontId="6" type="noConversion"/>
  </si>
  <si>
    <t>61.097</t>
    <phoneticPr fontId="6" type="noConversion"/>
  </si>
  <si>
    <t>61.100</t>
    <phoneticPr fontId="6" type="noConversion"/>
  </si>
  <si>
    <t>61.102</t>
    <phoneticPr fontId="6" type="noConversion"/>
  </si>
  <si>
    <t>61.105</t>
    <phoneticPr fontId="6" type="noConversion"/>
  </si>
  <si>
    <t>61.227</t>
    <phoneticPr fontId="6" type="noConversion"/>
  </si>
  <si>
    <t>61.239</t>
    <phoneticPr fontId="6" type="noConversion"/>
  </si>
  <si>
    <t>40.01.388</t>
    <phoneticPr fontId="6" type="noConversion"/>
  </si>
  <si>
    <t>2.03.048</t>
    <phoneticPr fontId="6" type="noConversion"/>
  </si>
  <si>
    <t>42.01.212</t>
    <phoneticPr fontId="6" type="noConversion"/>
  </si>
  <si>
    <t>42.01.215</t>
    <phoneticPr fontId="6" type="noConversion"/>
  </si>
  <si>
    <t>42.01.216</t>
    <phoneticPr fontId="6" type="noConversion"/>
  </si>
  <si>
    <t>42.01.217</t>
    <phoneticPr fontId="6" type="noConversion"/>
  </si>
  <si>
    <t>42.01.230</t>
    <phoneticPr fontId="6" type="noConversion"/>
  </si>
  <si>
    <t>42.01.260</t>
    <phoneticPr fontId="6" type="noConversion"/>
  </si>
  <si>
    <t>44.01.531</t>
    <phoneticPr fontId="6" type="noConversion"/>
  </si>
  <si>
    <t>80.219</t>
    <phoneticPr fontId="6" type="noConversion"/>
  </si>
  <si>
    <t>80.224</t>
    <phoneticPr fontId="6" type="noConversion"/>
  </si>
  <si>
    <t>42.03.1385</t>
    <phoneticPr fontId="6" type="noConversion"/>
  </si>
  <si>
    <t>2.03.049</t>
    <phoneticPr fontId="6" type="noConversion"/>
  </si>
  <si>
    <t>42.03.1388</t>
    <phoneticPr fontId="6" type="noConversion"/>
  </si>
  <si>
    <t>42.03.1389</t>
    <phoneticPr fontId="6" type="noConversion"/>
  </si>
  <si>
    <t>42.03.1407</t>
    <phoneticPr fontId="6" type="noConversion"/>
  </si>
  <si>
    <t>42.03.765</t>
    <phoneticPr fontId="6" type="noConversion"/>
  </si>
  <si>
    <t>2.03.049</t>
    <phoneticPr fontId="6" type="noConversion"/>
  </si>
  <si>
    <t>43.02.080</t>
    <phoneticPr fontId="6" type="noConversion"/>
  </si>
  <si>
    <t>44.01.404</t>
    <phoneticPr fontId="6" type="noConversion"/>
  </si>
  <si>
    <t>44.01.428</t>
    <phoneticPr fontId="6" type="noConversion"/>
  </si>
  <si>
    <t>44.01.429</t>
    <phoneticPr fontId="6" type="noConversion"/>
  </si>
  <si>
    <t>44.01.568</t>
    <phoneticPr fontId="6" type="noConversion"/>
  </si>
  <si>
    <t>60.086</t>
    <phoneticPr fontId="6" type="noConversion"/>
  </si>
  <si>
    <t>60.260</t>
    <phoneticPr fontId="6" type="noConversion"/>
  </si>
  <si>
    <t>60.344</t>
    <phoneticPr fontId="6" type="noConversion"/>
  </si>
  <si>
    <t>60.366</t>
    <phoneticPr fontId="6" type="noConversion"/>
  </si>
  <si>
    <t>60.512</t>
    <phoneticPr fontId="6" type="noConversion"/>
  </si>
  <si>
    <t>61.115</t>
    <phoneticPr fontId="6" type="noConversion"/>
  </si>
  <si>
    <t>62.01.017</t>
    <phoneticPr fontId="6" type="noConversion"/>
  </si>
  <si>
    <t>62.01.043</t>
    <phoneticPr fontId="6" type="noConversion"/>
  </si>
  <si>
    <t>62.01.068</t>
    <phoneticPr fontId="6" type="noConversion"/>
  </si>
  <si>
    <t>62.01.069</t>
    <phoneticPr fontId="6" type="noConversion"/>
  </si>
  <si>
    <t>62.01.073</t>
    <phoneticPr fontId="6" type="noConversion"/>
  </si>
  <si>
    <t>62.01.105</t>
    <phoneticPr fontId="6" type="noConversion"/>
  </si>
  <si>
    <t>2.03.049</t>
    <phoneticPr fontId="6" type="noConversion"/>
  </si>
  <si>
    <t>62.01.216</t>
    <phoneticPr fontId="6" type="noConversion"/>
  </si>
  <si>
    <t>62.01.235</t>
    <phoneticPr fontId="6" type="noConversion"/>
  </si>
  <si>
    <t>62.01.239</t>
    <phoneticPr fontId="6" type="noConversion"/>
  </si>
  <si>
    <t>62.01.240</t>
    <phoneticPr fontId="6" type="noConversion"/>
  </si>
  <si>
    <t>62.02.013</t>
    <phoneticPr fontId="6" type="noConversion"/>
  </si>
  <si>
    <t>62.02.015</t>
    <phoneticPr fontId="6" type="noConversion"/>
  </si>
  <si>
    <t>62.02.077</t>
    <phoneticPr fontId="6" type="noConversion"/>
  </si>
  <si>
    <t>2.03.049</t>
    <phoneticPr fontId="6" type="noConversion"/>
  </si>
  <si>
    <t>62.03.005</t>
    <phoneticPr fontId="6" type="noConversion"/>
  </si>
  <si>
    <t>62.03.006</t>
    <phoneticPr fontId="6" type="noConversion"/>
  </si>
  <si>
    <t>62.03.008</t>
    <phoneticPr fontId="6" type="noConversion"/>
  </si>
  <si>
    <t>62.03.017</t>
    <phoneticPr fontId="6" type="noConversion"/>
  </si>
  <si>
    <t>62.03.043</t>
    <phoneticPr fontId="6" type="noConversion"/>
  </si>
  <si>
    <t>62.03.046</t>
    <phoneticPr fontId="6" type="noConversion"/>
  </si>
  <si>
    <t>62.03.054</t>
    <phoneticPr fontId="6" type="noConversion"/>
  </si>
  <si>
    <t>70.01.010</t>
    <phoneticPr fontId="6" type="noConversion"/>
  </si>
  <si>
    <t>2.04.001</t>
    <phoneticPr fontId="6" type="noConversion"/>
  </si>
  <si>
    <t>70.01.015</t>
    <phoneticPr fontId="6" type="noConversion"/>
  </si>
  <si>
    <t>70.01.017</t>
    <phoneticPr fontId="6" type="noConversion"/>
  </si>
  <si>
    <t>70.01.029</t>
    <phoneticPr fontId="6" type="noConversion"/>
  </si>
  <si>
    <t>70.01.055</t>
    <phoneticPr fontId="6" type="noConversion"/>
  </si>
  <si>
    <t>70.01.073</t>
    <phoneticPr fontId="6" type="noConversion"/>
  </si>
  <si>
    <t>70.01.074</t>
    <phoneticPr fontId="6" type="noConversion"/>
  </si>
  <si>
    <t>70.01.127</t>
    <phoneticPr fontId="6" type="noConversion"/>
  </si>
  <si>
    <t>70.01.137</t>
    <phoneticPr fontId="6" type="noConversion"/>
  </si>
  <si>
    <t>70.01.145</t>
    <phoneticPr fontId="6" type="noConversion"/>
  </si>
  <si>
    <t>70.01.149</t>
    <phoneticPr fontId="6" type="noConversion"/>
  </si>
  <si>
    <t>70.01.264</t>
    <phoneticPr fontId="6" type="noConversion"/>
  </si>
  <si>
    <t>70.01.282</t>
    <phoneticPr fontId="6" type="noConversion"/>
  </si>
  <si>
    <t>70.01.288</t>
    <phoneticPr fontId="6" type="noConversion"/>
  </si>
  <si>
    <t>70.01.297</t>
    <phoneticPr fontId="6" type="noConversion"/>
  </si>
  <si>
    <t>70.01.298</t>
    <phoneticPr fontId="6" type="noConversion"/>
  </si>
  <si>
    <t>70.02.001</t>
    <phoneticPr fontId="6" type="noConversion"/>
  </si>
  <si>
    <t>2.04.001</t>
    <phoneticPr fontId="6" type="noConversion"/>
  </si>
  <si>
    <t>70.02.030</t>
    <phoneticPr fontId="6" type="noConversion"/>
  </si>
  <si>
    <t>70.02.055</t>
    <phoneticPr fontId="6" type="noConversion"/>
  </si>
  <si>
    <t>70.02.058</t>
    <phoneticPr fontId="6" type="noConversion"/>
  </si>
  <si>
    <t>70.02.070</t>
    <phoneticPr fontId="6" type="noConversion"/>
  </si>
  <si>
    <t>70.02.086</t>
    <phoneticPr fontId="6" type="noConversion"/>
  </si>
  <si>
    <t>70.02.101</t>
    <phoneticPr fontId="6" type="noConversion"/>
  </si>
  <si>
    <t>70.02.297</t>
    <phoneticPr fontId="6" type="noConversion"/>
  </si>
  <si>
    <t>70.02.303</t>
    <phoneticPr fontId="6" type="noConversion"/>
  </si>
  <si>
    <t>70.02.380</t>
    <phoneticPr fontId="6" type="noConversion"/>
  </si>
  <si>
    <t>70.02.381</t>
    <phoneticPr fontId="6" type="noConversion"/>
  </si>
  <si>
    <t>70.02.415</t>
    <phoneticPr fontId="6" type="noConversion"/>
  </si>
  <si>
    <t>70.02.449</t>
    <phoneticPr fontId="6" type="noConversion"/>
  </si>
  <si>
    <t>70.02.450</t>
    <phoneticPr fontId="6" type="noConversion"/>
  </si>
  <si>
    <t>70.02.451</t>
    <phoneticPr fontId="6" type="noConversion"/>
  </si>
  <si>
    <t>70.02.462</t>
    <phoneticPr fontId="6" type="noConversion"/>
  </si>
  <si>
    <t>70.02.466</t>
    <phoneticPr fontId="6" type="noConversion"/>
  </si>
  <si>
    <t>72.169</t>
    <phoneticPr fontId="6" type="noConversion"/>
  </si>
  <si>
    <t>72.012</t>
    <phoneticPr fontId="6" type="noConversion"/>
  </si>
  <si>
    <t>2.04.003</t>
    <phoneticPr fontId="6" type="noConversion"/>
  </si>
  <si>
    <t>72.013</t>
    <phoneticPr fontId="6" type="noConversion"/>
  </si>
  <si>
    <t>2.04.003</t>
    <phoneticPr fontId="6" type="noConversion"/>
  </si>
  <si>
    <t>72.014</t>
    <phoneticPr fontId="6" type="noConversion"/>
  </si>
  <si>
    <t>72.157</t>
    <phoneticPr fontId="6" type="noConversion"/>
  </si>
  <si>
    <t>70.02.050</t>
    <phoneticPr fontId="6" type="noConversion"/>
  </si>
  <si>
    <t>2.04.005</t>
    <phoneticPr fontId="6" type="noConversion"/>
  </si>
  <si>
    <t>70.02.052</t>
    <phoneticPr fontId="6" type="noConversion"/>
  </si>
  <si>
    <t>2.04.005</t>
    <phoneticPr fontId="6" type="noConversion"/>
  </si>
  <si>
    <t>71.01.198</t>
    <phoneticPr fontId="6" type="noConversion"/>
  </si>
  <si>
    <t>71.01.236</t>
    <phoneticPr fontId="6" type="noConversion"/>
  </si>
  <si>
    <t>71.01.269</t>
    <phoneticPr fontId="6" type="noConversion"/>
  </si>
  <si>
    <t>71.01.270</t>
    <phoneticPr fontId="6" type="noConversion"/>
  </si>
  <si>
    <t>71.01.307</t>
    <phoneticPr fontId="6" type="noConversion"/>
  </si>
  <si>
    <t>71.01.311</t>
    <phoneticPr fontId="6" type="noConversion"/>
  </si>
  <si>
    <t>71.01.352</t>
    <phoneticPr fontId="6" type="noConversion"/>
  </si>
  <si>
    <t>71.01.355</t>
    <phoneticPr fontId="6" type="noConversion"/>
  </si>
  <si>
    <t>71.01.370</t>
    <phoneticPr fontId="6" type="noConversion"/>
  </si>
  <si>
    <t>71.01.420</t>
    <phoneticPr fontId="6" type="noConversion"/>
  </si>
  <si>
    <t>71.01.440</t>
    <phoneticPr fontId="6" type="noConversion"/>
  </si>
  <si>
    <t>71.01.473</t>
    <phoneticPr fontId="6" type="noConversion"/>
  </si>
  <si>
    <t>71.01.482</t>
    <phoneticPr fontId="6" type="noConversion"/>
  </si>
  <si>
    <t>71.01.507</t>
    <phoneticPr fontId="6" type="noConversion"/>
  </si>
  <si>
    <t>71.01.508</t>
    <phoneticPr fontId="6" type="noConversion"/>
  </si>
  <si>
    <t>71.01.509</t>
    <phoneticPr fontId="6" type="noConversion"/>
  </si>
  <si>
    <t>71.01.513</t>
    <phoneticPr fontId="6" type="noConversion"/>
  </si>
  <si>
    <t>71.01.528</t>
    <phoneticPr fontId="6" type="noConversion"/>
  </si>
  <si>
    <t>71.01.529</t>
    <phoneticPr fontId="6" type="noConversion"/>
  </si>
  <si>
    <t>71.01.530</t>
    <phoneticPr fontId="6" type="noConversion"/>
  </si>
  <si>
    <t>71.01.534</t>
    <phoneticPr fontId="6" type="noConversion"/>
  </si>
  <si>
    <t>71.01.535</t>
    <phoneticPr fontId="6" type="noConversion"/>
  </si>
  <si>
    <t>71.01.537</t>
    <phoneticPr fontId="6" type="noConversion"/>
  </si>
  <si>
    <t>71.02.075</t>
    <phoneticPr fontId="6" type="noConversion"/>
  </si>
  <si>
    <t>71.02.078</t>
    <phoneticPr fontId="6" type="noConversion"/>
  </si>
  <si>
    <t>71.01.001</t>
    <phoneticPr fontId="6" type="noConversion"/>
  </si>
  <si>
    <t>2.04.008</t>
    <phoneticPr fontId="6" type="noConversion"/>
  </si>
  <si>
    <t>71.01.002</t>
    <phoneticPr fontId="6" type="noConversion"/>
  </si>
  <si>
    <t>71.01.035</t>
    <phoneticPr fontId="6" type="noConversion"/>
  </si>
  <si>
    <t>71.01.292</t>
    <phoneticPr fontId="6" type="noConversion"/>
  </si>
  <si>
    <t>71.01.453</t>
    <phoneticPr fontId="6" type="noConversion"/>
  </si>
  <si>
    <t>71.02.003</t>
    <phoneticPr fontId="6" type="noConversion"/>
  </si>
  <si>
    <t>71.02.004</t>
    <phoneticPr fontId="6" type="noConversion"/>
  </si>
  <si>
    <t>71.02.010</t>
    <phoneticPr fontId="6" type="noConversion"/>
  </si>
  <si>
    <t>71.02.011</t>
    <phoneticPr fontId="6" type="noConversion"/>
  </si>
  <si>
    <t>71.02.079</t>
    <phoneticPr fontId="6" type="noConversion"/>
  </si>
  <si>
    <t>30.004.495</t>
    <phoneticPr fontId="6" type="noConversion"/>
  </si>
  <si>
    <t>2.04.012</t>
    <phoneticPr fontId="6" type="noConversion"/>
  </si>
  <si>
    <t>31.006.0231</t>
    <phoneticPr fontId="6" type="noConversion"/>
  </si>
  <si>
    <t>31.006.0258</t>
    <phoneticPr fontId="6" type="noConversion"/>
  </si>
  <si>
    <t>31.006.0321</t>
    <phoneticPr fontId="6" type="noConversion"/>
  </si>
  <si>
    <t>71.01.140</t>
    <phoneticPr fontId="6" type="noConversion"/>
  </si>
  <si>
    <t>71.01.219</t>
    <phoneticPr fontId="6" type="noConversion"/>
  </si>
  <si>
    <t>71.01.226</t>
    <phoneticPr fontId="6" type="noConversion"/>
  </si>
  <si>
    <t>71.01.231</t>
    <phoneticPr fontId="6" type="noConversion"/>
  </si>
  <si>
    <t>71.01.277</t>
    <phoneticPr fontId="6" type="noConversion"/>
  </si>
  <si>
    <t>71.01.294</t>
    <phoneticPr fontId="6" type="noConversion"/>
  </si>
  <si>
    <t>71.01.351</t>
    <phoneticPr fontId="6" type="noConversion"/>
  </si>
  <si>
    <t>71.01.373</t>
    <phoneticPr fontId="6" type="noConversion"/>
  </si>
  <si>
    <t>71.01.375</t>
    <phoneticPr fontId="6" type="noConversion"/>
  </si>
  <si>
    <t>71.01.377</t>
    <phoneticPr fontId="6" type="noConversion"/>
  </si>
  <si>
    <t>71.01.380</t>
    <phoneticPr fontId="6" type="noConversion"/>
  </si>
  <si>
    <t>71.01.383</t>
    <phoneticPr fontId="6" type="noConversion"/>
  </si>
  <si>
    <t>71.01.384</t>
    <phoneticPr fontId="6" type="noConversion"/>
  </si>
  <si>
    <t>71.01.390</t>
    <phoneticPr fontId="6" type="noConversion"/>
  </si>
  <si>
    <t>71.01.395</t>
    <phoneticPr fontId="6" type="noConversion"/>
  </si>
  <si>
    <t>71.01.419</t>
    <phoneticPr fontId="6" type="noConversion"/>
  </si>
  <si>
    <t>71.01.439</t>
    <phoneticPr fontId="6" type="noConversion"/>
  </si>
  <si>
    <t>71.01.445</t>
    <phoneticPr fontId="6" type="noConversion"/>
  </si>
  <si>
    <t>71.01.454</t>
    <phoneticPr fontId="6" type="noConversion"/>
  </si>
  <si>
    <t>71.01.456</t>
    <phoneticPr fontId="6" type="noConversion"/>
  </si>
  <si>
    <t>71.01.471</t>
    <phoneticPr fontId="6" type="noConversion"/>
  </si>
  <si>
    <t>71.01.477</t>
    <phoneticPr fontId="6" type="noConversion"/>
  </si>
  <si>
    <t>71.01.479</t>
    <phoneticPr fontId="6" type="noConversion"/>
  </si>
  <si>
    <t>71.01.492</t>
    <phoneticPr fontId="6" type="noConversion"/>
  </si>
  <si>
    <t>71.01.502</t>
    <phoneticPr fontId="6" type="noConversion"/>
  </si>
  <si>
    <t>71.01.519</t>
    <phoneticPr fontId="6" type="noConversion"/>
  </si>
  <si>
    <t>71.01.520</t>
    <phoneticPr fontId="6" type="noConversion"/>
  </si>
  <si>
    <t>72.174</t>
    <phoneticPr fontId="6" type="noConversion"/>
  </si>
  <si>
    <t>2.05.001</t>
    <phoneticPr fontId="6" type="noConversion"/>
  </si>
  <si>
    <t>82.021</t>
    <phoneticPr fontId="6" type="noConversion"/>
  </si>
  <si>
    <t>82.064</t>
    <phoneticPr fontId="6" type="noConversion"/>
  </si>
  <si>
    <t>82.078</t>
    <phoneticPr fontId="6" type="noConversion"/>
  </si>
  <si>
    <t>44.01.024</t>
    <phoneticPr fontId="6" type="noConversion"/>
  </si>
  <si>
    <t>2.05.002</t>
    <phoneticPr fontId="6" type="noConversion"/>
  </si>
  <si>
    <t>72.065</t>
    <phoneticPr fontId="6" type="noConversion"/>
  </si>
  <si>
    <t>82.019</t>
    <phoneticPr fontId="6" type="noConversion"/>
  </si>
  <si>
    <t>2.05.003</t>
    <phoneticPr fontId="6" type="noConversion"/>
  </si>
  <si>
    <t>82.022</t>
    <phoneticPr fontId="6" type="noConversion"/>
  </si>
  <si>
    <t>82.023</t>
    <phoneticPr fontId="6" type="noConversion"/>
  </si>
  <si>
    <t>82.042</t>
    <phoneticPr fontId="6" type="noConversion"/>
  </si>
  <si>
    <t>82.043</t>
    <phoneticPr fontId="6" type="noConversion"/>
  </si>
  <si>
    <t>82.044</t>
    <phoneticPr fontId="6" type="noConversion"/>
  </si>
  <si>
    <t>82.002</t>
    <phoneticPr fontId="6" type="noConversion"/>
  </si>
  <si>
    <t>2.05.004</t>
    <phoneticPr fontId="6" type="noConversion"/>
  </si>
  <si>
    <t>80.086</t>
    <phoneticPr fontId="6" type="noConversion"/>
  </si>
  <si>
    <t>2.06.005</t>
    <phoneticPr fontId="6" type="noConversion"/>
  </si>
  <si>
    <t>80.094</t>
    <phoneticPr fontId="6" type="noConversion"/>
  </si>
  <si>
    <t>2.06.012</t>
    <phoneticPr fontId="6" type="noConversion"/>
  </si>
  <si>
    <t>80.105</t>
    <phoneticPr fontId="6" type="noConversion"/>
  </si>
  <si>
    <t>80.117</t>
    <phoneticPr fontId="6" type="noConversion"/>
  </si>
  <si>
    <t>80.155</t>
    <phoneticPr fontId="6" type="noConversion"/>
  </si>
  <si>
    <t>80.193</t>
    <phoneticPr fontId="6" type="noConversion"/>
  </si>
  <si>
    <t>80.194</t>
    <phoneticPr fontId="6" type="noConversion"/>
  </si>
  <si>
    <t>80.213</t>
    <phoneticPr fontId="6" type="noConversion"/>
  </si>
  <si>
    <t>80.229</t>
    <phoneticPr fontId="6" type="noConversion"/>
  </si>
  <si>
    <t>80.236</t>
    <phoneticPr fontId="6" type="noConversion"/>
  </si>
  <si>
    <t>80.239</t>
    <phoneticPr fontId="6" type="noConversion"/>
  </si>
  <si>
    <t>2.06.012</t>
    <phoneticPr fontId="6" type="noConversion"/>
  </si>
  <si>
    <t>81.011</t>
    <phoneticPr fontId="6" type="noConversion"/>
  </si>
  <si>
    <t>81.013</t>
    <phoneticPr fontId="6" type="noConversion"/>
  </si>
  <si>
    <t>81.070</t>
    <phoneticPr fontId="6" type="noConversion"/>
  </si>
  <si>
    <t>82.070</t>
    <phoneticPr fontId="6" type="noConversion"/>
  </si>
  <si>
    <t>81.044</t>
    <phoneticPr fontId="6" type="noConversion"/>
  </si>
  <si>
    <t>2.06.014</t>
    <phoneticPr fontId="6" type="noConversion"/>
  </si>
  <si>
    <t>81.047</t>
    <phoneticPr fontId="6" type="noConversion"/>
  </si>
  <si>
    <t>81.067</t>
    <phoneticPr fontId="6" type="noConversion"/>
  </si>
  <si>
    <t>80.200</t>
    <phoneticPr fontId="6" type="noConversion"/>
  </si>
  <si>
    <t>2.06.017</t>
    <phoneticPr fontId="6" type="noConversion"/>
  </si>
  <si>
    <t>80.004</t>
    <phoneticPr fontId="6" type="noConversion"/>
  </si>
  <si>
    <t>2.06.023</t>
    <phoneticPr fontId="6" type="noConversion"/>
  </si>
  <si>
    <t>80.040</t>
    <phoneticPr fontId="6" type="noConversion"/>
  </si>
  <si>
    <t>2.06.024</t>
    <phoneticPr fontId="6" type="noConversion"/>
  </si>
  <si>
    <t>80.051</t>
    <phoneticPr fontId="6" type="noConversion"/>
  </si>
  <si>
    <t>80.067</t>
    <phoneticPr fontId="6" type="noConversion"/>
  </si>
  <si>
    <t>2.06.024</t>
    <phoneticPr fontId="6" type="noConversion"/>
  </si>
  <si>
    <t>80.071</t>
    <phoneticPr fontId="6" type="noConversion"/>
  </si>
  <si>
    <t>80.080</t>
    <phoneticPr fontId="6" type="noConversion"/>
  </si>
  <si>
    <t>80.179</t>
    <phoneticPr fontId="6" type="noConversion"/>
  </si>
  <si>
    <t>80.211</t>
    <phoneticPr fontId="6" type="noConversion"/>
  </si>
  <si>
    <t>2.06.025</t>
    <phoneticPr fontId="6" type="noConversion"/>
  </si>
  <si>
    <t>80.103</t>
    <phoneticPr fontId="6" type="noConversion"/>
  </si>
  <si>
    <t>80.215</t>
    <phoneticPr fontId="6" type="noConversion"/>
  </si>
  <si>
    <t>2.06.027</t>
    <phoneticPr fontId="6" type="noConversion"/>
  </si>
  <si>
    <t>2.08.004</t>
    <phoneticPr fontId="6" type="noConversion"/>
  </si>
  <si>
    <t>30.004.489</t>
    <phoneticPr fontId="6" type="noConversion"/>
  </si>
  <si>
    <t>31.001.0562</t>
    <phoneticPr fontId="6" type="noConversion"/>
  </si>
  <si>
    <t>2.08.004</t>
    <phoneticPr fontId="6" type="noConversion"/>
  </si>
  <si>
    <t>31.005.0421</t>
    <phoneticPr fontId="6" type="noConversion"/>
  </si>
  <si>
    <t>31.005.0465</t>
    <phoneticPr fontId="6" type="noConversion"/>
  </si>
  <si>
    <t>31.007.0707</t>
    <phoneticPr fontId="6" type="noConversion"/>
  </si>
  <si>
    <t>33.006.0134</t>
    <phoneticPr fontId="6" type="noConversion"/>
  </si>
  <si>
    <t>33.006.0142</t>
    <phoneticPr fontId="6" type="noConversion"/>
  </si>
  <si>
    <t>33.006.0147</t>
    <phoneticPr fontId="6" type="noConversion"/>
  </si>
  <si>
    <t>33.006.0148</t>
    <phoneticPr fontId="6" type="noConversion"/>
  </si>
  <si>
    <t>30.002.069</t>
    <phoneticPr fontId="6" type="noConversion"/>
  </si>
  <si>
    <t>2.08.006</t>
    <phoneticPr fontId="6" type="noConversion"/>
  </si>
  <si>
    <t>30.002.070</t>
    <phoneticPr fontId="6" type="noConversion"/>
  </si>
  <si>
    <t>30.002.176</t>
    <phoneticPr fontId="6" type="noConversion"/>
  </si>
  <si>
    <t>30.002.369</t>
    <phoneticPr fontId="6" type="noConversion"/>
  </si>
  <si>
    <t>30.002.370</t>
    <phoneticPr fontId="6" type="noConversion"/>
  </si>
  <si>
    <t>30.002.387</t>
    <phoneticPr fontId="6" type="noConversion"/>
  </si>
  <si>
    <t>30.002.388</t>
    <phoneticPr fontId="6" type="noConversion"/>
  </si>
  <si>
    <t>31.001.0754</t>
    <phoneticPr fontId="6" type="noConversion"/>
  </si>
  <si>
    <t>31.001.0802</t>
    <phoneticPr fontId="6" type="noConversion"/>
  </si>
  <si>
    <t>31.001.0865</t>
    <phoneticPr fontId="6" type="noConversion"/>
  </si>
  <si>
    <t>31.001.0868</t>
    <phoneticPr fontId="6" type="noConversion"/>
  </si>
  <si>
    <t>44.01.507</t>
    <phoneticPr fontId="6" type="noConversion"/>
  </si>
  <si>
    <t>2.09.003</t>
    <phoneticPr fontId="6" type="noConversion"/>
  </si>
  <si>
    <t>44.01.508</t>
    <phoneticPr fontId="6" type="noConversion"/>
  </si>
  <si>
    <t>44.01.545</t>
    <phoneticPr fontId="6" type="noConversion"/>
  </si>
  <si>
    <t>44.01.627</t>
    <phoneticPr fontId="6" type="noConversion"/>
  </si>
  <si>
    <t>44.01.629</t>
    <phoneticPr fontId="6" type="noConversion"/>
  </si>
  <si>
    <t>60.457</t>
    <phoneticPr fontId="6" type="noConversion"/>
  </si>
  <si>
    <t>2.02.048</t>
    <phoneticPr fontId="3" type="noConversion"/>
  </si>
  <si>
    <t>2.02.001</t>
  </si>
  <si>
    <t>IFERROR(INDEX(A:A,SMALL(IF($B$2:$B$20="Sam",ROW($2:$20)),ROW(A1))),"")  </t>
  </si>
  <si>
    <t>an</t>
    <phoneticPr fontId="3" type="noConversion"/>
  </si>
  <si>
    <r>
      <t>股份公司价格</t>
    </r>
    <r>
      <rPr>
        <sz val="20"/>
        <rFont val="华文新魏"/>
        <family val="3"/>
        <charset val="134"/>
      </rPr>
      <t>调整</t>
    </r>
    <r>
      <rPr>
        <sz val="18"/>
        <rFont val="华文中宋"/>
        <family val="3"/>
        <charset val="134"/>
      </rPr>
      <t>通知单</t>
    </r>
    <phoneticPr fontId="3" type="noConversion"/>
  </si>
  <si>
    <t>需方：</t>
    <phoneticPr fontId="3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</si>
</sst>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(* #,##0.00_);_(* \(#,##0.00\);_(* &quot;-&quot;??_);_(@_)"/>
    <numFmt numFmtId="177" formatCode="0.00_ "/>
    <numFmt numFmtId="178" formatCode="0.0000_ "/>
    <numFmt numFmtId="179" formatCode="&quot;&quot;"/>
    <numFmt numFmtId="180" formatCode=";;;"/>
  </numFmts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MS Sans Serif"/>
      <family val="2"/>
    </font>
    <font>
      <sz val="18"/>
      <name val="华文中宋"/>
      <family val="3"/>
      <charset val="134"/>
    </font>
    <font>
      <sz val="20"/>
      <name val="华文新魏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u/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rgb="FF323E32"/>
      <name val="Simsun"/>
      <family val="1"/>
    </font>
    <font>
      <sz val="10"/>
      <color rgb="FF323E32"/>
      <name val="Simsun"/>
    </font>
    <font>
      <sz val="14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44444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8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176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2" applyFont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77" fontId="1" fillId="0" borderId="0" xfId="1" applyNumberFormat="1">
      <alignment vertical="center"/>
    </xf>
    <xf numFmtId="0" fontId="13" fillId="0" borderId="0" xfId="1" applyFont="1" applyFill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right"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/>
      <protection locked="0"/>
    </xf>
    <xf numFmtId="2" fontId="14" fillId="2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49" fontId="18" fillId="0" borderId="2" xfId="2" applyNumberFormat="1" applyFont="1" applyFill="1" applyBorder="1" applyAlignment="1" applyProtection="1">
      <alignment vertical="center"/>
      <protection locked="0"/>
    </xf>
    <xf numFmtId="177" fontId="14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177" fontId="14" fillId="0" borderId="4" xfId="1" applyNumberFormat="1" applyFont="1" applyFill="1" applyBorder="1" applyAlignment="1" applyProtection="1">
      <alignment horizontal="center" vertical="center"/>
      <protection locked="0"/>
    </xf>
    <xf numFmtId="177" fontId="9" fillId="0" borderId="4" xfId="8" applyNumberFormat="1" applyFont="1" applyFill="1" applyBorder="1" applyAlignment="1" applyProtection="1">
      <alignment horizontal="center" vertical="center"/>
      <protection locked="0"/>
    </xf>
    <xf numFmtId="2" fontId="9" fillId="2" borderId="4" xfId="1" applyNumberFormat="1" applyFont="1" applyFill="1" applyBorder="1" applyAlignment="1" applyProtection="1">
      <alignment horizontal="center" vertical="center"/>
      <protection locked="0"/>
    </xf>
    <xf numFmtId="177" fontId="14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14" fillId="0" borderId="0" xfId="1" applyFont="1" applyFill="1" applyAlignment="1" applyProtection="1">
      <alignment horizontal="center" vertical="center"/>
      <protection locked="0"/>
    </xf>
    <xf numFmtId="2" fontId="13" fillId="2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4" fillId="0" borderId="0" xfId="1" applyFont="1" applyFill="1" applyAlignment="1" applyProtection="1">
      <alignment horizontal="left" vertical="center"/>
    </xf>
    <xf numFmtId="180" fontId="16" fillId="0" borderId="0" xfId="1" applyNumberFormat="1" applyFont="1" applyFill="1" applyBorder="1" applyAlignment="1" applyProtection="1">
      <alignment horizontal="center" vertical="center"/>
    </xf>
    <xf numFmtId="0" fontId="18" fillId="0" borderId="2" xfId="2" applyNumberFormat="1" applyFont="1" applyFill="1" applyBorder="1" applyAlignment="1" applyProtection="1">
      <alignment vertical="center"/>
    </xf>
    <xf numFmtId="179" fontId="18" fillId="0" borderId="2" xfId="2" applyNumberFormat="1" applyFont="1" applyFill="1" applyBorder="1" applyAlignment="1" applyProtection="1">
      <alignment vertical="center"/>
    </xf>
    <xf numFmtId="177" fontId="18" fillId="0" borderId="2" xfId="2" applyNumberFormat="1" applyFont="1" applyFill="1" applyBorder="1" applyAlignment="1" applyProtection="1">
      <alignment vertical="center"/>
    </xf>
    <xf numFmtId="0" fontId="5" fillId="0" borderId="0" xfId="2" applyProtection="1">
      <protection locked="0"/>
    </xf>
    <xf numFmtId="0" fontId="5" fillId="0" borderId="0" xfId="2" applyFill="1" applyProtection="1">
      <protection locked="0"/>
    </xf>
    <xf numFmtId="177" fontId="5" fillId="0" borderId="0" xfId="2" applyNumberFormat="1" applyFill="1" applyProtection="1">
      <protection locked="0"/>
    </xf>
    <xf numFmtId="2" fontId="7" fillId="0" borderId="0" xfId="1" applyNumberFormat="1" applyFont="1" applyFill="1" applyBorder="1" applyAlignment="1">
      <alignment horizontal="center" vertical="center" wrapText="1"/>
    </xf>
    <xf numFmtId="178" fontId="5" fillId="0" borderId="0" xfId="2" applyNumberFormat="1" applyFill="1" applyProtection="1">
      <protection locked="0"/>
    </xf>
    <xf numFmtId="0" fontId="1" fillId="0" borderId="0" xfId="1" applyFill="1">
      <alignment vertical="center"/>
    </xf>
    <xf numFmtId="0" fontId="5" fillId="0" borderId="0" xfId="2" applyFont="1" applyBorder="1" applyAlignment="1">
      <alignment horizontal="center" vertical="center" wrapText="1"/>
    </xf>
    <xf numFmtId="10" fontId="1" fillId="0" borderId="0" xfId="9" applyNumberFormat="1" applyFont="1">
      <alignment vertical="center"/>
    </xf>
    <xf numFmtId="10" fontId="1" fillId="4" borderId="0" xfId="9" applyNumberFormat="1" applyFont="1" applyFill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2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180" fontId="19" fillId="0" borderId="0" xfId="0" applyNumberFormat="1" applyFont="1" applyProtection="1">
      <alignment vertical="center"/>
      <protection locked="0"/>
    </xf>
    <xf numFmtId="0" fontId="5" fillId="0" borderId="0" xfId="2"/>
    <xf numFmtId="49" fontId="5" fillId="0" borderId="0" xfId="2" applyNumberFormat="1" applyFill="1"/>
    <xf numFmtId="49" fontId="5" fillId="3" borderId="0" xfId="2" applyNumberFormat="1" applyFill="1"/>
    <xf numFmtId="49" fontId="5" fillId="0" borderId="0" xfId="2" applyNumberFormat="1" applyFont="1" applyFill="1"/>
    <xf numFmtId="179" fontId="5" fillId="0" borderId="0" xfId="2" applyNumberFormat="1" applyProtection="1">
      <protection locked="0"/>
    </xf>
    <xf numFmtId="0" fontId="2" fillId="0" borderId="0" xfId="1" applyFont="1" applyAlignment="1">
      <alignment horizontal="center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2" borderId="0" xfId="1" applyFont="1" applyFill="1" applyAlignment="1" applyProtection="1">
      <alignment horizontal="left"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21" fillId="0" borderId="0" xfId="1" applyFont="1" applyFill="1" applyBorder="1" applyAlignment="1" applyProtection="1">
      <alignment horizontal="left" vertical="center"/>
    </xf>
    <xf numFmtId="0" fontId="24" fillId="0" borderId="0" xfId="0" applyFont="1">
      <alignment vertical="center"/>
    </xf>
  </cellXfs>
  <cellStyles count="13">
    <cellStyle name="百分比" xfId="9" builtinId="5"/>
    <cellStyle name="百分比 2" xfId="4"/>
    <cellStyle name="百分比 3" xfId="12"/>
    <cellStyle name="差 2" xfId="3"/>
    <cellStyle name="差 2 2" xfId="10"/>
    <cellStyle name="常规" xfId="0" builtinId="0"/>
    <cellStyle name="常规 2" xfId="1"/>
    <cellStyle name="常规 2 2" xfId="2"/>
    <cellStyle name="常规 3" xfId="5"/>
    <cellStyle name="常规 4" xfId="6"/>
    <cellStyle name="常规_Sheet1" xfId="8"/>
    <cellStyle name="千位分隔 2" xfId="7"/>
    <cellStyle name="千位分隔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N1326"/>
  <sheetViews>
    <sheetView workbookViewId="0">
      <selection activeCell="M30" sqref="M30"/>
    </sheetView>
  </sheetViews>
  <sheetFormatPr defaultColWidth="9" defaultRowHeight="13.5"/>
  <cols>
    <col min="1" max="1" width="12.75" style="1" customWidth="1"/>
    <col min="2" max="2" width="10.5" style="1" customWidth="1"/>
    <col min="3" max="3" width="9.5" style="1" customWidth="1"/>
    <col min="4" max="4" width="11.25" style="1" customWidth="1"/>
    <col min="5" max="5" width="13.625" style="38" customWidth="1"/>
    <col min="6" max="6" width="17.75" style="1" customWidth="1"/>
    <col min="7" max="7" width="11.5" style="1" customWidth="1"/>
    <col min="8" max="8" width="5.75" style="25" customWidth="1"/>
    <col min="9" max="9" width="9" style="1"/>
    <col min="10" max="10" width="9" style="38"/>
    <col min="11" max="16384" width="9" style="1"/>
  </cols>
  <sheetData>
    <row r="1" spans="1:14" ht="22.5">
      <c r="A1" s="26" t="s">
        <v>1836</v>
      </c>
      <c r="C1" s="51" t="s">
        <v>0</v>
      </c>
      <c r="D1" s="51"/>
      <c r="E1" s="51"/>
      <c r="F1" s="51"/>
      <c r="G1" s="51"/>
      <c r="H1" s="51"/>
      <c r="I1" s="51"/>
      <c r="J1" s="51"/>
      <c r="K1" s="51"/>
    </row>
    <row r="2" spans="1:14">
      <c r="A2" s="1" t="s">
        <v>1837</v>
      </c>
      <c r="B2" s="1" t="s">
        <v>1838</v>
      </c>
      <c r="C2" s="1" t="s">
        <v>4</v>
      </c>
      <c r="D2" s="1" t="s">
        <v>5</v>
      </c>
      <c r="E2" s="42" t="s">
        <v>1</v>
      </c>
      <c r="F2" s="2" t="s">
        <v>2</v>
      </c>
      <c r="G2" s="2" t="s">
        <v>3</v>
      </c>
      <c r="H2" s="39" t="s">
        <v>6</v>
      </c>
      <c r="I2" s="3" t="s">
        <v>1839</v>
      </c>
      <c r="J2" s="36" t="s">
        <v>8</v>
      </c>
      <c r="M2" s="3" t="s">
        <v>1840</v>
      </c>
    </row>
    <row r="3" spans="1:14">
      <c r="A3" s="1" t="str">
        <f>C3&amp;B3</f>
        <v>2.02.0011</v>
      </c>
      <c r="B3" s="25">
        <f>COUNTIF(C$3:C3,C3)</f>
        <v>1</v>
      </c>
      <c r="C3" s="46" t="s">
        <v>1842</v>
      </c>
      <c r="D3" s="46" t="s">
        <v>3266</v>
      </c>
      <c r="E3" s="47" t="s">
        <v>1841</v>
      </c>
      <c r="F3" s="33" t="s">
        <v>9</v>
      </c>
      <c r="G3" s="50">
        <v>0</v>
      </c>
      <c r="H3" s="43" t="s">
        <v>10</v>
      </c>
      <c r="I3" s="33">
        <v>0.27</v>
      </c>
      <c r="J3" s="35">
        <v>0.26190000000000002</v>
      </c>
      <c r="K3" s="4">
        <f>I3-J3</f>
        <v>8.0999999999999961E-3</v>
      </c>
      <c r="L3" s="40">
        <f>1-J3/I3</f>
        <v>3.0000000000000027E-2</v>
      </c>
      <c r="M3" s="1">
        <v>0.27</v>
      </c>
      <c r="N3" s="41">
        <f>1-J3/M3</f>
        <v>3.0000000000000027E-2</v>
      </c>
    </row>
    <row r="4" spans="1:14">
      <c r="A4" s="1" t="str">
        <f t="shared" ref="A4:A67" si="0">C4&amp;B4</f>
        <v>2.02.0012</v>
      </c>
      <c r="B4" s="25">
        <f>COUNTIF(C$3:C4,C4)</f>
        <v>2</v>
      </c>
      <c r="C4" s="46" t="s">
        <v>1842</v>
      </c>
      <c r="D4" s="46" t="s">
        <v>3266</v>
      </c>
      <c r="E4" s="47" t="s">
        <v>1843</v>
      </c>
      <c r="F4" s="33" t="s">
        <v>11</v>
      </c>
      <c r="G4" s="50">
        <v>0</v>
      </c>
      <c r="H4" s="43" t="s">
        <v>10</v>
      </c>
      <c r="I4" s="33">
        <v>1.53</v>
      </c>
      <c r="J4" s="35">
        <v>1.4841</v>
      </c>
      <c r="K4" s="4">
        <f t="shared" ref="K4:K67" si="1">I4-J4</f>
        <v>4.5900000000000052E-2</v>
      </c>
      <c r="L4" s="40">
        <f t="shared" ref="L4:L67" si="2">1-J4/I4</f>
        <v>3.0000000000000027E-2</v>
      </c>
      <c r="M4" s="1">
        <v>1.53</v>
      </c>
      <c r="N4" s="41">
        <f t="shared" ref="N4:N57" si="3">1-J4/M4</f>
        <v>3.0000000000000027E-2</v>
      </c>
    </row>
    <row r="5" spans="1:14">
      <c r="A5" s="1" t="str">
        <f t="shared" si="0"/>
        <v>2.02.0013</v>
      </c>
      <c r="B5" s="25">
        <f>COUNTIF(C$3:C5,C5)</f>
        <v>3</v>
      </c>
      <c r="C5" s="46" t="s">
        <v>1842</v>
      </c>
      <c r="D5" s="46" t="s">
        <v>3266</v>
      </c>
      <c r="E5" s="47" t="s">
        <v>1844</v>
      </c>
      <c r="F5" s="33" t="s">
        <v>12</v>
      </c>
      <c r="G5" s="50">
        <v>0</v>
      </c>
      <c r="H5" s="43" t="s">
        <v>10</v>
      </c>
      <c r="I5" s="33">
        <v>8.74</v>
      </c>
      <c r="J5" s="35">
        <v>8.4778000000000002</v>
      </c>
      <c r="K5" s="4">
        <f t="shared" si="1"/>
        <v>0.26219999999999999</v>
      </c>
      <c r="L5" s="40">
        <f t="shared" si="2"/>
        <v>3.0000000000000027E-2</v>
      </c>
      <c r="M5" s="1">
        <v>8.74</v>
      </c>
      <c r="N5" s="41">
        <f t="shared" si="3"/>
        <v>3.0000000000000027E-2</v>
      </c>
    </row>
    <row r="6" spans="1:14">
      <c r="A6" s="1" t="str">
        <f t="shared" si="0"/>
        <v>2.02.0014</v>
      </c>
      <c r="B6" s="25">
        <f>COUNTIF(C$3:C6,C6)</f>
        <v>4</v>
      </c>
      <c r="C6" s="46" t="s">
        <v>1842</v>
      </c>
      <c r="D6" s="46" t="s">
        <v>3266</v>
      </c>
      <c r="E6" s="47" t="s">
        <v>1845</v>
      </c>
      <c r="F6" s="33" t="s">
        <v>13</v>
      </c>
      <c r="G6" s="50">
        <v>0</v>
      </c>
      <c r="H6" s="43" t="s">
        <v>10</v>
      </c>
      <c r="I6" s="33">
        <v>1.35</v>
      </c>
      <c r="J6" s="35">
        <v>1.3095000000000001</v>
      </c>
      <c r="K6" s="4">
        <f t="shared" si="1"/>
        <v>4.049999999999998E-2</v>
      </c>
      <c r="L6" s="40">
        <f t="shared" si="2"/>
        <v>3.0000000000000027E-2</v>
      </c>
      <c r="M6" s="1">
        <v>1.35</v>
      </c>
      <c r="N6" s="41">
        <f t="shared" si="3"/>
        <v>3.0000000000000027E-2</v>
      </c>
    </row>
    <row r="7" spans="1:14">
      <c r="A7" s="1" t="str">
        <f t="shared" si="0"/>
        <v>2.02.0015</v>
      </c>
      <c r="B7" s="25">
        <f>COUNTIF(C$3:C7,C7)</f>
        <v>5</v>
      </c>
      <c r="C7" s="46" t="s">
        <v>1842</v>
      </c>
      <c r="D7" s="46" t="s">
        <v>3266</v>
      </c>
      <c r="E7" s="47" t="s">
        <v>1846</v>
      </c>
      <c r="F7" s="33" t="s">
        <v>14</v>
      </c>
      <c r="G7" s="50">
        <v>0</v>
      </c>
      <c r="H7" s="43" t="s">
        <v>10</v>
      </c>
      <c r="I7" s="33">
        <v>13.89</v>
      </c>
      <c r="J7" s="35">
        <v>13.4733</v>
      </c>
      <c r="K7" s="4">
        <f t="shared" si="1"/>
        <v>0.41670000000000051</v>
      </c>
      <c r="L7" s="40">
        <f t="shared" si="2"/>
        <v>3.0000000000000027E-2</v>
      </c>
      <c r="M7" s="1">
        <v>13.89</v>
      </c>
      <c r="N7" s="41">
        <f t="shared" si="3"/>
        <v>3.0000000000000027E-2</v>
      </c>
    </row>
    <row r="8" spans="1:14">
      <c r="A8" s="1" t="str">
        <f t="shared" si="0"/>
        <v>2.02.0016</v>
      </c>
      <c r="B8" s="25">
        <f>COUNTIF(C$3:C8,C8)</f>
        <v>6</v>
      </c>
      <c r="C8" s="46" t="s">
        <v>1842</v>
      </c>
      <c r="D8" s="46" t="s">
        <v>3266</v>
      </c>
      <c r="E8" s="47" t="s">
        <v>1847</v>
      </c>
      <c r="F8" s="33" t="s">
        <v>15</v>
      </c>
      <c r="G8" s="50">
        <v>0</v>
      </c>
      <c r="H8" s="43" t="s">
        <v>10</v>
      </c>
      <c r="I8" s="33">
        <v>2.46</v>
      </c>
      <c r="J8" s="35">
        <v>2.3862000000000001</v>
      </c>
      <c r="K8" s="4">
        <f t="shared" si="1"/>
        <v>7.3799999999999866E-2</v>
      </c>
      <c r="L8" s="40">
        <f t="shared" si="2"/>
        <v>2.9999999999999916E-2</v>
      </c>
      <c r="M8" s="1">
        <v>2.46</v>
      </c>
      <c r="N8" s="41">
        <f t="shared" si="3"/>
        <v>2.9999999999999916E-2</v>
      </c>
    </row>
    <row r="9" spans="1:14">
      <c r="A9" s="1" t="str">
        <f t="shared" si="0"/>
        <v>2.02.0017</v>
      </c>
      <c r="B9" s="25">
        <f>COUNTIF(C$3:C9,C9)</f>
        <v>7</v>
      </c>
      <c r="C9" s="46" t="s">
        <v>1842</v>
      </c>
      <c r="D9" s="46" t="s">
        <v>3266</v>
      </c>
      <c r="E9" s="47" t="s">
        <v>1848</v>
      </c>
      <c r="F9" s="33" t="s">
        <v>16</v>
      </c>
      <c r="G9" s="50">
        <v>0</v>
      </c>
      <c r="H9" s="43" t="s">
        <v>10</v>
      </c>
      <c r="I9" s="33">
        <v>20.66</v>
      </c>
      <c r="J9" s="35">
        <v>20.040199999999999</v>
      </c>
      <c r="K9" s="4">
        <f t="shared" si="1"/>
        <v>0.61980000000000146</v>
      </c>
      <c r="L9" s="40">
        <f t="shared" si="2"/>
        <v>3.0000000000000027E-2</v>
      </c>
      <c r="M9" s="1">
        <v>20.66</v>
      </c>
      <c r="N9" s="41">
        <f t="shared" si="3"/>
        <v>3.0000000000000027E-2</v>
      </c>
    </row>
    <row r="10" spans="1:14">
      <c r="A10" s="1" t="str">
        <f t="shared" si="0"/>
        <v>2.02.0018</v>
      </c>
      <c r="B10" s="25">
        <f>COUNTIF(C$3:C10,C10)</f>
        <v>8</v>
      </c>
      <c r="C10" s="46" t="s">
        <v>1842</v>
      </c>
      <c r="D10" s="46" t="s">
        <v>3266</v>
      </c>
      <c r="E10" s="47" t="s">
        <v>1849</v>
      </c>
      <c r="F10" s="33" t="s">
        <v>17</v>
      </c>
      <c r="G10" s="50" t="s">
        <v>18</v>
      </c>
      <c r="H10" s="43" t="s">
        <v>10</v>
      </c>
      <c r="I10" s="33">
        <v>23.48</v>
      </c>
      <c r="J10" s="35">
        <v>22.775600000000001</v>
      </c>
      <c r="K10" s="4">
        <f t="shared" si="1"/>
        <v>0.70439999999999969</v>
      </c>
      <c r="L10" s="40">
        <f t="shared" si="2"/>
        <v>3.0000000000000027E-2</v>
      </c>
      <c r="M10" s="1">
        <v>23.48</v>
      </c>
      <c r="N10" s="41">
        <f t="shared" si="3"/>
        <v>3.0000000000000027E-2</v>
      </c>
    </row>
    <row r="11" spans="1:14">
      <c r="A11" s="1" t="str">
        <f t="shared" si="0"/>
        <v>2.02.0019</v>
      </c>
      <c r="B11" s="25">
        <f>COUNTIF(C$3:C11,C11)</f>
        <v>9</v>
      </c>
      <c r="C11" s="46" t="s">
        <v>1842</v>
      </c>
      <c r="D11" s="46" t="s">
        <v>3266</v>
      </c>
      <c r="E11" s="47" t="s">
        <v>1850</v>
      </c>
      <c r="F11" s="33" t="s">
        <v>19</v>
      </c>
      <c r="G11" s="50" t="s">
        <v>20</v>
      </c>
      <c r="H11" s="43" t="s">
        <v>10</v>
      </c>
      <c r="I11" s="33">
        <v>17.739999999999998</v>
      </c>
      <c r="J11" s="35">
        <v>17.207799999999999</v>
      </c>
      <c r="K11" s="4">
        <f t="shared" si="1"/>
        <v>0.53219999999999956</v>
      </c>
      <c r="L11" s="40">
        <f t="shared" si="2"/>
        <v>3.0000000000000027E-2</v>
      </c>
      <c r="M11" s="1">
        <v>17.739999999999998</v>
      </c>
      <c r="N11" s="41">
        <f t="shared" si="3"/>
        <v>3.0000000000000027E-2</v>
      </c>
    </row>
    <row r="12" spans="1:14">
      <c r="A12" s="1" t="str">
        <f t="shared" si="0"/>
        <v>2.02.00110</v>
      </c>
      <c r="B12" s="25">
        <f>COUNTIF(C$3:C12,C12)</f>
        <v>10</v>
      </c>
      <c r="C12" s="46" t="s">
        <v>1842</v>
      </c>
      <c r="D12" s="46" t="s">
        <v>3266</v>
      </c>
      <c r="E12" s="47" t="s">
        <v>1851</v>
      </c>
      <c r="F12" s="33" t="s">
        <v>21</v>
      </c>
      <c r="G12" s="50" t="s">
        <v>22</v>
      </c>
      <c r="H12" s="43" t="s">
        <v>10</v>
      </c>
      <c r="I12" s="33">
        <v>4.9800000000000004</v>
      </c>
      <c r="J12" s="35">
        <v>4.8306000000000004</v>
      </c>
      <c r="K12" s="4">
        <f t="shared" si="1"/>
        <v>0.14939999999999998</v>
      </c>
      <c r="L12" s="40">
        <f t="shared" si="2"/>
        <v>3.0000000000000027E-2</v>
      </c>
      <c r="M12" s="1">
        <v>4.9800000000000004</v>
      </c>
      <c r="N12" s="41">
        <f t="shared" si="3"/>
        <v>3.0000000000000027E-2</v>
      </c>
    </row>
    <row r="13" spans="1:14">
      <c r="A13" s="1" t="str">
        <f t="shared" si="0"/>
        <v>2.02.00111</v>
      </c>
      <c r="B13" s="25">
        <f>COUNTIF(C$3:C13,C13)</f>
        <v>11</v>
      </c>
      <c r="C13" s="46" t="s">
        <v>1842</v>
      </c>
      <c r="D13" s="46" t="s">
        <v>3266</v>
      </c>
      <c r="E13" s="48" t="s">
        <v>1852</v>
      </c>
      <c r="F13" s="33" t="s">
        <v>23</v>
      </c>
      <c r="G13" s="50">
        <v>0</v>
      </c>
      <c r="H13" s="43" t="s">
        <v>10</v>
      </c>
      <c r="I13" s="33">
        <v>22.54</v>
      </c>
      <c r="J13" s="35">
        <v>21.412999999999997</v>
      </c>
      <c r="K13" s="4">
        <f t="shared" si="1"/>
        <v>1.1270000000000024</v>
      </c>
      <c r="L13" s="40">
        <f t="shared" si="2"/>
        <v>5.0000000000000155E-2</v>
      </c>
      <c r="M13" s="1">
        <v>22.54</v>
      </c>
      <c r="N13" s="41">
        <f t="shared" si="3"/>
        <v>5.0000000000000155E-2</v>
      </c>
    </row>
    <row r="14" spans="1:14">
      <c r="A14" s="1" t="str">
        <f t="shared" si="0"/>
        <v>2.02.00112</v>
      </c>
      <c r="B14" s="25">
        <f>COUNTIF(C$3:C14,C14)</f>
        <v>12</v>
      </c>
      <c r="C14" s="46" t="s">
        <v>1854</v>
      </c>
      <c r="D14" s="46" t="s">
        <v>3266</v>
      </c>
      <c r="E14" s="47" t="s">
        <v>1853</v>
      </c>
      <c r="F14" s="33" t="s">
        <v>24</v>
      </c>
      <c r="G14" s="50">
        <v>0</v>
      </c>
      <c r="H14" s="43" t="s">
        <v>10</v>
      </c>
      <c r="I14" s="33">
        <v>3.27</v>
      </c>
      <c r="J14" s="35">
        <v>3.1718999999999999</v>
      </c>
      <c r="K14" s="4">
        <f t="shared" si="1"/>
        <v>9.8100000000000076E-2</v>
      </c>
      <c r="L14" s="40">
        <f t="shared" si="2"/>
        <v>3.0000000000000027E-2</v>
      </c>
      <c r="M14" s="1">
        <v>3.27</v>
      </c>
      <c r="N14" s="41">
        <f t="shared" si="3"/>
        <v>3.0000000000000027E-2</v>
      </c>
    </row>
    <row r="15" spans="1:14">
      <c r="A15" s="1" t="str">
        <f t="shared" si="0"/>
        <v>2.02.00113</v>
      </c>
      <c r="B15" s="25">
        <f>COUNTIF(C$3:C15,C15)</f>
        <v>13</v>
      </c>
      <c r="C15" s="46" t="s">
        <v>1854</v>
      </c>
      <c r="D15" s="46" t="s">
        <v>3266</v>
      </c>
      <c r="E15" s="47" t="s">
        <v>1855</v>
      </c>
      <c r="F15" s="33" t="s">
        <v>25</v>
      </c>
      <c r="G15" s="50">
        <v>0</v>
      </c>
      <c r="H15" s="43" t="s">
        <v>10</v>
      </c>
      <c r="I15" s="33">
        <v>0.56000000000000005</v>
      </c>
      <c r="J15" s="35">
        <v>0.54320000000000002</v>
      </c>
      <c r="K15" s="4">
        <f t="shared" si="1"/>
        <v>1.6800000000000037E-2</v>
      </c>
      <c r="L15" s="40">
        <f t="shared" si="2"/>
        <v>3.0000000000000027E-2</v>
      </c>
      <c r="M15" s="1">
        <v>0.56000000000000005</v>
      </c>
      <c r="N15" s="41">
        <f t="shared" si="3"/>
        <v>3.0000000000000027E-2</v>
      </c>
    </row>
    <row r="16" spans="1:14">
      <c r="A16" s="1" t="str">
        <f t="shared" si="0"/>
        <v>2.02.00114</v>
      </c>
      <c r="B16" s="25">
        <f>COUNTIF(C$3:C16,C16)</f>
        <v>14</v>
      </c>
      <c r="C16" s="46" t="s">
        <v>1854</v>
      </c>
      <c r="D16" s="46" t="s">
        <v>3266</v>
      </c>
      <c r="E16" s="47" t="s">
        <v>1856</v>
      </c>
      <c r="F16" s="33" t="s">
        <v>26</v>
      </c>
      <c r="G16" s="50">
        <v>0</v>
      </c>
      <c r="H16" s="43" t="s">
        <v>10</v>
      </c>
      <c r="I16" s="33">
        <v>3.38</v>
      </c>
      <c r="J16" s="35">
        <v>3.2786</v>
      </c>
      <c r="K16" s="4">
        <f t="shared" si="1"/>
        <v>0.10139999999999993</v>
      </c>
      <c r="L16" s="40">
        <f t="shared" si="2"/>
        <v>3.0000000000000027E-2</v>
      </c>
      <c r="M16" s="1">
        <v>3.38</v>
      </c>
      <c r="N16" s="41">
        <f t="shared" si="3"/>
        <v>3.0000000000000027E-2</v>
      </c>
    </row>
    <row r="17" spans="1:14">
      <c r="A17" s="1" t="str">
        <f t="shared" si="0"/>
        <v>2.02.00115</v>
      </c>
      <c r="B17" s="25">
        <f>COUNTIF(C$3:C17,C17)</f>
        <v>15</v>
      </c>
      <c r="C17" s="46" t="s">
        <v>1854</v>
      </c>
      <c r="D17" s="46" t="s">
        <v>3266</v>
      </c>
      <c r="E17" s="47" t="s">
        <v>1857</v>
      </c>
      <c r="F17" s="33" t="s">
        <v>27</v>
      </c>
      <c r="G17" s="50">
        <v>0</v>
      </c>
      <c r="H17" s="43" t="s">
        <v>10</v>
      </c>
      <c r="I17" s="33">
        <v>0.79</v>
      </c>
      <c r="J17" s="35">
        <v>0.76629999999999998</v>
      </c>
      <c r="K17" s="4">
        <f t="shared" si="1"/>
        <v>2.3700000000000054E-2</v>
      </c>
      <c r="L17" s="40">
        <f t="shared" si="2"/>
        <v>3.0000000000000027E-2</v>
      </c>
      <c r="M17" s="1">
        <v>0.79</v>
      </c>
      <c r="N17" s="41">
        <f t="shared" si="3"/>
        <v>3.0000000000000027E-2</v>
      </c>
    </row>
    <row r="18" spans="1:14">
      <c r="A18" s="1" t="str">
        <f t="shared" si="0"/>
        <v>2.02.00116</v>
      </c>
      <c r="B18" s="25">
        <f>COUNTIF(C$3:C18,C18)</f>
        <v>16</v>
      </c>
      <c r="C18" s="46" t="s">
        <v>1854</v>
      </c>
      <c r="D18" s="46" t="s">
        <v>3266</v>
      </c>
      <c r="E18" s="47" t="s">
        <v>1858</v>
      </c>
      <c r="F18" s="33" t="s">
        <v>28</v>
      </c>
      <c r="G18" s="50">
        <v>0</v>
      </c>
      <c r="H18" s="43" t="s">
        <v>10</v>
      </c>
      <c r="I18" s="33">
        <v>1.1399999999999999</v>
      </c>
      <c r="J18" s="35">
        <v>1.1057999999999999</v>
      </c>
      <c r="K18" s="4">
        <f t="shared" si="1"/>
        <v>3.4200000000000008E-2</v>
      </c>
      <c r="L18" s="40">
        <f t="shared" si="2"/>
        <v>3.0000000000000027E-2</v>
      </c>
      <c r="M18" s="1">
        <v>1.1399999999999999</v>
      </c>
      <c r="N18" s="41">
        <f t="shared" si="3"/>
        <v>3.0000000000000027E-2</v>
      </c>
    </row>
    <row r="19" spans="1:14">
      <c r="A19" s="1" t="str">
        <f t="shared" si="0"/>
        <v>2.02.00117</v>
      </c>
      <c r="B19" s="25">
        <f>COUNTIF(C$3:C19,C19)</f>
        <v>17</v>
      </c>
      <c r="C19" s="46" t="s">
        <v>1854</v>
      </c>
      <c r="D19" s="46" t="s">
        <v>3266</v>
      </c>
      <c r="E19" s="47" t="s">
        <v>1859</v>
      </c>
      <c r="F19" s="33" t="s">
        <v>29</v>
      </c>
      <c r="G19" s="50">
        <v>0</v>
      </c>
      <c r="H19" s="43" t="s">
        <v>10</v>
      </c>
      <c r="I19" s="33">
        <v>1.21</v>
      </c>
      <c r="J19" s="35">
        <v>1.1737</v>
      </c>
      <c r="K19" s="4">
        <f t="shared" si="1"/>
        <v>3.6299999999999999E-2</v>
      </c>
      <c r="L19" s="40">
        <f t="shared" si="2"/>
        <v>3.0000000000000027E-2</v>
      </c>
      <c r="M19" s="1">
        <v>1.21</v>
      </c>
      <c r="N19" s="41">
        <f t="shared" si="3"/>
        <v>3.0000000000000027E-2</v>
      </c>
    </row>
    <row r="20" spans="1:14">
      <c r="A20" s="1" t="str">
        <f t="shared" si="0"/>
        <v>2.02.00118</v>
      </c>
      <c r="B20" s="25">
        <f>COUNTIF(C$3:C20,C20)</f>
        <v>18</v>
      </c>
      <c r="C20" s="46" t="s">
        <v>1854</v>
      </c>
      <c r="D20" s="46" t="s">
        <v>3266</v>
      </c>
      <c r="E20" s="47" t="s">
        <v>1860</v>
      </c>
      <c r="F20" s="33" t="s">
        <v>30</v>
      </c>
      <c r="G20" s="50">
        <v>0</v>
      </c>
      <c r="H20" s="43" t="s">
        <v>10</v>
      </c>
      <c r="I20" s="33">
        <v>1.76</v>
      </c>
      <c r="J20" s="35">
        <v>1.7072000000000001</v>
      </c>
      <c r="K20" s="4">
        <f t="shared" si="1"/>
        <v>5.2799999999999958E-2</v>
      </c>
      <c r="L20" s="40">
        <f t="shared" si="2"/>
        <v>3.0000000000000027E-2</v>
      </c>
      <c r="M20" s="1">
        <v>1.76</v>
      </c>
      <c r="N20" s="41">
        <f t="shared" si="3"/>
        <v>3.0000000000000027E-2</v>
      </c>
    </row>
    <row r="21" spans="1:14">
      <c r="A21" s="1" t="str">
        <f t="shared" si="0"/>
        <v>2.02.00119</v>
      </c>
      <c r="B21" s="25">
        <f>COUNTIF(C$3:C21,C21)</f>
        <v>19</v>
      </c>
      <c r="C21" s="46" t="s">
        <v>1854</v>
      </c>
      <c r="D21" s="46" t="s">
        <v>3266</v>
      </c>
      <c r="E21" s="47" t="s">
        <v>1861</v>
      </c>
      <c r="F21" s="33" t="s">
        <v>31</v>
      </c>
      <c r="G21" s="50">
        <v>0</v>
      </c>
      <c r="H21" s="43" t="s">
        <v>10</v>
      </c>
      <c r="I21" s="33">
        <v>27.01</v>
      </c>
      <c r="J21" s="35">
        <v>26.1997</v>
      </c>
      <c r="K21" s="4">
        <f t="shared" si="1"/>
        <v>0.81030000000000157</v>
      </c>
      <c r="L21" s="40">
        <f t="shared" si="2"/>
        <v>3.0000000000000027E-2</v>
      </c>
      <c r="M21" s="1">
        <v>27.01</v>
      </c>
      <c r="N21" s="41">
        <f t="shared" si="3"/>
        <v>3.0000000000000027E-2</v>
      </c>
    </row>
    <row r="22" spans="1:14">
      <c r="A22" s="1" t="str">
        <f t="shared" si="0"/>
        <v>2.02.00120</v>
      </c>
      <c r="B22" s="25">
        <f>COUNTIF(C$3:C22,C22)</f>
        <v>20</v>
      </c>
      <c r="C22" s="46" t="s">
        <v>1854</v>
      </c>
      <c r="D22" s="46" t="s">
        <v>3266</v>
      </c>
      <c r="E22" s="47" t="s">
        <v>1862</v>
      </c>
      <c r="F22" s="33" t="s">
        <v>32</v>
      </c>
      <c r="G22" s="50">
        <v>0</v>
      </c>
      <c r="H22" s="43" t="s">
        <v>10</v>
      </c>
      <c r="I22" s="33">
        <v>85</v>
      </c>
      <c r="J22" s="35">
        <v>82.45</v>
      </c>
      <c r="K22" s="4">
        <f t="shared" si="1"/>
        <v>2.5499999999999972</v>
      </c>
      <c r="L22" s="40">
        <f t="shared" si="2"/>
        <v>2.9999999999999916E-2</v>
      </c>
      <c r="M22" s="1">
        <v>85</v>
      </c>
      <c r="N22" s="41">
        <f t="shared" si="3"/>
        <v>2.9999999999999916E-2</v>
      </c>
    </row>
    <row r="23" spans="1:14">
      <c r="A23" s="1" t="str">
        <f t="shared" si="0"/>
        <v>2.02.00121</v>
      </c>
      <c r="B23" s="25">
        <f>COUNTIF(C$3:C23,C23)</f>
        <v>21</v>
      </c>
      <c r="C23" s="46" t="s">
        <v>1864</v>
      </c>
      <c r="D23" s="46" t="s">
        <v>3266</v>
      </c>
      <c r="E23" s="47" t="s">
        <v>1863</v>
      </c>
      <c r="F23" s="33" t="s">
        <v>33</v>
      </c>
      <c r="G23" s="50">
        <v>0</v>
      </c>
      <c r="H23" s="43" t="s">
        <v>10</v>
      </c>
      <c r="I23" s="33">
        <v>20.440000000000001</v>
      </c>
      <c r="J23" s="35">
        <v>19.826800000000002</v>
      </c>
      <c r="K23" s="4">
        <f t="shared" si="1"/>
        <v>0.61319999999999908</v>
      </c>
      <c r="L23" s="40">
        <f t="shared" si="2"/>
        <v>2.9999999999999916E-2</v>
      </c>
      <c r="M23" s="1">
        <v>20.440000000000001</v>
      </c>
      <c r="N23" s="41">
        <f t="shared" si="3"/>
        <v>2.9999999999999916E-2</v>
      </c>
    </row>
    <row r="24" spans="1:14">
      <c r="A24" s="1" t="str">
        <f t="shared" si="0"/>
        <v>2.02.00122</v>
      </c>
      <c r="B24" s="25">
        <f>COUNTIF(C$3:C24,C24)</f>
        <v>22</v>
      </c>
      <c r="C24" s="46" t="s">
        <v>1864</v>
      </c>
      <c r="D24" s="46" t="s">
        <v>3266</v>
      </c>
      <c r="E24" s="47" t="s">
        <v>1865</v>
      </c>
      <c r="F24" s="33" t="s">
        <v>34</v>
      </c>
      <c r="G24" s="50">
        <v>0</v>
      </c>
      <c r="H24" s="43" t="s">
        <v>10</v>
      </c>
      <c r="I24" s="33">
        <v>22.62</v>
      </c>
      <c r="J24" s="35">
        <v>21.941400000000002</v>
      </c>
      <c r="K24" s="4">
        <f t="shared" si="1"/>
        <v>0.67859999999999943</v>
      </c>
      <c r="L24" s="40">
        <f t="shared" si="2"/>
        <v>3.0000000000000027E-2</v>
      </c>
      <c r="M24" s="1">
        <v>22.62</v>
      </c>
      <c r="N24" s="41">
        <f t="shared" si="3"/>
        <v>3.0000000000000027E-2</v>
      </c>
    </row>
    <row r="25" spans="1:14">
      <c r="A25" s="1" t="str">
        <f t="shared" si="0"/>
        <v>2.02.00123</v>
      </c>
      <c r="B25" s="25">
        <f>COUNTIF(C$3:C25,C25)</f>
        <v>23</v>
      </c>
      <c r="C25" s="46" t="s">
        <v>1864</v>
      </c>
      <c r="D25" s="46" t="s">
        <v>3266</v>
      </c>
      <c r="E25" s="47" t="s">
        <v>1866</v>
      </c>
      <c r="F25" s="33" t="s">
        <v>35</v>
      </c>
      <c r="G25" s="50">
        <v>0</v>
      </c>
      <c r="H25" s="43" t="s">
        <v>10</v>
      </c>
      <c r="I25" s="33">
        <v>16.64</v>
      </c>
      <c r="J25" s="35">
        <v>16.140799999999999</v>
      </c>
      <c r="K25" s="4">
        <f t="shared" si="1"/>
        <v>0.49920000000000186</v>
      </c>
      <c r="L25" s="40">
        <f t="shared" si="2"/>
        <v>3.0000000000000138E-2</v>
      </c>
      <c r="M25" s="1">
        <v>16.64</v>
      </c>
      <c r="N25" s="41">
        <f t="shared" si="3"/>
        <v>3.0000000000000138E-2</v>
      </c>
    </row>
    <row r="26" spans="1:14">
      <c r="A26" s="1" t="str">
        <f t="shared" si="0"/>
        <v>2.02.00124</v>
      </c>
      <c r="B26" s="25">
        <f>COUNTIF(C$3:C26,C26)</f>
        <v>24</v>
      </c>
      <c r="C26" s="46" t="s">
        <v>1864</v>
      </c>
      <c r="D26" s="46" t="s">
        <v>3266</v>
      </c>
      <c r="E26" s="47" t="s">
        <v>1867</v>
      </c>
      <c r="F26" s="33" t="s">
        <v>36</v>
      </c>
      <c r="G26" s="50">
        <v>0</v>
      </c>
      <c r="H26" s="43" t="s">
        <v>10</v>
      </c>
      <c r="I26" s="33">
        <v>0.95</v>
      </c>
      <c r="J26" s="35">
        <v>0.92149999999999999</v>
      </c>
      <c r="K26" s="4">
        <f t="shared" si="1"/>
        <v>2.849999999999997E-2</v>
      </c>
      <c r="L26" s="40">
        <f t="shared" si="2"/>
        <v>2.9999999999999916E-2</v>
      </c>
      <c r="M26" s="1">
        <v>0.95</v>
      </c>
      <c r="N26" s="41">
        <f t="shared" si="3"/>
        <v>2.9999999999999916E-2</v>
      </c>
    </row>
    <row r="27" spans="1:14">
      <c r="A27" s="1" t="str">
        <f t="shared" si="0"/>
        <v>2.02.00125</v>
      </c>
      <c r="B27" s="25">
        <f>COUNTIF(C$3:C27,C27)</f>
        <v>25</v>
      </c>
      <c r="C27" s="46" t="s">
        <v>1864</v>
      </c>
      <c r="D27" s="46" t="s">
        <v>3266</v>
      </c>
      <c r="E27" s="47" t="s">
        <v>1868</v>
      </c>
      <c r="F27" s="33" t="s">
        <v>37</v>
      </c>
      <c r="G27" s="50">
        <v>0</v>
      </c>
      <c r="H27" s="43" t="s">
        <v>10</v>
      </c>
      <c r="I27" s="33">
        <v>4.66</v>
      </c>
      <c r="J27" s="35">
        <v>4.5202</v>
      </c>
      <c r="K27" s="4">
        <f t="shared" si="1"/>
        <v>0.13980000000000015</v>
      </c>
      <c r="L27" s="40">
        <f t="shared" si="2"/>
        <v>3.0000000000000027E-2</v>
      </c>
      <c r="M27" s="1">
        <v>4.66</v>
      </c>
      <c r="N27" s="41">
        <f t="shared" si="3"/>
        <v>3.0000000000000027E-2</v>
      </c>
    </row>
    <row r="28" spans="1:14">
      <c r="A28" s="1" t="str">
        <f t="shared" si="0"/>
        <v>2.02.00126</v>
      </c>
      <c r="B28" s="25">
        <f>COUNTIF(C$3:C28,C28)</f>
        <v>26</v>
      </c>
      <c r="C28" s="46" t="s">
        <v>1864</v>
      </c>
      <c r="D28" s="46" t="s">
        <v>3266</v>
      </c>
      <c r="E28" s="47" t="s">
        <v>1869</v>
      </c>
      <c r="F28" s="33" t="s">
        <v>38</v>
      </c>
      <c r="G28" s="50">
        <v>0</v>
      </c>
      <c r="H28" s="43" t="s">
        <v>10</v>
      </c>
      <c r="I28" s="33">
        <v>16.809999999999999</v>
      </c>
      <c r="J28" s="35">
        <v>16.305699999999998</v>
      </c>
      <c r="K28" s="4">
        <f t="shared" si="1"/>
        <v>0.50430000000000064</v>
      </c>
      <c r="L28" s="40">
        <f t="shared" si="2"/>
        <v>3.0000000000000027E-2</v>
      </c>
      <c r="M28" s="1">
        <v>16.809999999999999</v>
      </c>
      <c r="N28" s="41">
        <f t="shared" si="3"/>
        <v>3.0000000000000027E-2</v>
      </c>
    </row>
    <row r="29" spans="1:14">
      <c r="A29" s="1" t="str">
        <f t="shared" si="0"/>
        <v>2.02.00127</v>
      </c>
      <c r="B29" s="25">
        <f>COUNTIF(C$3:C29,C29)</f>
        <v>27</v>
      </c>
      <c r="C29" s="46" t="s">
        <v>1864</v>
      </c>
      <c r="D29" s="46" t="s">
        <v>3266</v>
      </c>
      <c r="E29" s="47" t="s">
        <v>1870</v>
      </c>
      <c r="F29" s="33" t="s">
        <v>39</v>
      </c>
      <c r="G29" s="50">
        <v>0</v>
      </c>
      <c r="H29" s="43" t="s">
        <v>10</v>
      </c>
      <c r="I29" s="33">
        <v>25.93</v>
      </c>
      <c r="J29" s="35">
        <v>25.152100000000001</v>
      </c>
      <c r="K29" s="4">
        <f t="shared" si="1"/>
        <v>0.77789999999999893</v>
      </c>
      <c r="L29" s="40">
        <f t="shared" si="2"/>
        <v>2.9999999999999916E-2</v>
      </c>
      <c r="M29" s="1">
        <v>25.93</v>
      </c>
      <c r="N29" s="41">
        <f t="shared" si="3"/>
        <v>2.9999999999999916E-2</v>
      </c>
    </row>
    <row r="30" spans="1:14">
      <c r="A30" s="1" t="str">
        <f t="shared" si="0"/>
        <v>2.02.00128</v>
      </c>
      <c r="B30" s="25">
        <f>COUNTIF(C$3:C30,C30)</f>
        <v>28</v>
      </c>
      <c r="C30" s="46" t="s">
        <v>1864</v>
      </c>
      <c r="D30" s="46" t="s">
        <v>3266</v>
      </c>
      <c r="E30" s="47" t="s">
        <v>1871</v>
      </c>
      <c r="F30" s="33" t="s">
        <v>40</v>
      </c>
      <c r="G30" s="50">
        <v>0</v>
      </c>
      <c r="H30" s="43" t="s">
        <v>10</v>
      </c>
      <c r="I30" s="33">
        <v>19.04</v>
      </c>
      <c r="J30" s="35">
        <v>18.468799999999998</v>
      </c>
      <c r="K30" s="4">
        <f t="shared" si="1"/>
        <v>0.57120000000000104</v>
      </c>
      <c r="L30" s="40">
        <f t="shared" si="2"/>
        <v>3.0000000000000027E-2</v>
      </c>
      <c r="M30" s="1">
        <v>19.04</v>
      </c>
      <c r="N30" s="41">
        <f t="shared" si="3"/>
        <v>3.0000000000000027E-2</v>
      </c>
    </row>
    <row r="31" spans="1:14">
      <c r="A31" s="1" t="str">
        <f t="shared" si="0"/>
        <v>2.02.00129</v>
      </c>
      <c r="B31" s="25">
        <f>COUNTIF(C$3:C31,C31)</f>
        <v>29</v>
      </c>
      <c r="C31" s="46" t="s">
        <v>1854</v>
      </c>
      <c r="D31" s="46" t="s">
        <v>3266</v>
      </c>
      <c r="E31" s="47" t="s">
        <v>1872</v>
      </c>
      <c r="F31" s="33" t="s">
        <v>41</v>
      </c>
      <c r="G31" s="50">
        <v>0</v>
      </c>
      <c r="H31" s="43" t="s">
        <v>10</v>
      </c>
      <c r="I31" s="33">
        <v>86.4</v>
      </c>
      <c r="J31" s="35">
        <v>83.808000000000007</v>
      </c>
      <c r="K31" s="4">
        <f t="shared" si="1"/>
        <v>2.5919999999999987</v>
      </c>
      <c r="L31" s="40">
        <f t="shared" si="2"/>
        <v>3.0000000000000027E-2</v>
      </c>
      <c r="M31" s="1">
        <v>86.4</v>
      </c>
      <c r="N31" s="41">
        <f t="shared" si="3"/>
        <v>3.0000000000000027E-2</v>
      </c>
    </row>
    <row r="32" spans="1:14">
      <c r="A32" s="1" t="str">
        <f t="shared" si="0"/>
        <v>2.02.00130</v>
      </c>
      <c r="B32" s="25">
        <f>COUNTIF(C$3:C32,C32)</f>
        <v>30</v>
      </c>
      <c r="C32" s="46" t="s">
        <v>1854</v>
      </c>
      <c r="D32" s="46" t="s">
        <v>3266</v>
      </c>
      <c r="E32" s="47" t="s">
        <v>1873</v>
      </c>
      <c r="F32" s="33" t="s">
        <v>42</v>
      </c>
      <c r="G32" s="50">
        <v>0</v>
      </c>
      <c r="H32" s="43" t="s">
        <v>10</v>
      </c>
      <c r="I32" s="33">
        <v>73.72</v>
      </c>
      <c r="J32" s="35">
        <v>71.508399999999995</v>
      </c>
      <c r="K32" s="4">
        <f t="shared" si="1"/>
        <v>2.2116000000000042</v>
      </c>
      <c r="L32" s="40">
        <f t="shared" si="2"/>
        <v>3.0000000000000027E-2</v>
      </c>
      <c r="M32" s="1">
        <v>73.72</v>
      </c>
      <c r="N32" s="41">
        <f t="shared" si="3"/>
        <v>3.0000000000000027E-2</v>
      </c>
    </row>
    <row r="33" spans="1:14">
      <c r="A33" s="1" t="str">
        <f t="shared" si="0"/>
        <v>2.02.00131</v>
      </c>
      <c r="B33" s="25">
        <f>COUNTIF(C$3:C33,C33)</f>
        <v>31</v>
      </c>
      <c r="C33" s="46" t="s">
        <v>1854</v>
      </c>
      <c r="D33" s="46" t="s">
        <v>3266</v>
      </c>
      <c r="E33" s="47" t="s">
        <v>1874</v>
      </c>
      <c r="F33" s="33" t="s">
        <v>43</v>
      </c>
      <c r="G33" s="50">
        <v>0</v>
      </c>
      <c r="H33" s="43" t="s">
        <v>10</v>
      </c>
      <c r="I33" s="33">
        <v>24.64</v>
      </c>
      <c r="J33" s="35">
        <v>23.9008</v>
      </c>
      <c r="K33" s="4">
        <f t="shared" si="1"/>
        <v>0.7392000000000003</v>
      </c>
      <c r="L33" s="40">
        <f t="shared" si="2"/>
        <v>3.0000000000000027E-2</v>
      </c>
      <c r="M33" s="1">
        <v>24.64</v>
      </c>
      <c r="N33" s="41">
        <f t="shared" si="3"/>
        <v>3.0000000000000027E-2</v>
      </c>
    </row>
    <row r="34" spans="1:14">
      <c r="A34" s="1" t="str">
        <f t="shared" si="0"/>
        <v>2.02.00132</v>
      </c>
      <c r="B34" s="25">
        <f>COUNTIF(C$3:C34,C34)</f>
        <v>32</v>
      </c>
      <c r="C34" s="46" t="s">
        <v>1854</v>
      </c>
      <c r="D34" s="46" t="s">
        <v>3266</v>
      </c>
      <c r="E34" s="47" t="s">
        <v>1875</v>
      </c>
      <c r="F34" s="33" t="s">
        <v>44</v>
      </c>
      <c r="G34" s="50">
        <v>0</v>
      </c>
      <c r="H34" s="43" t="s">
        <v>10</v>
      </c>
      <c r="I34" s="33">
        <v>0.45</v>
      </c>
      <c r="J34" s="35">
        <v>0.4365</v>
      </c>
      <c r="K34" s="4">
        <f t="shared" si="1"/>
        <v>1.3500000000000012E-2</v>
      </c>
      <c r="L34" s="40">
        <f t="shared" si="2"/>
        <v>3.0000000000000027E-2</v>
      </c>
      <c r="M34" s="1">
        <v>0.45</v>
      </c>
      <c r="N34" s="41">
        <f t="shared" si="3"/>
        <v>3.0000000000000027E-2</v>
      </c>
    </row>
    <row r="35" spans="1:14">
      <c r="A35" s="1" t="str">
        <f t="shared" si="0"/>
        <v>2.02.00133</v>
      </c>
      <c r="B35" s="25">
        <f>COUNTIF(C$3:C35,C35)</f>
        <v>33</v>
      </c>
      <c r="C35" s="46" t="s">
        <v>1854</v>
      </c>
      <c r="D35" s="46" t="s">
        <v>3266</v>
      </c>
      <c r="E35" s="47" t="s">
        <v>1876</v>
      </c>
      <c r="F35" s="33" t="s">
        <v>45</v>
      </c>
      <c r="G35" s="50">
        <v>0</v>
      </c>
      <c r="H35" s="43" t="s">
        <v>10</v>
      </c>
      <c r="I35" s="33">
        <v>1</v>
      </c>
      <c r="J35" s="35">
        <v>0.97</v>
      </c>
      <c r="K35" s="4">
        <f t="shared" si="1"/>
        <v>3.0000000000000027E-2</v>
      </c>
      <c r="L35" s="40">
        <f t="shared" si="2"/>
        <v>3.0000000000000027E-2</v>
      </c>
      <c r="M35" s="1">
        <v>1</v>
      </c>
      <c r="N35" s="41">
        <f t="shared" si="3"/>
        <v>3.0000000000000027E-2</v>
      </c>
    </row>
    <row r="36" spans="1:14">
      <c r="A36" s="1" t="str">
        <f t="shared" si="0"/>
        <v>2.02.00134</v>
      </c>
      <c r="B36" s="25">
        <f>COUNTIF(C$3:C36,C36)</f>
        <v>34</v>
      </c>
      <c r="C36" s="46" t="s">
        <v>1854</v>
      </c>
      <c r="D36" s="46" t="s">
        <v>3266</v>
      </c>
      <c r="E36" s="47" t="s">
        <v>1877</v>
      </c>
      <c r="F36" s="33" t="s">
        <v>46</v>
      </c>
      <c r="G36" s="50">
        <v>0</v>
      </c>
      <c r="H36" s="43" t="s">
        <v>10</v>
      </c>
      <c r="I36" s="33">
        <v>1.1000000000000001</v>
      </c>
      <c r="J36" s="35">
        <v>1.0669999999999999</v>
      </c>
      <c r="K36" s="4">
        <f t="shared" si="1"/>
        <v>3.300000000000014E-2</v>
      </c>
      <c r="L36" s="40">
        <f t="shared" si="2"/>
        <v>3.0000000000000138E-2</v>
      </c>
      <c r="M36" s="1">
        <v>1.1000000000000001</v>
      </c>
      <c r="N36" s="41">
        <f t="shared" si="3"/>
        <v>3.0000000000000138E-2</v>
      </c>
    </row>
    <row r="37" spans="1:14">
      <c r="A37" s="1" t="str">
        <f t="shared" si="0"/>
        <v>2.02.00135</v>
      </c>
      <c r="B37" s="25">
        <f>COUNTIF(C$3:C37,C37)</f>
        <v>35</v>
      </c>
      <c r="C37" s="46" t="s">
        <v>1854</v>
      </c>
      <c r="D37" s="46" t="s">
        <v>3266</v>
      </c>
      <c r="E37" s="47" t="s">
        <v>1878</v>
      </c>
      <c r="F37" s="33" t="s">
        <v>47</v>
      </c>
      <c r="G37" s="50" t="s">
        <v>18</v>
      </c>
      <c r="H37" s="43" t="s">
        <v>10</v>
      </c>
      <c r="I37" s="33">
        <v>18.95</v>
      </c>
      <c r="J37" s="35">
        <v>18.381499999999999</v>
      </c>
      <c r="K37" s="4">
        <f t="shared" si="1"/>
        <v>0.56850000000000023</v>
      </c>
      <c r="L37" s="40">
        <f t="shared" si="2"/>
        <v>3.0000000000000027E-2</v>
      </c>
      <c r="M37" s="1">
        <v>18.95</v>
      </c>
      <c r="N37" s="41">
        <f t="shared" si="3"/>
        <v>3.0000000000000027E-2</v>
      </c>
    </row>
    <row r="38" spans="1:14">
      <c r="A38" s="1" t="str">
        <f t="shared" si="0"/>
        <v>2.02.00136</v>
      </c>
      <c r="B38" s="25">
        <f>COUNTIF(C$3:C38,C38)</f>
        <v>36</v>
      </c>
      <c r="C38" s="46" t="s">
        <v>1854</v>
      </c>
      <c r="D38" s="46" t="s">
        <v>3266</v>
      </c>
      <c r="E38" s="47" t="s">
        <v>1879</v>
      </c>
      <c r="F38" s="33" t="s">
        <v>48</v>
      </c>
      <c r="G38" s="50" t="s">
        <v>18</v>
      </c>
      <c r="H38" s="43" t="s">
        <v>10</v>
      </c>
      <c r="I38" s="33">
        <v>7.14</v>
      </c>
      <c r="J38" s="35">
        <v>6.9257999999999997</v>
      </c>
      <c r="K38" s="4">
        <f t="shared" si="1"/>
        <v>0.21419999999999995</v>
      </c>
      <c r="L38" s="40">
        <f t="shared" si="2"/>
        <v>3.0000000000000027E-2</v>
      </c>
      <c r="M38" s="1">
        <v>7.14</v>
      </c>
      <c r="N38" s="41">
        <f t="shared" si="3"/>
        <v>3.0000000000000027E-2</v>
      </c>
    </row>
    <row r="39" spans="1:14">
      <c r="A39" s="1" t="str">
        <f t="shared" si="0"/>
        <v>2.02.00137</v>
      </c>
      <c r="B39" s="25">
        <f>COUNTIF(C$3:C39,C39)</f>
        <v>37</v>
      </c>
      <c r="C39" s="46" t="s">
        <v>1854</v>
      </c>
      <c r="D39" s="46" t="s">
        <v>3266</v>
      </c>
      <c r="E39" s="47" t="s">
        <v>1880</v>
      </c>
      <c r="F39" s="33" t="s">
        <v>49</v>
      </c>
      <c r="G39" s="50" t="s">
        <v>50</v>
      </c>
      <c r="H39" s="43" t="s">
        <v>10</v>
      </c>
      <c r="I39" s="33">
        <v>6.42</v>
      </c>
      <c r="J39" s="35">
        <v>6.2273999999999994</v>
      </c>
      <c r="K39" s="4">
        <f t="shared" si="1"/>
        <v>0.19260000000000055</v>
      </c>
      <c r="L39" s="40">
        <f t="shared" si="2"/>
        <v>3.0000000000000138E-2</v>
      </c>
      <c r="M39" s="1">
        <v>6.42</v>
      </c>
      <c r="N39" s="41">
        <f t="shared" si="3"/>
        <v>3.0000000000000138E-2</v>
      </c>
    </row>
    <row r="40" spans="1:14">
      <c r="A40" s="1" t="str">
        <f t="shared" si="0"/>
        <v>2.02.00138</v>
      </c>
      <c r="B40" s="25">
        <f>COUNTIF(C$3:C40,C40)</f>
        <v>38</v>
      </c>
      <c r="C40" s="46" t="s">
        <v>1854</v>
      </c>
      <c r="D40" s="46" t="s">
        <v>3266</v>
      </c>
      <c r="E40" s="47" t="s">
        <v>1881</v>
      </c>
      <c r="F40" s="33" t="s">
        <v>51</v>
      </c>
      <c r="G40" s="50">
        <v>0</v>
      </c>
      <c r="H40" s="43" t="s">
        <v>10</v>
      </c>
      <c r="I40" s="33">
        <v>86.74</v>
      </c>
      <c r="J40" s="35">
        <v>84.137799999999999</v>
      </c>
      <c r="K40" s="4">
        <f t="shared" si="1"/>
        <v>2.6021999999999963</v>
      </c>
      <c r="L40" s="40">
        <f t="shared" si="2"/>
        <v>2.9999999999999916E-2</v>
      </c>
      <c r="M40" s="1">
        <v>86.74</v>
      </c>
      <c r="N40" s="41">
        <f t="shared" si="3"/>
        <v>2.9999999999999916E-2</v>
      </c>
    </row>
    <row r="41" spans="1:14">
      <c r="A41" s="1" t="str">
        <f t="shared" si="0"/>
        <v>2.02.00139</v>
      </c>
      <c r="B41" s="25">
        <f>COUNTIF(C$3:C41,C41)</f>
        <v>39</v>
      </c>
      <c r="C41" s="46" t="s">
        <v>1854</v>
      </c>
      <c r="D41" s="46" t="s">
        <v>3266</v>
      </c>
      <c r="E41" s="47" t="s">
        <v>1882</v>
      </c>
      <c r="F41" s="33" t="s">
        <v>52</v>
      </c>
      <c r="G41" s="50" t="s">
        <v>53</v>
      </c>
      <c r="H41" s="43" t="s">
        <v>10</v>
      </c>
      <c r="I41" s="33">
        <v>25.4</v>
      </c>
      <c r="J41" s="35">
        <v>24.637999999999998</v>
      </c>
      <c r="K41" s="4">
        <f t="shared" si="1"/>
        <v>0.76200000000000045</v>
      </c>
      <c r="L41" s="40">
        <f t="shared" si="2"/>
        <v>3.0000000000000027E-2</v>
      </c>
      <c r="M41" s="1">
        <v>25.4</v>
      </c>
      <c r="N41" s="41">
        <f t="shared" si="3"/>
        <v>3.0000000000000027E-2</v>
      </c>
    </row>
    <row r="42" spans="1:14">
      <c r="A42" s="1" t="str">
        <f t="shared" si="0"/>
        <v>2.02.00140</v>
      </c>
      <c r="B42" s="25">
        <f>COUNTIF(C$3:C42,C42)</f>
        <v>40</v>
      </c>
      <c r="C42" s="46" t="s">
        <v>1854</v>
      </c>
      <c r="D42" s="46" t="s">
        <v>3266</v>
      </c>
      <c r="E42" s="47" t="s">
        <v>1883</v>
      </c>
      <c r="F42" s="33" t="s">
        <v>54</v>
      </c>
      <c r="G42" s="50" t="s">
        <v>50</v>
      </c>
      <c r="H42" s="43" t="s">
        <v>10</v>
      </c>
      <c r="I42" s="33">
        <v>5.35</v>
      </c>
      <c r="J42" s="35">
        <v>5.1894999999999998</v>
      </c>
      <c r="K42" s="4">
        <f t="shared" si="1"/>
        <v>0.16049999999999986</v>
      </c>
      <c r="L42" s="40">
        <f t="shared" si="2"/>
        <v>3.0000000000000027E-2</v>
      </c>
      <c r="M42" s="1">
        <v>5.35</v>
      </c>
      <c r="N42" s="41">
        <f t="shared" si="3"/>
        <v>3.0000000000000027E-2</v>
      </c>
    </row>
    <row r="43" spans="1:14">
      <c r="A43" s="1" t="str">
        <f t="shared" si="0"/>
        <v>2.02.00141</v>
      </c>
      <c r="B43" s="25">
        <f>COUNTIF(C$3:C43,C43)</f>
        <v>41</v>
      </c>
      <c r="C43" s="46" t="s">
        <v>1854</v>
      </c>
      <c r="D43" s="46" t="s">
        <v>3266</v>
      </c>
      <c r="E43" s="47" t="s">
        <v>1884</v>
      </c>
      <c r="F43" s="33" t="s">
        <v>55</v>
      </c>
      <c r="G43" s="50" t="s">
        <v>18</v>
      </c>
      <c r="H43" s="43" t="s">
        <v>10</v>
      </c>
      <c r="I43" s="33">
        <v>6.7</v>
      </c>
      <c r="J43" s="35">
        <v>6.4989999999999997</v>
      </c>
      <c r="K43" s="4">
        <f t="shared" si="1"/>
        <v>0.20100000000000051</v>
      </c>
      <c r="L43" s="40">
        <f t="shared" si="2"/>
        <v>3.0000000000000027E-2</v>
      </c>
      <c r="M43" s="1">
        <v>6.7</v>
      </c>
      <c r="N43" s="41">
        <f t="shared" si="3"/>
        <v>3.0000000000000027E-2</v>
      </c>
    </row>
    <row r="44" spans="1:14">
      <c r="A44" s="1" t="str">
        <f t="shared" si="0"/>
        <v>2.02.00142</v>
      </c>
      <c r="B44" s="25">
        <f>COUNTIF(C$3:C44,C44)</f>
        <v>42</v>
      </c>
      <c r="C44" s="46" t="s">
        <v>1854</v>
      </c>
      <c r="D44" s="46" t="s">
        <v>3266</v>
      </c>
      <c r="E44" s="48" t="s">
        <v>1885</v>
      </c>
      <c r="F44" s="33" t="s">
        <v>56</v>
      </c>
      <c r="G44" s="50">
        <v>0</v>
      </c>
      <c r="H44" s="43" t="s">
        <v>10</v>
      </c>
      <c r="I44" s="33">
        <v>9.0500000000000007</v>
      </c>
      <c r="J44" s="35">
        <v>8.5975000000000001</v>
      </c>
      <c r="K44" s="4">
        <f t="shared" si="1"/>
        <v>0.45250000000000057</v>
      </c>
      <c r="L44" s="40">
        <f t="shared" si="2"/>
        <v>5.0000000000000044E-2</v>
      </c>
      <c r="M44" s="1">
        <v>9.0500000000000007</v>
      </c>
      <c r="N44" s="41">
        <f t="shared" si="3"/>
        <v>5.0000000000000044E-2</v>
      </c>
    </row>
    <row r="45" spans="1:14">
      <c r="A45" s="1" t="str">
        <f t="shared" si="0"/>
        <v>2.02.00143</v>
      </c>
      <c r="B45" s="25">
        <f>COUNTIF(C$3:C45,C45)</f>
        <v>43</v>
      </c>
      <c r="C45" s="46" t="s">
        <v>1854</v>
      </c>
      <c r="D45" s="46" t="s">
        <v>3266</v>
      </c>
      <c r="E45" s="48" t="s">
        <v>1886</v>
      </c>
      <c r="F45" s="33" t="s">
        <v>57</v>
      </c>
      <c r="G45" s="50">
        <v>0</v>
      </c>
      <c r="H45" s="43" t="s">
        <v>10</v>
      </c>
      <c r="I45" s="33">
        <v>10.74</v>
      </c>
      <c r="J45" s="35">
        <v>10.202999999999999</v>
      </c>
      <c r="K45" s="4">
        <f t="shared" si="1"/>
        <v>0.53700000000000081</v>
      </c>
      <c r="L45" s="40">
        <f t="shared" si="2"/>
        <v>5.0000000000000044E-2</v>
      </c>
      <c r="M45" s="1">
        <v>10.74</v>
      </c>
      <c r="N45" s="41">
        <f t="shared" si="3"/>
        <v>5.0000000000000044E-2</v>
      </c>
    </row>
    <row r="46" spans="1:14">
      <c r="A46" s="1" t="str">
        <f t="shared" si="0"/>
        <v>2.02.00144</v>
      </c>
      <c r="B46" s="25">
        <f>COUNTIF(C$3:C46,C46)</f>
        <v>44</v>
      </c>
      <c r="C46" s="46" t="s">
        <v>1854</v>
      </c>
      <c r="D46" s="46" t="s">
        <v>3266</v>
      </c>
      <c r="E46" s="48" t="s">
        <v>1887</v>
      </c>
      <c r="F46" s="33" t="s">
        <v>58</v>
      </c>
      <c r="G46" s="50">
        <v>0</v>
      </c>
      <c r="H46" s="43" t="s">
        <v>10</v>
      </c>
      <c r="I46" s="33">
        <v>6.47</v>
      </c>
      <c r="J46" s="35">
        <v>6.1464999999999996</v>
      </c>
      <c r="K46" s="4">
        <f t="shared" si="1"/>
        <v>0.32350000000000012</v>
      </c>
      <c r="L46" s="40">
        <f t="shared" si="2"/>
        <v>5.0000000000000044E-2</v>
      </c>
      <c r="M46" s="1">
        <v>6.47</v>
      </c>
      <c r="N46" s="41">
        <f t="shared" si="3"/>
        <v>5.0000000000000044E-2</v>
      </c>
    </row>
    <row r="47" spans="1:14">
      <c r="A47" s="1" t="str">
        <f t="shared" si="0"/>
        <v>2.02.00145</v>
      </c>
      <c r="B47" s="25">
        <f>COUNTIF(C$3:C47,C47)</f>
        <v>45</v>
      </c>
      <c r="C47" s="46" t="s">
        <v>1854</v>
      </c>
      <c r="D47" s="46" t="s">
        <v>3266</v>
      </c>
      <c r="E47" s="48" t="s">
        <v>1888</v>
      </c>
      <c r="F47" s="33" t="s">
        <v>59</v>
      </c>
      <c r="G47" s="50">
        <v>0</v>
      </c>
      <c r="H47" s="43" t="s">
        <v>10</v>
      </c>
      <c r="I47" s="33">
        <v>10.57</v>
      </c>
      <c r="J47" s="35">
        <v>10.041499999999999</v>
      </c>
      <c r="K47" s="4">
        <f t="shared" si="1"/>
        <v>0.52850000000000108</v>
      </c>
      <c r="L47" s="40">
        <f t="shared" si="2"/>
        <v>5.0000000000000155E-2</v>
      </c>
      <c r="M47" s="1">
        <v>10.57</v>
      </c>
      <c r="N47" s="41">
        <f t="shared" si="3"/>
        <v>5.0000000000000155E-2</v>
      </c>
    </row>
    <row r="48" spans="1:14">
      <c r="A48" s="1" t="str">
        <f t="shared" si="0"/>
        <v>2.02.00146</v>
      </c>
      <c r="B48" s="25">
        <f>COUNTIF(C$3:C48,C48)</f>
        <v>46</v>
      </c>
      <c r="C48" s="46" t="s">
        <v>1854</v>
      </c>
      <c r="D48" s="46" t="s">
        <v>3266</v>
      </c>
      <c r="E48" s="48" t="s">
        <v>1889</v>
      </c>
      <c r="F48" s="33" t="s">
        <v>60</v>
      </c>
      <c r="G48" s="50">
        <v>0</v>
      </c>
      <c r="H48" s="43" t="s">
        <v>10</v>
      </c>
      <c r="I48" s="33">
        <v>0.9</v>
      </c>
      <c r="J48" s="35">
        <v>0.85499999999999998</v>
      </c>
      <c r="K48" s="4">
        <f t="shared" si="1"/>
        <v>4.500000000000004E-2</v>
      </c>
      <c r="L48" s="40">
        <f t="shared" si="2"/>
        <v>5.0000000000000044E-2</v>
      </c>
      <c r="M48" s="1">
        <v>0.9</v>
      </c>
      <c r="N48" s="41">
        <f t="shared" si="3"/>
        <v>5.0000000000000044E-2</v>
      </c>
    </row>
    <row r="49" spans="1:14">
      <c r="A49" s="1" t="str">
        <f t="shared" si="0"/>
        <v>2.02.00147</v>
      </c>
      <c r="B49" s="25">
        <f>COUNTIF(C$3:C49,C49)</f>
        <v>47</v>
      </c>
      <c r="C49" s="46" t="s">
        <v>1854</v>
      </c>
      <c r="D49" s="46" t="s">
        <v>3266</v>
      </c>
      <c r="E49" s="48" t="s">
        <v>1890</v>
      </c>
      <c r="F49" s="33" t="s">
        <v>61</v>
      </c>
      <c r="G49" s="50">
        <v>0</v>
      </c>
      <c r="H49" s="43" t="s">
        <v>10</v>
      </c>
      <c r="I49" s="33">
        <v>1.99</v>
      </c>
      <c r="J49" s="35">
        <v>1.8904999999999998</v>
      </c>
      <c r="K49" s="4">
        <f t="shared" si="1"/>
        <v>9.9500000000000144E-2</v>
      </c>
      <c r="L49" s="40">
        <f t="shared" si="2"/>
        <v>5.0000000000000044E-2</v>
      </c>
      <c r="M49" s="1">
        <v>1.99</v>
      </c>
      <c r="N49" s="41">
        <f t="shared" si="3"/>
        <v>5.0000000000000044E-2</v>
      </c>
    </row>
    <row r="50" spans="1:14">
      <c r="A50" s="1" t="str">
        <f t="shared" si="0"/>
        <v>2.02.00148</v>
      </c>
      <c r="B50" s="25">
        <f>COUNTIF(C$3:C50,C50)</f>
        <v>48</v>
      </c>
      <c r="C50" s="46" t="s">
        <v>1854</v>
      </c>
      <c r="D50" s="46" t="s">
        <v>3266</v>
      </c>
      <c r="E50" s="48" t="s">
        <v>1891</v>
      </c>
      <c r="F50" s="33" t="s">
        <v>62</v>
      </c>
      <c r="G50" s="50">
        <v>0</v>
      </c>
      <c r="H50" s="43" t="s">
        <v>10</v>
      </c>
      <c r="I50" s="33">
        <v>13.2</v>
      </c>
      <c r="J50" s="35">
        <v>12.54</v>
      </c>
      <c r="K50" s="4">
        <f t="shared" si="1"/>
        <v>0.66000000000000014</v>
      </c>
      <c r="L50" s="40">
        <f t="shared" si="2"/>
        <v>5.0000000000000044E-2</v>
      </c>
      <c r="M50" s="1">
        <v>13.2</v>
      </c>
      <c r="N50" s="41">
        <f t="shared" si="3"/>
        <v>5.0000000000000044E-2</v>
      </c>
    </row>
    <row r="51" spans="1:14">
      <c r="A51" s="1" t="str">
        <f t="shared" si="0"/>
        <v>2.02.00149</v>
      </c>
      <c r="B51" s="25">
        <f>COUNTIF(C$3:C51,C51)</f>
        <v>49</v>
      </c>
      <c r="C51" s="46" t="s">
        <v>1854</v>
      </c>
      <c r="D51" s="46" t="s">
        <v>3266</v>
      </c>
      <c r="E51" s="48" t="s">
        <v>1892</v>
      </c>
      <c r="F51" s="33" t="s">
        <v>63</v>
      </c>
      <c r="G51" s="50">
        <v>0</v>
      </c>
      <c r="H51" s="43" t="s">
        <v>10</v>
      </c>
      <c r="I51" s="33">
        <v>2</v>
      </c>
      <c r="J51" s="35">
        <v>1.9</v>
      </c>
      <c r="K51" s="4">
        <f t="shared" si="1"/>
        <v>0.10000000000000009</v>
      </c>
      <c r="L51" s="40">
        <f t="shared" si="2"/>
        <v>5.0000000000000044E-2</v>
      </c>
      <c r="M51" s="1">
        <v>2</v>
      </c>
      <c r="N51" s="41">
        <f t="shared" si="3"/>
        <v>5.0000000000000044E-2</v>
      </c>
    </row>
    <row r="52" spans="1:14">
      <c r="A52" s="1" t="str">
        <f t="shared" si="0"/>
        <v>2.02.00150</v>
      </c>
      <c r="B52" s="25">
        <f>COUNTIF(C$3:C52,C52)</f>
        <v>50</v>
      </c>
      <c r="C52" s="46" t="s">
        <v>1854</v>
      </c>
      <c r="D52" s="46" t="s">
        <v>3266</v>
      </c>
      <c r="E52" s="47" t="s">
        <v>1893</v>
      </c>
      <c r="F52" s="33" t="s">
        <v>64</v>
      </c>
      <c r="G52" s="50">
        <v>0</v>
      </c>
      <c r="H52" s="43" t="s">
        <v>10</v>
      </c>
      <c r="I52" s="33">
        <v>9.99</v>
      </c>
      <c r="J52" s="35">
        <v>9.6903000000000006</v>
      </c>
      <c r="K52" s="4">
        <f t="shared" si="1"/>
        <v>0.29969999999999963</v>
      </c>
      <c r="L52" s="40">
        <f t="shared" si="2"/>
        <v>2.9999999999999916E-2</v>
      </c>
      <c r="M52" s="1">
        <v>9.99</v>
      </c>
      <c r="N52" s="41">
        <f t="shared" si="3"/>
        <v>2.9999999999999916E-2</v>
      </c>
    </row>
    <row r="53" spans="1:14">
      <c r="A53" s="1" t="str">
        <f t="shared" si="0"/>
        <v>2.02.00151</v>
      </c>
      <c r="B53" s="25">
        <f>COUNTIF(C$3:C53,C53)</f>
        <v>51</v>
      </c>
      <c r="C53" s="46" t="s">
        <v>1854</v>
      </c>
      <c r="D53" s="46" t="s">
        <v>3266</v>
      </c>
      <c r="E53" s="47" t="s">
        <v>1894</v>
      </c>
      <c r="F53" s="33" t="s">
        <v>65</v>
      </c>
      <c r="G53" s="50" t="s">
        <v>66</v>
      </c>
      <c r="H53" s="43" t="s">
        <v>10</v>
      </c>
      <c r="I53" s="33">
        <v>8.86</v>
      </c>
      <c r="J53" s="35">
        <v>8.594199999999999</v>
      </c>
      <c r="K53" s="4">
        <f t="shared" si="1"/>
        <v>0.26580000000000048</v>
      </c>
      <c r="L53" s="40">
        <f t="shared" si="2"/>
        <v>3.0000000000000027E-2</v>
      </c>
      <c r="M53" s="1">
        <v>8.86</v>
      </c>
      <c r="N53" s="41">
        <f t="shared" si="3"/>
        <v>3.0000000000000027E-2</v>
      </c>
    </row>
    <row r="54" spans="1:14">
      <c r="A54" s="1" t="str">
        <f t="shared" si="0"/>
        <v>2.02.00152</v>
      </c>
      <c r="B54" s="25">
        <f>COUNTIF(C$3:C54,C54)</f>
        <v>52</v>
      </c>
      <c r="C54" s="46" t="s">
        <v>1854</v>
      </c>
      <c r="D54" s="46" t="s">
        <v>3266</v>
      </c>
      <c r="E54" s="47" t="s">
        <v>1895</v>
      </c>
      <c r="F54" s="33" t="s">
        <v>67</v>
      </c>
      <c r="G54" s="50" t="s">
        <v>68</v>
      </c>
      <c r="H54" s="43" t="s">
        <v>10</v>
      </c>
      <c r="I54" s="33">
        <v>13.11</v>
      </c>
      <c r="J54" s="35">
        <v>12.716699999999999</v>
      </c>
      <c r="K54" s="4">
        <f t="shared" si="1"/>
        <v>0.39329999999999998</v>
      </c>
      <c r="L54" s="40">
        <f t="shared" si="2"/>
        <v>3.0000000000000027E-2</v>
      </c>
      <c r="M54" s="1">
        <v>13.11</v>
      </c>
      <c r="N54" s="41">
        <f t="shared" si="3"/>
        <v>3.0000000000000027E-2</v>
      </c>
    </row>
    <row r="55" spans="1:14">
      <c r="A55" s="1" t="str">
        <f t="shared" si="0"/>
        <v>2.02.00153</v>
      </c>
      <c r="B55" s="25">
        <f>COUNTIF(C$3:C55,C55)</f>
        <v>53</v>
      </c>
      <c r="C55" s="46" t="s">
        <v>1854</v>
      </c>
      <c r="D55" s="46" t="s">
        <v>3266</v>
      </c>
      <c r="E55" s="47" t="s">
        <v>1896</v>
      </c>
      <c r="F55" s="33" t="s">
        <v>69</v>
      </c>
      <c r="G55" s="50" t="s">
        <v>70</v>
      </c>
      <c r="H55" s="43" t="s">
        <v>10</v>
      </c>
      <c r="I55" s="33">
        <v>12.68</v>
      </c>
      <c r="J55" s="35">
        <v>12.2996</v>
      </c>
      <c r="K55" s="4">
        <f t="shared" si="1"/>
        <v>0.38039999999999985</v>
      </c>
      <c r="L55" s="40">
        <f t="shared" si="2"/>
        <v>3.0000000000000027E-2</v>
      </c>
      <c r="M55" s="1">
        <v>12.68</v>
      </c>
      <c r="N55" s="41">
        <f t="shared" si="3"/>
        <v>3.0000000000000027E-2</v>
      </c>
    </row>
    <row r="56" spans="1:14">
      <c r="A56" s="1" t="str">
        <f t="shared" si="0"/>
        <v>2.02.00154</v>
      </c>
      <c r="B56" s="25">
        <f>COUNTIF(C$3:C56,C56)</f>
        <v>54</v>
      </c>
      <c r="C56" s="46" t="s">
        <v>1854</v>
      </c>
      <c r="D56" s="46" t="s">
        <v>3266</v>
      </c>
      <c r="E56" s="48" t="s">
        <v>1897</v>
      </c>
      <c r="F56" s="33" t="s">
        <v>71</v>
      </c>
      <c r="G56" s="50">
        <v>0</v>
      </c>
      <c r="H56" s="43" t="s">
        <v>10</v>
      </c>
      <c r="I56" s="33">
        <v>0.89</v>
      </c>
      <c r="J56" s="35">
        <v>0.84549999999999992</v>
      </c>
      <c r="K56" s="4">
        <f t="shared" si="1"/>
        <v>4.4500000000000095E-2</v>
      </c>
      <c r="L56" s="40">
        <f t="shared" si="2"/>
        <v>5.0000000000000155E-2</v>
      </c>
      <c r="M56" s="1">
        <v>0.89</v>
      </c>
      <c r="N56" s="41">
        <f t="shared" si="3"/>
        <v>5.0000000000000155E-2</v>
      </c>
    </row>
    <row r="57" spans="1:14">
      <c r="A57" s="1" t="str">
        <f t="shared" si="0"/>
        <v>2.02.00155</v>
      </c>
      <c r="B57" s="25">
        <f>COUNTIF(C$3:C57,C57)</f>
        <v>55</v>
      </c>
      <c r="C57" s="46" t="s">
        <v>1854</v>
      </c>
      <c r="D57" s="46" t="s">
        <v>3266</v>
      </c>
      <c r="E57" s="47" t="s">
        <v>1898</v>
      </c>
      <c r="F57" s="33" t="s">
        <v>72</v>
      </c>
      <c r="G57" s="50" t="s">
        <v>66</v>
      </c>
      <c r="H57" s="43" t="s">
        <v>10</v>
      </c>
      <c r="I57" s="33">
        <v>18.239999999999998</v>
      </c>
      <c r="J57" s="35">
        <v>17.692799999999998</v>
      </c>
      <c r="K57" s="4">
        <f t="shared" si="1"/>
        <v>0.54720000000000013</v>
      </c>
      <c r="L57" s="40">
        <f t="shared" si="2"/>
        <v>3.0000000000000027E-2</v>
      </c>
      <c r="M57" s="1">
        <v>18.239999999999998</v>
      </c>
      <c r="N57" s="41">
        <f t="shared" si="3"/>
        <v>3.0000000000000027E-2</v>
      </c>
    </row>
    <row r="58" spans="1:14">
      <c r="A58" s="1" t="str">
        <f t="shared" si="0"/>
        <v>2.02.00156</v>
      </c>
      <c r="B58" s="25">
        <f>COUNTIF(C$3:C58,C58)</f>
        <v>56</v>
      </c>
      <c r="C58" s="46" t="s">
        <v>1854</v>
      </c>
      <c r="D58" s="46" t="s">
        <v>3266</v>
      </c>
      <c r="E58" s="47" t="s">
        <v>1899</v>
      </c>
      <c r="F58" s="33" t="s">
        <v>73</v>
      </c>
      <c r="G58" s="50" t="s">
        <v>18</v>
      </c>
      <c r="H58" s="43" t="s">
        <v>10</v>
      </c>
      <c r="I58" s="33">
        <v>14.5</v>
      </c>
      <c r="J58" s="35">
        <v>14.065</v>
      </c>
      <c r="K58" s="4">
        <f t="shared" si="1"/>
        <v>0.4350000000000005</v>
      </c>
      <c r="L58" s="40">
        <f t="shared" si="2"/>
        <v>3.0000000000000027E-2</v>
      </c>
      <c r="M58" s="1">
        <v>14.5</v>
      </c>
      <c r="N58" s="41">
        <f t="shared" ref="N58:N98" si="4">1-J58/M58</f>
        <v>3.0000000000000027E-2</v>
      </c>
    </row>
    <row r="59" spans="1:14">
      <c r="A59" s="1" t="str">
        <f t="shared" si="0"/>
        <v>2.02.00157</v>
      </c>
      <c r="B59" s="25">
        <f>COUNTIF(C$3:C59,C59)</f>
        <v>57</v>
      </c>
      <c r="C59" s="46" t="s">
        <v>1854</v>
      </c>
      <c r="D59" s="46" t="s">
        <v>3266</v>
      </c>
      <c r="E59" s="48" t="s">
        <v>1900</v>
      </c>
      <c r="F59" s="33" t="s">
        <v>74</v>
      </c>
      <c r="G59" s="50">
        <v>0</v>
      </c>
      <c r="H59" s="43" t="s">
        <v>10</v>
      </c>
      <c r="I59" s="33">
        <v>0.52</v>
      </c>
      <c r="J59" s="35">
        <v>0.49399999999999999</v>
      </c>
      <c r="K59" s="4">
        <f t="shared" si="1"/>
        <v>2.6000000000000023E-2</v>
      </c>
      <c r="L59" s="40">
        <f t="shared" si="2"/>
        <v>5.0000000000000044E-2</v>
      </c>
      <c r="M59" s="1">
        <v>0.52</v>
      </c>
      <c r="N59" s="41">
        <f t="shared" si="4"/>
        <v>5.0000000000000044E-2</v>
      </c>
    </row>
    <row r="60" spans="1:14">
      <c r="A60" s="1" t="str">
        <f t="shared" si="0"/>
        <v>2.02.00158</v>
      </c>
      <c r="B60" s="25">
        <f>COUNTIF(C$3:C60,C60)</f>
        <v>58</v>
      </c>
      <c r="C60" s="46" t="s">
        <v>1854</v>
      </c>
      <c r="D60" s="46" t="s">
        <v>3266</v>
      </c>
      <c r="E60" s="48" t="s">
        <v>1901</v>
      </c>
      <c r="F60" s="33" t="s">
        <v>75</v>
      </c>
      <c r="G60" s="50">
        <v>0</v>
      </c>
      <c r="H60" s="43" t="s">
        <v>10</v>
      </c>
      <c r="I60" s="33">
        <v>22.19</v>
      </c>
      <c r="J60" s="35">
        <v>21.080500000000001</v>
      </c>
      <c r="K60" s="4">
        <f t="shared" si="1"/>
        <v>1.1095000000000006</v>
      </c>
      <c r="L60" s="40">
        <f t="shared" si="2"/>
        <v>5.0000000000000044E-2</v>
      </c>
      <c r="M60" s="1">
        <v>22.19</v>
      </c>
      <c r="N60" s="41">
        <f t="shared" si="4"/>
        <v>5.0000000000000044E-2</v>
      </c>
    </row>
    <row r="61" spans="1:14">
      <c r="A61" s="1" t="str">
        <f t="shared" si="0"/>
        <v>2.02.00159</v>
      </c>
      <c r="B61" s="25">
        <f>COUNTIF(C$3:C61,C61)</f>
        <v>59</v>
      </c>
      <c r="C61" s="46" t="s">
        <v>1854</v>
      </c>
      <c r="D61" s="46" t="s">
        <v>3266</v>
      </c>
      <c r="E61" s="47" t="s">
        <v>1902</v>
      </c>
      <c r="F61" s="33" t="s">
        <v>76</v>
      </c>
      <c r="G61" s="50">
        <v>45</v>
      </c>
      <c r="H61" s="43" t="s">
        <v>10</v>
      </c>
      <c r="I61" s="33">
        <v>1.43</v>
      </c>
      <c r="J61" s="35">
        <v>1.3871</v>
      </c>
      <c r="K61" s="4">
        <f t="shared" si="1"/>
        <v>4.2899999999999938E-2</v>
      </c>
      <c r="L61" s="40">
        <f t="shared" si="2"/>
        <v>2.9999999999999916E-2</v>
      </c>
      <c r="M61" s="1">
        <v>1.43</v>
      </c>
      <c r="N61" s="41">
        <f t="shared" si="4"/>
        <v>2.9999999999999916E-2</v>
      </c>
    </row>
    <row r="62" spans="1:14">
      <c r="A62" s="1" t="str">
        <f t="shared" si="0"/>
        <v>2.02.00160</v>
      </c>
      <c r="B62" s="25">
        <f>COUNTIF(C$3:C62,C62)</f>
        <v>60</v>
      </c>
      <c r="C62" s="46" t="s">
        <v>1854</v>
      </c>
      <c r="D62" s="46" t="s">
        <v>3266</v>
      </c>
      <c r="E62" s="48" t="s">
        <v>1903</v>
      </c>
      <c r="F62" s="33" t="s">
        <v>77</v>
      </c>
      <c r="G62" s="50">
        <v>0</v>
      </c>
      <c r="H62" s="43" t="s">
        <v>10</v>
      </c>
      <c r="I62" s="33">
        <v>6.6</v>
      </c>
      <c r="J62" s="35">
        <v>6.27</v>
      </c>
      <c r="K62" s="4">
        <f t="shared" si="1"/>
        <v>0.33000000000000007</v>
      </c>
      <c r="L62" s="40">
        <f t="shared" si="2"/>
        <v>5.0000000000000044E-2</v>
      </c>
      <c r="M62" s="1">
        <v>6.6</v>
      </c>
      <c r="N62" s="41">
        <f t="shared" si="4"/>
        <v>5.0000000000000044E-2</v>
      </c>
    </row>
    <row r="63" spans="1:14">
      <c r="A63" s="1" t="str">
        <f t="shared" si="0"/>
        <v>2.02.00161</v>
      </c>
      <c r="B63" s="25">
        <f>COUNTIF(C$3:C63,C63)</f>
        <v>61</v>
      </c>
      <c r="C63" s="46" t="s">
        <v>1854</v>
      </c>
      <c r="D63" s="46" t="s">
        <v>3266</v>
      </c>
      <c r="E63" s="47" t="s">
        <v>1904</v>
      </c>
      <c r="F63" s="33" t="s">
        <v>78</v>
      </c>
      <c r="G63" s="50">
        <v>0</v>
      </c>
      <c r="H63" s="43" t="s">
        <v>10</v>
      </c>
      <c r="I63" s="33">
        <v>4.37</v>
      </c>
      <c r="J63" s="35">
        <v>4.2389000000000001</v>
      </c>
      <c r="K63" s="4">
        <f t="shared" si="1"/>
        <v>0.13109999999999999</v>
      </c>
      <c r="L63" s="40">
        <f t="shared" si="2"/>
        <v>3.0000000000000027E-2</v>
      </c>
      <c r="M63" s="1">
        <v>4.37</v>
      </c>
      <c r="N63" s="41">
        <f t="shared" si="4"/>
        <v>3.0000000000000027E-2</v>
      </c>
    </row>
    <row r="64" spans="1:14">
      <c r="A64" s="1" t="str">
        <f t="shared" si="0"/>
        <v>2.02.00162</v>
      </c>
      <c r="B64" s="25">
        <f>COUNTIF(C$3:C64,C64)</f>
        <v>62</v>
      </c>
      <c r="C64" s="46" t="s">
        <v>1854</v>
      </c>
      <c r="D64" s="46" t="s">
        <v>3266</v>
      </c>
      <c r="E64" s="48" t="s">
        <v>1905</v>
      </c>
      <c r="F64" s="33" t="s">
        <v>79</v>
      </c>
      <c r="G64" s="50" t="s">
        <v>80</v>
      </c>
      <c r="H64" s="43" t="s">
        <v>10</v>
      </c>
      <c r="I64" s="33">
        <v>10.39</v>
      </c>
      <c r="J64" s="35">
        <v>9.8704999999999998</v>
      </c>
      <c r="K64" s="4">
        <f t="shared" si="1"/>
        <v>0.51950000000000074</v>
      </c>
      <c r="L64" s="40">
        <f t="shared" si="2"/>
        <v>5.0000000000000044E-2</v>
      </c>
      <c r="M64" s="1">
        <v>10.39</v>
      </c>
      <c r="N64" s="41">
        <f t="shared" si="4"/>
        <v>5.0000000000000044E-2</v>
      </c>
    </row>
    <row r="65" spans="1:14">
      <c r="A65" s="1" t="str">
        <f t="shared" si="0"/>
        <v>2.02.00163</v>
      </c>
      <c r="B65" s="25">
        <f>COUNTIF(C$3:C65,C65)</f>
        <v>63</v>
      </c>
      <c r="C65" s="46" t="s">
        <v>1854</v>
      </c>
      <c r="D65" s="46" t="s">
        <v>3266</v>
      </c>
      <c r="E65" s="48" t="s">
        <v>1906</v>
      </c>
      <c r="F65" s="33" t="s">
        <v>81</v>
      </c>
      <c r="G65" s="50" t="s">
        <v>82</v>
      </c>
      <c r="H65" s="43" t="s">
        <v>10</v>
      </c>
      <c r="I65" s="33">
        <v>5.75</v>
      </c>
      <c r="J65" s="35">
        <v>5.4624999999999995</v>
      </c>
      <c r="K65" s="4">
        <f t="shared" si="1"/>
        <v>0.28750000000000053</v>
      </c>
      <c r="L65" s="40">
        <f t="shared" si="2"/>
        <v>5.0000000000000044E-2</v>
      </c>
      <c r="M65" s="1">
        <v>5.75</v>
      </c>
      <c r="N65" s="41">
        <f t="shared" si="4"/>
        <v>5.0000000000000044E-2</v>
      </c>
    </row>
    <row r="66" spans="1:14">
      <c r="A66" s="1" t="str">
        <f t="shared" si="0"/>
        <v>2.02.00164</v>
      </c>
      <c r="B66" s="25">
        <f>COUNTIF(C$3:C66,C66)</f>
        <v>64</v>
      </c>
      <c r="C66" s="46" t="s">
        <v>1854</v>
      </c>
      <c r="D66" s="46" t="s">
        <v>3266</v>
      </c>
      <c r="E66" s="48" t="s">
        <v>1907</v>
      </c>
      <c r="F66" s="33" t="s">
        <v>83</v>
      </c>
      <c r="G66" s="50" t="s">
        <v>84</v>
      </c>
      <c r="H66" s="43" t="s">
        <v>10</v>
      </c>
      <c r="I66" s="33">
        <v>10.4</v>
      </c>
      <c r="J66" s="35">
        <v>9.879999999999999</v>
      </c>
      <c r="K66" s="4">
        <f t="shared" si="1"/>
        <v>0.52000000000000135</v>
      </c>
      <c r="L66" s="40">
        <f t="shared" si="2"/>
        <v>5.0000000000000155E-2</v>
      </c>
      <c r="M66" s="1">
        <v>10.4</v>
      </c>
      <c r="N66" s="41">
        <f t="shared" si="4"/>
        <v>5.0000000000000155E-2</v>
      </c>
    </row>
    <row r="67" spans="1:14">
      <c r="A67" s="1" t="str">
        <f t="shared" si="0"/>
        <v>2.02.00165</v>
      </c>
      <c r="B67" s="25">
        <f>COUNTIF(C$3:C67,C67)</f>
        <v>65</v>
      </c>
      <c r="C67" s="46" t="s">
        <v>1854</v>
      </c>
      <c r="D67" s="46" t="s">
        <v>3266</v>
      </c>
      <c r="E67" s="48" t="s">
        <v>1908</v>
      </c>
      <c r="F67" s="33" t="s">
        <v>85</v>
      </c>
      <c r="G67" s="50" t="s">
        <v>86</v>
      </c>
      <c r="H67" s="43" t="s">
        <v>10</v>
      </c>
      <c r="I67" s="33">
        <v>4.1399999999999997</v>
      </c>
      <c r="J67" s="35">
        <v>3.9329999999999994</v>
      </c>
      <c r="K67" s="4">
        <f t="shared" si="1"/>
        <v>0.20700000000000029</v>
      </c>
      <c r="L67" s="40">
        <f t="shared" si="2"/>
        <v>5.0000000000000044E-2</v>
      </c>
      <c r="M67" s="1">
        <v>4.1399999999999997</v>
      </c>
      <c r="N67" s="41">
        <f t="shared" si="4"/>
        <v>5.0000000000000044E-2</v>
      </c>
    </row>
    <row r="68" spans="1:14">
      <c r="A68" s="1" t="str">
        <f t="shared" ref="A68:A131" si="5">C68&amp;B68</f>
        <v>2.02.00166</v>
      </c>
      <c r="B68" s="25">
        <f>COUNTIF(C$3:C68,C68)</f>
        <v>66</v>
      </c>
      <c r="C68" s="46" t="s">
        <v>1854</v>
      </c>
      <c r="D68" s="46" t="s">
        <v>3266</v>
      </c>
      <c r="E68" s="48" t="s">
        <v>1909</v>
      </c>
      <c r="F68" s="33" t="s">
        <v>87</v>
      </c>
      <c r="G68" s="50" t="s">
        <v>88</v>
      </c>
      <c r="H68" s="43" t="s">
        <v>10</v>
      </c>
      <c r="I68" s="33">
        <v>4.0999999999999996</v>
      </c>
      <c r="J68" s="35">
        <v>3.8949999999999996</v>
      </c>
      <c r="K68" s="4">
        <f t="shared" ref="K68:K131" si="6">I68-J68</f>
        <v>0.20500000000000007</v>
      </c>
      <c r="L68" s="40">
        <f t="shared" ref="L68:L131" si="7">1-J68/I68</f>
        <v>5.0000000000000044E-2</v>
      </c>
      <c r="M68" s="1">
        <v>4.0999999999999996</v>
      </c>
      <c r="N68" s="41">
        <f t="shared" si="4"/>
        <v>5.0000000000000044E-2</v>
      </c>
    </row>
    <row r="69" spans="1:14">
      <c r="A69" s="1" t="str">
        <f t="shared" si="5"/>
        <v>2.02.00167</v>
      </c>
      <c r="B69" s="25">
        <f>COUNTIF(C$3:C69,C69)</f>
        <v>67</v>
      </c>
      <c r="C69" s="46" t="s">
        <v>1854</v>
      </c>
      <c r="D69" s="46" t="s">
        <v>3266</v>
      </c>
      <c r="E69" s="48" t="s">
        <v>1910</v>
      </c>
      <c r="F69" s="33" t="s">
        <v>89</v>
      </c>
      <c r="G69" s="50" t="s">
        <v>90</v>
      </c>
      <c r="H69" s="43" t="s">
        <v>10</v>
      </c>
      <c r="I69" s="33">
        <v>1.35</v>
      </c>
      <c r="J69" s="35">
        <v>1.2825</v>
      </c>
      <c r="K69" s="4">
        <f t="shared" si="6"/>
        <v>6.7500000000000115E-2</v>
      </c>
      <c r="L69" s="40">
        <f t="shared" si="7"/>
        <v>5.0000000000000044E-2</v>
      </c>
      <c r="M69" s="1">
        <v>1.35</v>
      </c>
      <c r="N69" s="41">
        <f t="shared" si="4"/>
        <v>5.0000000000000044E-2</v>
      </c>
    </row>
    <row r="70" spans="1:14">
      <c r="A70" s="1" t="str">
        <f t="shared" si="5"/>
        <v>2.02.0031</v>
      </c>
      <c r="B70" s="25">
        <f>COUNTIF(C$3:C70,C70)</f>
        <v>1</v>
      </c>
      <c r="C70" s="46" t="s">
        <v>1912</v>
      </c>
      <c r="D70" s="46" t="s">
        <v>3266</v>
      </c>
      <c r="E70" s="47" t="s">
        <v>1911</v>
      </c>
      <c r="F70" s="33" t="s">
        <v>91</v>
      </c>
      <c r="G70" s="50">
        <v>0</v>
      </c>
      <c r="H70" s="43" t="s">
        <v>10</v>
      </c>
      <c r="I70" s="33">
        <v>99.96</v>
      </c>
      <c r="J70" s="35">
        <v>96.961199999999991</v>
      </c>
      <c r="K70" s="4">
        <f t="shared" si="6"/>
        <v>2.9988000000000028</v>
      </c>
      <c r="L70" s="40">
        <f t="shared" si="7"/>
        <v>3.0000000000000027E-2</v>
      </c>
      <c r="M70" s="1">
        <v>102</v>
      </c>
      <c r="N70" s="41">
        <f t="shared" si="4"/>
        <v>4.940000000000011E-2</v>
      </c>
    </row>
    <row r="71" spans="1:14">
      <c r="A71" s="1" t="str">
        <f t="shared" si="5"/>
        <v>2.02.0032</v>
      </c>
      <c r="B71" s="25">
        <f>COUNTIF(C$3:C71,C71)</f>
        <v>2</v>
      </c>
      <c r="C71" s="46" t="s">
        <v>1912</v>
      </c>
      <c r="D71" s="46" t="s">
        <v>3266</v>
      </c>
      <c r="E71" s="48" t="s">
        <v>1913</v>
      </c>
      <c r="F71" s="33" t="s">
        <v>93</v>
      </c>
      <c r="G71" s="50">
        <v>0</v>
      </c>
      <c r="H71" s="43" t="s">
        <v>10</v>
      </c>
      <c r="I71" s="33">
        <v>85</v>
      </c>
      <c r="J71" s="35">
        <v>81.643000000000001</v>
      </c>
      <c r="K71" s="4">
        <f t="shared" si="6"/>
        <v>3.3569999999999993</v>
      </c>
      <c r="L71" s="40">
        <f t="shared" si="7"/>
        <v>3.9494117647058791E-2</v>
      </c>
      <c r="M71" s="1">
        <v>85.94</v>
      </c>
      <c r="N71" s="41">
        <f t="shared" si="4"/>
        <v>4.9999999999999933E-2</v>
      </c>
    </row>
    <row r="72" spans="1:14">
      <c r="A72" s="1" t="str">
        <f t="shared" si="5"/>
        <v>2.02.0033</v>
      </c>
      <c r="B72" s="25">
        <f>COUNTIF(C$3:C72,C72)</f>
        <v>3</v>
      </c>
      <c r="C72" s="46" t="s">
        <v>1912</v>
      </c>
      <c r="D72" s="46"/>
      <c r="E72" s="47" t="s">
        <v>1914</v>
      </c>
      <c r="F72" s="33" t="s">
        <v>94</v>
      </c>
      <c r="G72" s="50">
        <v>0</v>
      </c>
      <c r="H72" s="43" t="s">
        <v>10</v>
      </c>
      <c r="I72" s="33">
        <v>26.8</v>
      </c>
      <c r="J72" s="35">
        <v>25.995999999999999</v>
      </c>
      <c r="K72" s="4">
        <f t="shared" si="6"/>
        <v>0.80400000000000205</v>
      </c>
      <c r="L72" s="40">
        <f t="shared" si="7"/>
        <v>3.0000000000000027E-2</v>
      </c>
      <c r="M72" s="1">
        <v>27.17</v>
      </c>
      <c r="N72" s="41">
        <f t="shared" si="4"/>
        <v>4.3209422156790689E-2</v>
      </c>
    </row>
    <row r="73" spans="1:14">
      <c r="A73" s="1" t="str">
        <f t="shared" si="5"/>
        <v>2.02.0034</v>
      </c>
      <c r="B73" s="25">
        <f>COUNTIF(C$3:C73,C73)</f>
        <v>4</v>
      </c>
      <c r="C73" s="46" t="s">
        <v>1912</v>
      </c>
      <c r="D73" s="46"/>
      <c r="E73" s="47" t="s">
        <v>1915</v>
      </c>
      <c r="F73" s="33" t="s">
        <v>95</v>
      </c>
      <c r="G73" s="50" t="s">
        <v>96</v>
      </c>
      <c r="H73" s="43" t="s">
        <v>10</v>
      </c>
      <c r="I73" s="33">
        <v>85</v>
      </c>
      <c r="J73" s="35">
        <v>82.45</v>
      </c>
      <c r="K73" s="4">
        <f t="shared" si="6"/>
        <v>2.5499999999999972</v>
      </c>
      <c r="L73" s="40">
        <f t="shared" si="7"/>
        <v>2.9999999999999916E-2</v>
      </c>
      <c r="M73" s="1">
        <v>85.94</v>
      </c>
      <c r="N73" s="41">
        <f t="shared" si="4"/>
        <v>4.0609727717011768E-2</v>
      </c>
    </row>
    <row r="74" spans="1:14">
      <c r="A74" s="1" t="str">
        <f t="shared" si="5"/>
        <v>2.02.0035</v>
      </c>
      <c r="B74" s="25">
        <f>COUNTIF(C$3:C74,C74)</f>
        <v>5</v>
      </c>
      <c r="C74" s="46" t="s">
        <v>1912</v>
      </c>
      <c r="D74" s="46"/>
      <c r="E74" s="47" t="s">
        <v>1916</v>
      </c>
      <c r="F74" s="33" t="s">
        <v>97</v>
      </c>
      <c r="G74" s="50">
        <v>0</v>
      </c>
      <c r="H74" s="43" t="s">
        <v>10</v>
      </c>
      <c r="I74" s="33">
        <v>34</v>
      </c>
      <c r="J74" s="35">
        <v>32.979999999999997</v>
      </c>
      <c r="K74" s="4">
        <f t="shared" si="6"/>
        <v>1.0200000000000031</v>
      </c>
      <c r="L74" s="40">
        <f t="shared" si="7"/>
        <v>3.0000000000000138E-2</v>
      </c>
      <c r="M74" s="1">
        <v>34.82</v>
      </c>
      <c r="N74" s="41">
        <f t="shared" si="4"/>
        <v>5.2843193566915692E-2</v>
      </c>
    </row>
    <row r="75" spans="1:14">
      <c r="A75" s="1" t="str">
        <f t="shared" si="5"/>
        <v>2.02.0036</v>
      </c>
      <c r="B75" s="25">
        <f>COUNTIF(C$3:C75,C75)</f>
        <v>6</v>
      </c>
      <c r="C75" s="46" t="s">
        <v>1912</v>
      </c>
      <c r="D75" s="46"/>
      <c r="E75" s="47" t="s">
        <v>1917</v>
      </c>
      <c r="F75" s="33" t="s">
        <v>98</v>
      </c>
      <c r="G75" s="50">
        <v>0</v>
      </c>
      <c r="H75" s="43" t="s">
        <v>10</v>
      </c>
      <c r="I75" s="33">
        <v>40.18</v>
      </c>
      <c r="J75" s="35">
        <v>38.974599999999995</v>
      </c>
      <c r="K75" s="4">
        <f t="shared" si="6"/>
        <v>1.2054000000000045</v>
      </c>
      <c r="L75" s="40">
        <f t="shared" si="7"/>
        <v>3.0000000000000138E-2</v>
      </c>
      <c r="M75" s="1">
        <v>41</v>
      </c>
      <c r="N75" s="41">
        <f t="shared" si="4"/>
        <v>4.940000000000011E-2</v>
      </c>
    </row>
    <row r="76" spans="1:14">
      <c r="A76" s="1" t="str">
        <f t="shared" si="5"/>
        <v>2.02.0037</v>
      </c>
      <c r="B76" s="25">
        <f>COUNTIF(C$3:C76,C76)</f>
        <v>7</v>
      </c>
      <c r="C76" s="46" t="s">
        <v>1912</v>
      </c>
      <c r="D76" s="46"/>
      <c r="E76" s="47" t="s">
        <v>1918</v>
      </c>
      <c r="F76" s="33" t="s">
        <v>99</v>
      </c>
      <c r="G76" s="50" t="s">
        <v>100</v>
      </c>
      <c r="H76" s="43" t="s">
        <v>10</v>
      </c>
      <c r="I76" s="33">
        <v>51.2</v>
      </c>
      <c r="J76" s="35">
        <v>49.664000000000001</v>
      </c>
      <c r="K76" s="4">
        <f t="shared" si="6"/>
        <v>1.5360000000000014</v>
      </c>
      <c r="L76" s="40">
        <f t="shared" si="7"/>
        <v>3.0000000000000027E-2</v>
      </c>
      <c r="M76" s="1">
        <v>52.25</v>
      </c>
      <c r="N76" s="41">
        <f t="shared" si="4"/>
        <v>4.9492822966507144E-2</v>
      </c>
    </row>
    <row r="77" spans="1:14">
      <c r="A77" s="1" t="str">
        <f t="shared" si="5"/>
        <v>2.02.0038</v>
      </c>
      <c r="B77" s="25">
        <f>COUNTIF(C$3:C77,C77)</f>
        <v>8</v>
      </c>
      <c r="C77" s="46" t="s">
        <v>1912</v>
      </c>
      <c r="D77" s="46"/>
      <c r="E77" s="47" t="s">
        <v>1919</v>
      </c>
      <c r="F77" s="33" t="s">
        <v>101</v>
      </c>
      <c r="G77" s="50">
        <v>0</v>
      </c>
      <c r="H77" s="43" t="s">
        <v>10</v>
      </c>
      <c r="I77" s="33">
        <v>55.1</v>
      </c>
      <c r="J77" s="35">
        <v>53.447000000000003</v>
      </c>
      <c r="K77" s="4">
        <f t="shared" si="6"/>
        <v>1.6529999999999987</v>
      </c>
      <c r="L77" s="40">
        <f t="shared" si="7"/>
        <v>3.0000000000000027E-2</v>
      </c>
      <c r="M77" s="1">
        <v>56.26</v>
      </c>
      <c r="N77" s="41">
        <f t="shared" si="4"/>
        <v>4.9999999999999933E-2</v>
      </c>
    </row>
    <row r="78" spans="1:14">
      <c r="A78" s="1" t="str">
        <f t="shared" si="5"/>
        <v>2.02.0039</v>
      </c>
      <c r="B78" s="25">
        <f>COUNTIF(C$3:C78,C78)</f>
        <v>9</v>
      </c>
      <c r="C78" s="46" t="s">
        <v>1912</v>
      </c>
      <c r="D78" s="46"/>
      <c r="E78" s="47" t="s">
        <v>1920</v>
      </c>
      <c r="F78" s="33" t="s">
        <v>102</v>
      </c>
      <c r="G78" s="50">
        <v>0</v>
      </c>
      <c r="H78" s="43" t="s">
        <v>10</v>
      </c>
      <c r="I78" s="33">
        <v>55.86</v>
      </c>
      <c r="J78" s="35">
        <v>54.184199999999997</v>
      </c>
      <c r="K78" s="4">
        <f t="shared" si="6"/>
        <v>1.6758000000000024</v>
      </c>
      <c r="L78" s="40">
        <f t="shared" si="7"/>
        <v>3.0000000000000027E-2</v>
      </c>
      <c r="M78" s="1">
        <v>57</v>
      </c>
      <c r="N78" s="41">
        <f t="shared" si="4"/>
        <v>4.9399999999999999E-2</v>
      </c>
    </row>
    <row r="79" spans="1:14">
      <c r="A79" s="1" t="str">
        <f t="shared" si="5"/>
        <v>2.02.00310</v>
      </c>
      <c r="B79" s="25">
        <f>COUNTIF(C$3:C79,C79)</f>
        <v>10</v>
      </c>
      <c r="C79" s="46" t="s">
        <v>1912</v>
      </c>
      <c r="D79" s="46"/>
      <c r="E79" s="47" t="s">
        <v>1921</v>
      </c>
      <c r="F79" s="33" t="s">
        <v>103</v>
      </c>
      <c r="G79" s="50">
        <v>0</v>
      </c>
      <c r="H79" s="43" t="s">
        <v>10</v>
      </c>
      <c r="I79" s="33">
        <v>27.16</v>
      </c>
      <c r="J79" s="35">
        <v>26.345199999999998</v>
      </c>
      <c r="K79" s="4">
        <f t="shared" si="6"/>
        <v>0.81480000000000175</v>
      </c>
      <c r="L79" s="40">
        <f t="shared" si="7"/>
        <v>3.0000000000000027E-2</v>
      </c>
      <c r="M79" s="1">
        <v>27.16</v>
      </c>
      <c r="N79" s="41">
        <f t="shared" si="4"/>
        <v>3.0000000000000027E-2</v>
      </c>
    </row>
    <row r="80" spans="1:14">
      <c r="A80" s="1" t="str">
        <f t="shared" si="5"/>
        <v>2.02.00311</v>
      </c>
      <c r="B80" s="25">
        <f>COUNTIF(C$3:C80,C80)</f>
        <v>11</v>
      </c>
      <c r="C80" s="46" t="s">
        <v>1912</v>
      </c>
      <c r="D80" s="46"/>
      <c r="E80" s="47" t="s">
        <v>1922</v>
      </c>
      <c r="F80" s="33" t="s">
        <v>104</v>
      </c>
      <c r="G80" s="50">
        <v>0</v>
      </c>
      <c r="H80" s="43" t="s">
        <v>10</v>
      </c>
      <c r="I80" s="33">
        <v>166.84</v>
      </c>
      <c r="J80" s="35">
        <v>161.8348</v>
      </c>
      <c r="K80" s="4">
        <f t="shared" si="6"/>
        <v>5.0052000000000021</v>
      </c>
      <c r="L80" s="40">
        <f t="shared" si="7"/>
        <v>3.0000000000000027E-2</v>
      </c>
      <c r="M80" s="1">
        <v>166.84</v>
      </c>
      <c r="N80" s="41">
        <f t="shared" si="4"/>
        <v>3.0000000000000027E-2</v>
      </c>
    </row>
    <row r="81" spans="1:14">
      <c r="A81" s="1" t="str">
        <f t="shared" si="5"/>
        <v>2.02.00312</v>
      </c>
      <c r="B81" s="25">
        <f>COUNTIF(C$3:C81,C81)</f>
        <v>12</v>
      </c>
      <c r="C81" s="46" t="s">
        <v>1912</v>
      </c>
      <c r="D81" s="46"/>
      <c r="E81" s="47" t="s">
        <v>1923</v>
      </c>
      <c r="F81" s="33" t="s">
        <v>105</v>
      </c>
      <c r="G81" s="50">
        <v>0</v>
      </c>
      <c r="H81" s="43" t="s">
        <v>10</v>
      </c>
      <c r="I81" s="33">
        <v>54.32</v>
      </c>
      <c r="J81" s="35">
        <v>52.690399999999997</v>
      </c>
      <c r="K81" s="4">
        <f t="shared" si="6"/>
        <v>1.6296000000000035</v>
      </c>
      <c r="L81" s="40">
        <f t="shared" si="7"/>
        <v>3.0000000000000027E-2</v>
      </c>
      <c r="M81" s="1">
        <v>54.32</v>
      </c>
      <c r="N81" s="41">
        <f t="shared" si="4"/>
        <v>3.0000000000000027E-2</v>
      </c>
    </row>
    <row r="82" spans="1:14">
      <c r="A82" s="1" t="str">
        <f t="shared" si="5"/>
        <v>2.02.00313</v>
      </c>
      <c r="B82" s="25">
        <f>COUNTIF(C$3:C82,C82)</f>
        <v>13</v>
      </c>
      <c r="C82" s="46" t="s">
        <v>1912</v>
      </c>
      <c r="D82" s="46"/>
      <c r="E82" s="47" t="s">
        <v>1924</v>
      </c>
      <c r="F82" s="33" t="s">
        <v>106</v>
      </c>
      <c r="G82" s="50">
        <v>304</v>
      </c>
      <c r="H82" s="43" t="s">
        <v>10</v>
      </c>
      <c r="I82" s="33">
        <v>21.34</v>
      </c>
      <c r="J82" s="35">
        <v>20.6998</v>
      </c>
      <c r="K82" s="4">
        <f t="shared" si="6"/>
        <v>0.6402000000000001</v>
      </c>
      <c r="L82" s="40">
        <f t="shared" si="7"/>
        <v>3.0000000000000027E-2</v>
      </c>
      <c r="M82" s="1">
        <v>21.34</v>
      </c>
      <c r="N82" s="41">
        <f t="shared" si="4"/>
        <v>3.0000000000000027E-2</v>
      </c>
    </row>
    <row r="83" spans="1:14">
      <c r="A83" s="1" t="str">
        <f t="shared" si="5"/>
        <v>2.02.00314</v>
      </c>
      <c r="B83" s="25">
        <f>COUNTIF(C$3:C83,C83)</f>
        <v>14</v>
      </c>
      <c r="C83" s="46" t="s">
        <v>92</v>
      </c>
      <c r="D83" s="46"/>
      <c r="E83" s="49" t="s">
        <v>1925</v>
      </c>
      <c r="F83" s="33" t="s">
        <v>107</v>
      </c>
      <c r="G83" s="50">
        <v>304</v>
      </c>
      <c r="H83" s="43" t="s">
        <v>10</v>
      </c>
      <c r="I83" s="33">
        <v>220</v>
      </c>
      <c r="J83" s="35">
        <v>210</v>
      </c>
      <c r="K83" s="4">
        <f t="shared" si="6"/>
        <v>10</v>
      </c>
      <c r="L83" s="40">
        <f t="shared" si="7"/>
        <v>4.5454545454545414E-2</v>
      </c>
      <c r="M83" s="1">
        <v>253.33</v>
      </c>
      <c r="N83" s="41">
        <f t="shared" si="4"/>
        <v>0.17104172423321362</v>
      </c>
    </row>
    <row r="84" spans="1:14">
      <c r="A84" s="1" t="str">
        <f t="shared" si="5"/>
        <v>2.02.0091</v>
      </c>
      <c r="B84" s="25">
        <f>COUNTIF(C$3:C84,C84)</f>
        <v>1</v>
      </c>
      <c r="C84" s="46" t="s">
        <v>1926</v>
      </c>
      <c r="D84" s="46"/>
      <c r="E84" s="47" t="s">
        <v>1927</v>
      </c>
      <c r="F84" s="33" t="s">
        <v>108</v>
      </c>
      <c r="G84" s="50">
        <v>0</v>
      </c>
      <c r="H84" s="43" t="s">
        <v>10</v>
      </c>
      <c r="I84" s="33">
        <v>7.27</v>
      </c>
      <c r="J84" s="35">
        <v>7.12</v>
      </c>
      <c r="K84" s="4">
        <f t="shared" si="6"/>
        <v>0.14999999999999947</v>
      </c>
      <c r="L84" s="40">
        <f t="shared" si="7"/>
        <v>2.063273727647863E-2</v>
      </c>
      <c r="M84" s="1">
        <v>7.27</v>
      </c>
      <c r="N84" s="41">
        <f t="shared" si="4"/>
        <v>2.063273727647863E-2</v>
      </c>
    </row>
    <row r="85" spans="1:14">
      <c r="A85" s="1" t="str">
        <f t="shared" si="5"/>
        <v>2.02.0092</v>
      </c>
      <c r="B85" s="25">
        <f>COUNTIF(C$3:C85,C85)</f>
        <v>2</v>
      </c>
      <c r="C85" s="46" t="s">
        <v>1926</v>
      </c>
      <c r="D85" s="46"/>
      <c r="E85" s="47" t="s">
        <v>1928</v>
      </c>
      <c r="F85" s="33" t="s">
        <v>109</v>
      </c>
      <c r="G85" s="50">
        <v>0</v>
      </c>
      <c r="H85" s="43" t="s">
        <v>10</v>
      </c>
      <c r="I85" s="33">
        <v>21.98</v>
      </c>
      <c r="J85" s="35">
        <v>21.54</v>
      </c>
      <c r="K85" s="4">
        <f t="shared" si="6"/>
        <v>0.44000000000000128</v>
      </c>
      <c r="L85" s="40">
        <f t="shared" si="7"/>
        <v>2.0018198362147466E-2</v>
      </c>
      <c r="M85" s="1">
        <v>21.98</v>
      </c>
      <c r="N85" s="41">
        <f t="shared" si="4"/>
        <v>2.0018198362147466E-2</v>
      </c>
    </row>
    <row r="86" spans="1:14">
      <c r="A86" s="1" t="str">
        <f t="shared" si="5"/>
        <v>2.02.0093</v>
      </c>
      <c r="B86" s="25">
        <f>COUNTIF(C$3:C86,C86)</f>
        <v>3</v>
      </c>
      <c r="C86" s="46" t="s">
        <v>1926</v>
      </c>
      <c r="D86" s="46"/>
      <c r="E86" s="47" t="s">
        <v>1929</v>
      </c>
      <c r="F86" s="33" t="s">
        <v>110</v>
      </c>
      <c r="G86" s="50">
        <v>0</v>
      </c>
      <c r="H86" s="43" t="s">
        <v>10</v>
      </c>
      <c r="I86" s="33">
        <v>15.41</v>
      </c>
      <c r="J86" s="35">
        <v>14.95</v>
      </c>
      <c r="K86" s="4">
        <f t="shared" si="6"/>
        <v>0.46000000000000085</v>
      </c>
      <c r="L86" s="40">
        <f t="shared" si="7"/>
        <v>2.9850746268656803E-2</v>
      </c>
      <c r="M86" s="1">
        <v>15.41</v>
      </c>
      <c r="N86" s="41">
        <f t="shared" si="4"/>
        <v>2.9850746268656803E-2</v>
      </c>
    </row>
    <row r="87" spans="1:14">
      <c r="A87" s="1" t="str">
        <f t="shared" si="5"/>
        <v>2.02.0094</v>
      </c>
      <c r="B87" s="25">
        <f>COUNTIF(C$3:C87,C87)</f>
        <v>4</v>
      </c>
      <c r="C87" s="46" t="s">
        <v>1926</v>
      </c>
      <c r="D87" s="46"/>
      <c r="E87" s="47" t="s">
        <v>1930</v>
      </c>
      <c r="F87" s="33" t="s">
        <v>111</v>
      </c>
      <c r="G87" s="50">
        <v>0</v>
      </c>
      <c r="H87" s="43" t="s">
        <v>10</v>
      </c>
      <c r="I87" s="33">
        <v>8.7799999999999994</v>
      </c>
      <c r="J87" s="35">
        <v>8.52</v>
      </c>
      <c r="K87" s="4">
        <f t="shared" si="6"/>
        <v>0.25999999999999979</v>
      </c>
      <c r="L87" s="40">
        <f t="shared" si="7"/>
        <v>2.9612756264236872E-2</v>
      </c>
      <c r="M87" s="1">
        <v>8.7799999999999994</v>
      </c>
      <c r="N87" s="41">
        <f t="shared" si="4"/>
        <v>2.9612756264236872E-2</v>
      </c>
    </row>
    <row r="88" spans="1:14">
      <c r="A88" s="1" t="str">
        <f t="shared" si="5"/>
        <v>2.02.0095</v>
      </c>
      <c r="B88" s="25">
        <f>COUNTIF(C$3:C88,C88)</f>
        <v>5</v>
      </c>
      <c r="C88" s="46" t="s">
        <v>1926</v>
      </c>
      <c r="D88" s="46"/>
      <c r="E88" s="47" t="s">
        <v>1931</v>
      </c>
      <c r="F88" s="33" t="s">
        <v>112</v>
      </c>
      <c r="G88" s="50">
        <v>0</v>
      </c>
      <c r="H88" s="43" t="s">
        <v>10</v>
      </c>
      <c r="I88" s="33">
        <v>15.16</v>
      </c>
      <c r="J88" s="35">
        <v>14.71</v>
      </c>
      <c r="K88" s="4">
        <f t="shared" si="6"/>
        <v>0.44999999999999929</v>
      </c>
      <c r="L88" s="40">
        <f t="shared" si="7"/>
        <v>2.9683377308707071E-2</v>
      </c>
      <c r="M88" s="1">
        <v>15.16</v>
      </c>
      <c r="N88" s="41">
        <f t="shared" si="4"/>
        <v>2.9683377308707071E-2</v>
      </c>
    </row>
    <row r="89" spans="1:14">
      <c r="A89" s="1" t="str">
        <f t="shared" si="5"/>
        <v>2.02.0096</v>
      </c>
      <c r="B89" s="25">
        <f>COUNTIF(C$3:C89,C89)</f>
        <v>6</v>
      </c>
      <c r="C89" s="46" t="s">
        <v>1926</v>
      </c>
      <c r="D89" s="46"/>
      <c r="E89" s="47" t="s">
        <v>1932</v>
      </c>
      <c r="F89" s="33" t="s">
        <v>113</v>
      </c>
      <c r="G89" s="50">
        <v>0</v>
      </c>
      <c r="H89" s="43" t="s">
        <v>10</v>
      </c>
      <c r="I89" s="33">
        <v>4.8099999999999996</v>
      </c>
      <c r="J89" s="35">
        <v>4.57</v>
      </c>
      <c r="K89" s="4">
        <f t="shared" si="6"/>
        <v>0.23999999999999932</v>
      </c>
      <c r="L89" s="40">
        <f t="shared" si="7"/>
        <v>4.9896049896049788E-2</v>
      </c>
      <c r="M89" s="1">
        <v>4.8099999999999996</v>
      </c>
      <c r="N89" s="41">
        <f t="shared" si="4"/>
        <v>4.9896049896049788E-2</v>
      </c>
    </row>
    <row r="90" spans="1:14">
      <c r="A90" s="1" t="str">
        <f t="shared" si="5"/>
        <v>2.02.0097</v>
      </c>
      <c r="B90" s="25">
        <f>COUNTIF(C$3:C90,C90)</f>
        <v>7</v>
      </c>
      <c r="C90" s="46" t="s">
        <v>1926</v>
      </c>
      <c r="D90" s="46"/>
      <c r="E90" s="47" t="s">
        <v>1933</v>
      </c>
      <c r="F90" s="33" t="s">
        <v>114</v>
      </c>
      <c r="G90" s="50">
        <v>0</v>
      </c>
      <c r="H90" s="43" t="s">
        <v>10</v>
      </c>
      <c r="I90" s="33">
        <v>21.25</v>
      </c>
      <c r="J90" s="35">
        <v>20.61</v>
      </c>
      <c r="K90" s="4">
        <f t="shared" si="6"/>
        <v>0.64000000000000057</v>
      </c>
      <c r="L90" s="40">
        <f t="shared" si="7"/>
        <v>3.0117647058823582E-2</v>
      </c>
      <c r="M90" s="1">
        <v>21.25</v>
      </c>
      <c r="N90" s="41">
        <f t="shared" si="4"/>
        <v>3.0117647058823582E-2</v>
      </c>
    </row>
    <row r="91" spans="1:14">
      <c r="A91" s="1" t="str">
        <f t="shared" si="5"/>
        <v>2.02.0098</v>
      </c>
      <c r="B91" s="25">
        <f>COUNTIF(C$3:C91,C91)</f>
        <v>8</v>
      </c>
      <c r="C91" s="46" t="s">
        <v>1926</v>
      </c>
      <c r="D91" s="46"/>
      <c r="E91" s="47" t="s">
        <v>1934</v>
      </c>
      <c r="F91" s="33" t="s">
        <v>115</v>
      </c>
      <c r="G91" s="50">
        <v>0</v>
      </c>
      <c r="H91" s="43" t="s">
        <v>10</v>
      </c>
      <c r="I91" s="33">
        <v>22</v>
      </c>
      <c r="J91" s="35">
        <v>21.34</v>
      </c>
      <c r="K91" s="4">
        <f t="shared" si="6"/>
        <v>0.66000000000000014</v>
      </c>
      <c r="L91" s="40">
        <f t="shared" si="7"/>
        <v>3.0000000000000027E-2</v>
      </c>
      <c r="M91" s="1">
        <v>22</v>
      </c>
      <c r="N91" s="41">
        <f t="shared" si="4"/>
        <v>3.0000000000000027E-2</v>
      </c>
    </row>
    <row r="92" spans="1:14">
      <c r="A92" s="1" t="str">
        <f t="shared" si="5"/>
        <v>2.02.0099</v>
      </c>
      <c r="B92" s="25">
        <f>COUNTIF(C$3:C92,C92)</f>
        <v>9</v>
      </c>
      <c r="C92" s="46" t="s">
        <v>1936</v>
      </c>
      <c r="D92" s="46"/>
      <c r="E92" s="47" t="s">
        <v>1935</v>
      </c>
      <c r="F92" s="33" t="s">
        <v>116</v>
      </c>
      <c r="G92" s="50">
        <v>0</v>
      </c>
      <c r="H92" s="43" t="s">
        <v>10</v>
      </c>
      <c r="I92" s="33">
        <v>20.68</v>
      </c>
      <c r="J92" s="35">
        <v>20.059999999999999</v>
      </c>
      <c r="K92" s="4">
        <f t="shared" si="6"/>
        <v>0.62000000000000099</v>
      </c>
      <c r="L92" s="40">
        <f t="shared" si="7"/>
        <v>2.9980657640232167E-2</v>
      </c>
      <c r="M92" s="1">
        <v>20.68</v>
      </c>
      <c r="N92" s="41">
        <f t="shared" si="4"/>
        <v>2.9980657640232167E-2</v>
      </c>
    </row>
    <row r="93" spans="1:14">
      <c r="A93" s="1" t="str">
        <f t="shared" si="5"/>
        <v>2.02.00910</v>
      </c>
      <c r="B93" s="25">
        <f>COUNTIF(C$3:C93,C93)</f>
        <v>10</v>
      </c>
      <c r="C93" s="46" t="s">
        <v>1936</v>
      </c>
      <c r="D93" s="46"/>
      <c r="E93" s="47" t="s">
        <v>1937</v>
      </c>
      <c r="F93" s="33" t="s">
        <v>117</v>
      </c>
      <c r="G93" s="50">
        <v>0</v>
      </c>
      <c r="H93" s="43" t="s">
        <v>10</v>
      </c>
      <c r="I93" s="33">
        <v>11.4</v>
      </c>
      <c r="J93" s="35">
        <v>11.06</v>
      </c>
      <c r="K93" s="4">
        <f t="shared" si="6"/>
        <v>0.33999999999999986</v>
      </c>
      <c r="L93" s="40">
        <f t="shared" si="7"/>
        <v>2.9824561403508754E-2</v>
      </c>
      <c r="M93" s="1">
        <v>11.4</v>
      </c>
      <c r="N93" s="41">
        <f t="shared" si="4"/>
        <v>2.9824561403508754E-2</v>
      </c>
    </row>
    <row r="94" spans="1:14">
      <c r="A94" s="1" t="str">
        <f t="shared" si="5"/>
        <v>2.02.00911</v>
      </c>
      <c r="B94" s="25">
        <f>COUNTIF(C$3:C94,C94)</f>
        <v>11</v>
      </c>
      <c r="C94" s="46" t="s">
        <v>1936</v>
      </c>
      <c r="D94" s="46"/>
      <c r="E94" s="47" t="s">
        <v>1938</v>
      </c>
      <c r="F94" s="33" t="s">
        <v>118</v>
      </c>
      <c r="G94" s="50">
        <v>0</v>
      </c>
      <c r="H94" s="43" t="s">
        <v>10</v>
      </c>
      <c r="I94" s="33">
        <v>9.8000000000000007</v>
      </c>
      <c r="J94" s="35">
        <v>9.31</v>
      </c>
      <c r="K94" s="4">
        <f t="shared" si="6"/>
        <v>0.49000000000000021</v>
      </c>
      <c r="L94" s="40">
        <f t="shared" si="7"/>
        <v>5.0000000000000044E-2</v>
      </c>
      <c r="M94" s="1">
        <v>9.8000000000000007</v>
      </c>
      <c r="N94" s="41">
        <f t="shared" si="4"/>
        <v>5.0000000000000044E-2</v>
      </c>
    </row>
    <row r="95" spans="1:14">
      <c r="A95" s="1" t="str">
        <f t="shared" si="5"/>
        <v>2.02.00912</v>
      </c>
      <c r="B95" s="25">
        <f>COUNTIF(C$3:C95,C95)</f>
        <v>12</v>
      </c>
      <c r="C95" s="46" t="s">
        <v>1926</v>
      </c>
      <c r="D95" s="46"/>
      <c r="E95" s="47" t="s">
        <v>1939</v>
      </c>
      <c r="F95" s="33" t="s">
        <v>119</v>
      </c>
      <c r="G95" s="50">
        <v>0</v>
      </c>
      <c r="H95" s="43" t="s">
        <v>10</v>
      </c>
      <c r="I95" s="33">
        <v>11.5</v>
      </c>
      <c r="J95" s="35">
        <v>11.16</v>
      </c>
      <c r="K95" s="4">
        <f t="shared" si="6"/>
        <v>0.33999999999999986</v>
      </c>
      <c r="L95" s="40">
        <f t="shared" si="7"/>
        <v>2.9565217391304355E-2</v>
      </c>
      <c r="M95" s="1">
        <v>11.5</v>
      </c>
      <c r="N95" s="41">
        <f t="shared" si="4"/>
        <v>2.9565217391304355E-2</v>
      </c>
    </row>
    <row r="96" spans="1:14">
      <c r="A96" s="1" t="str">
        <f t="shared" si="5"/>
        <v>2.02.00913</v>
      </c>
      <c r="B96" s="25">
        <f>COUNTIF(C$3:C96,C96)</f>
        <v>13</v>
      </c>
      <c r="C96" s="46" t="s">
        <v>1926</v>
      </c>
      <c r="D96" s="46"/>
      <c r="E96" s="47" t="s">
        <v>1940</v>
      </c>
      <c r="F96" s="33" t="s">
        <v>120</v>
      </c>
      <c r="G96" s="50">
        <v>0</v>
      </c>
      <c r="H96" s="43" t="s">
        <v>10</v>
      </c>
      <c r="I96" s="33">
        <v>14.32</v>
      </c>
      <c r="J96" s="35">
        <v>13.75</v>
      </c>
      <c r="K96" s="4">
        <f t="shared" si="6"/>
        <v>0.57000000000000028</v>
      </c>
      <c r="L96" s="40">
        <f t="shared" si="7"/>
        <v>3.9804469273743037E-2</v>
      </c>
      <c r="M96" s="1">
        <v>14.32</v>
      </c>
      <c r="N96" s="41">
        <f t="shared" si="4"/>
        <v>3.9804469273743037E-2</v>
      </c>
    </row>
    <row r="97" spans="1:14">
      <c r="A97" s="1" t="str">
        <f t="shared" si="5"/>
        <v>2.02.00914</v>
      </c>
      <c r="B97" s="25">
        <f>COUNTIF(C$3:C97,C97)</f>
        <v>14</v>
      </c>
      <c r="C97" s="46" t="s">
        <v>1926</v>
      </c>
      <c r="D97" s="46"/>
      <c r="E97" s="47" t="s">
        <v>1941</v>
      </c>
      <c r="F97" s="33" t="s">
        <v>121</v>
      </c>
      <c r="G97" s="50">
        <v>0</v>
      </c>
      <c r="H97" s="43" t="s">
        <v>10</v>
      </c>
      <c r="I97" s="33">
        <v>11.17</v>
      </c>
      <c r="J97" s="35">
        <v>10.72</v>
      </c>
      <c r="K97" s="4">
        <f t="shared" si="6"/>
        <v>0.44999999999999929</v>
      </c>
      <c r="L97" s="40">
        <f t="shared" si="7"/>
        <v>4.0286481647269445E-2</v>
      </c>
      <c r="M97" s="1">
        <v>11.17</v>
      </c>
      <c r="N97" s="41">
        <f t="shared" si="4"/>
        <v>4.0286481647269445E-2</v>
      </c>
    </row>
    <row r="98" spans="1:14">
      <c r="A98" s="1" t="str">
        <f t="shared" si="5"/>
        <v>2.02.00915</v>
      </c>
      <c r="B98" s="25">
        <f>COUNTIF(C$3:C98,C98)</f>
        <v>15</v>
      </c>
      <c r="C98" s="46" t="s">
        <v>1926</v>
      </c>
      <c r="D98" s="46"/>
      <c r="E98" s="47" t="s">
        <v>1942</v>
      </c>
      <c r="F98" s="33" t="s">
        <v>122</v>
      </c>
      <c r="G98" s="50">
        <v>0</v>
      </c>
      <c r="H98" s="43" t="s">
        <v>10</v>
      </c>
      <c r="I98" s="33">
        <v>9.48</v>
      </c>
      <c r="J98" s="35">
        <v>9.1</v>
      </c>
      <c r="K98" s="4">
        <f t="shared" si="6"/>
        <v>0.38000000000000078</v>
      </c>
      <c r="L98" s="40">
        <f t="shared" si="7"/>
        <v>4.0084388185654074E-2</v>
      </c>
      <c r="M98" s="1">
        <v>9.48</v>
      </c>
      <c r="N98" s="41">
        <f t="shared" si="4"/>
        <v>4.0084388185654074E-2</v>
      </c>
    </row>
    <row r="99" spans="1:14">
      <c r="A99" s="1" t="str">
        <f t="shared" si="5"/>
        <v>2.02.00916</v>
      </c>
      <c r="B99" s="25">
        <f>COUNTIF(C$3:C99,C99)</f>
        <v>16</v>
      </c>
      <c r="C99" s="46" t="s">
        <v>1943</v>
      </c>
      <c r="D99" s="46"/>
      <c r="E99" s="47" t="s">
        <v>1944</v>
      </c>
      <c r="F99" s="33" t="s">
        <v>123</v>
      </c>
      <c r="G99" s="50">
        <v>0</v>
      </c>
      <c r="H99" s="43" t="s">
        <v>10</v>
      </c>
      <c r="I99" s="33">
        <v>7.27</v>
      </c>
      <c r="J99" s="35">
        <v>7.12</v>
      </c>
      <c r="K99" s="4">
        <f t="shared" si="6"/>
        <v>0.14999999999999947</v>
      </c>
      <c r="L99" s="40">
        <f t="shared" si="7"/>
        <v>2.063273727647863E-2</v>
      </c>
      <c r="M99" s="1">
        <v>7.27</v>
      </c>
      <c r="N99" s="41">
        <f t="shared" ref="N99:N141" si="8">1-J99/M99</f>
        <v>2.063273727647863E-2</v>
      </c>
    </row>
    <row r="100" spans="1:14">
      <c r="A100" s="1" t="str">
        <f t="shared" si="5"/>
        <v>2.02.00917</v>
      </c>
      <c r="B100" s="25">
        <f>COUNTIF(C$3:C100,C100)</f>
        <v>17</v>
      </c>
      <c r="C100" s="46" t="s">
        <v>1943</v>
      </c>
      <c r="D100" s="46"/>
      <c r="E100" s="47" t="s">
        <v>1945</v>
      </c>
      <c r="F100" s="33" t="s">
        <v>124</v>
      </c>
      <c r="G100" s="50">
        <v>0</v>
      </c>
      <c r="H100" s="43" t="s">
        <v>10</v>
      </c>
      <c r="I100" s="33">
        <v>24.04</v>
      </c>
      <c r="J100" s="35">
        <v>23.32</v>
      </c>
      <c r="K100" s="4">
        <f t="shared" si="6"/>
        <v>0.71999999999999886</v>
      </c>
      <c r="L100" s="40">
        <f t="shared" si="7"/>
        <v>2.9950083194675514E-2</v>
      </c>
      <c r="M100" s="1">
        <v>24.04</v>
      </c>
      <c r="N100" s="41">
        <f t="shared" si="8"/>
        <v>2.9950083194675514E-2</v>
      </c>
    </row>
    <row r="101" spans="1:14">
      <c r="A101" s="1" t="str">
        <f t="shared" si="5"/>
        <v>2.02.00918</v>
      </c>
      <c r="B101" s="25">
        <f>COUNTIF(C$3:C101,C101)</f>
        <v>18</v>
      </c>
      <c r="C101" s="46" t="s">
        <v>1943</v>
      </c>
      <c r="D101" s="46"/>
      <c r="E101" s="47" t="s">
        <v>1946</v>
      </c>
      <c r="F101" s="33" t="s">
        <v>125</v>
      </c>
      <c r="G101" s="50">
        <v>0</v>
      </c>
      <c r="H101" s="43" t="s">
        <v>10</v>
      </c>
      <c r="I101" s="33">
        <v>18.96</v>
      </c>
      <c r="J101" s="35">
        <v>18.2</v>
      </c>
      <c r="K101" s="4">
        <f t="shared" si="6"/>
        <v>0.76000000000000156</v>
      </c>
      <c r="L101" s="40">
        <f t="shared" si="7"/>
        <v>4.0084388185654074E-2</v>
      </c>
      <c r="M101" s="1">
        <v>18.96</v>
      </c>
      <c r="N101" s="41">
        <f t="shared" si="8"/>
        <v>4.0084388185654074E-2</v>
      </c>
    </row>
    <row r="102" spans="1:14">
      <c r="A102" s="1" t="str">
        <f t="shared" si="5"/>
        <v>2.02.00919</v>
      </c>
      <c r="B102" s="25">
        <f>COUNTIF(C$3:C102,C102)</f>
        <v>19</v>
      </c>
      <c r="C102" s="46" t="s">
        <v>1943</v>
      </c>
      <c r="D102" s="46"/>
      <c r="E102" s="47" t="s">
        <v>1947</v>
      </c>
      <c r="F102" s="33" t="s">
        <v>126</v>
      </c>
      <c r="G102" s="50">
        <v>0</v>
      </c>
      <c r="H102" s="43" t="s">
        <v>10</v>
      </c>
      <c r="I102" s="33">
        <v>18.399999999999999</v>
      </c>
      <c r="J102" s="35">
        <v>17.66</v>
      </c>
      <c r="K102" s="4">
        <f t="shared" si="6"/>
        <v>0.73999999999999844</v>
      </c>
      <c r="L102" s="40">
        <f t="shared" si="7"/>
        <v>4.021739130434776E-2</v>
      </c>
      <c r="M102" s="1">
        <v>18.399999999999999</v>
      </c>
      <c r="N102" s="41">
        <f t="shared" si="8"/>
        <v>4.021739130434776E-2</v>
      </c>
    </row>
    <row r="103" spans="1:14">
      <c r="A103" s="1" t="str">
        <f t="shared" si="5"/>
        <v>2.02.00920</v>
      </c>
      <c r="B103" s="25">
        <f>COUNTIF(C$3:C103,C103)</f>
        <v>20</v>
      </c>
      <c r="C103" s="46" t="s">
        <v>1943</v>
      </c>
      <c r="D103" s="46"/>
      <c r="E103" s="47" t="s">
        <v>1948</v>
      </c>
      <c r="F103" s="33" t="s">
        <v>127</v>
      </c>
      <c r="G103" s="50">
        <v>0</v>
      </c>
      <c r="H103" s="43" t="s">
        <v>10</v>
      </c>
      <c r="I103" s="33">
        <v>21.33</v>
      </c>
      <c r="J103" s="35">
        <v>20.9</v>
      </c>
      <c r="K103" s="4">
        <f t="shared" si="6"/>
        <v>0.42999999999999972</v>
      </c>
      <c r="L103" s="40">
        <f t="shared" si="7"/>
        <v>2.0159399906235387E-2</v>
      </c>
      <c r="M103" s="1">
        <v>21.33</v>
      </c>
      <c r="N103" s="41">
        <f t="shared" si="8"/>
        <v>2.0159399906235387E-2</v>
      </c>
    </row>
    <row r="104" spans="1:14">
      <c r="A104" s="1" t="str">
        <f t="shared" si="5"/>
        <v>2.02.00921</v>
      </c>
      <c r="B104" s="25">
        <f>COUNTIF(C$3:C104,C104)</f>
        <v>21</v>
      </c>
      <c r="C104" s="46" t="s">
        <v>1943</v>
      </c>
      <c r="D104" s="46"/>
      <c r="E104" s="47" t="s">
        <v>1949</v>
      </c>
      <c r="F104" s="33" t="s">
        <v>128</v>
      </c>
      <c r="G104" s="50">
        <v>0</v>
      </c>
      <c r="H104" s="43" t="s">
        <v>10</v>
      </c>
      <c r="I104" s="33">
        <v>20.56</v>
      </c>
      <c r="J104" s="35">
        <v>20.149999999999999</v>
      </c>
      <c r="K104" s="4">
        <f t="shared" si="6"/>
        <v>0.41000000000000014</v>
      </c>
      <c r="L104" s="40">
        <f t="shared" si="7"/>
        <v>1.9941634241245176E-2</v>
      </c>
      <c r="M104" s="1">
        <v>20.56</v>
      </c>
      <c r="N104" s="41">
        <f t="shared" si="8"/>
        <v>1.9941634241245176E-2</v>
      </c>
    </row>
    <row r="105" spans="1:14">
      <c r="A105" s="1" t="str">
        <f t="shared" si="5"/>
        <v>2.02.00922</v>
      </c>
      <c r="B105" s="25">
        <f>COUNTIF(C$3:C105,C105)</f>
        <v>22</v>
      </c>
      <c r="C105" s="46" t="s">
        <v>1943</v>
      </c>
      <c r="D105" s="46"/>
      <c r="E105" s="47" t="s">
        <v>1950</v>
      </c>
      <c r="F105" s="33" t="s">
        <v>129</v>
      </c>
      <c r="G105" s="50">
        <v>0</v>
      </c>
      <c r="H105" s="43" t="s">
        <v>10</v>
      </c>
      <c r="I105" s="33">
        <v>8.24</v>
      </c>
      <c r="J105" s="35">
        <v>7.99</v>
      </c>
      <c r="K105" s="4">
        <f t="shared" si="6"/>
        <v>0.25</v>
      </c>
      <c r="L105" s="40">
        <f t="shared" si="7"/>
        <v>3.033980582524276E-2</v>
      </c>
      <c r="M105" s="1">
        <v>8.24</v>
      </c>
      <c r="N105" s="41">
        <f t="shared" si="8"/>
        <v>3.033980582524276E-2</v>
      </c>
    </row>
    <row r="106" spans="1:14">
      <c r="A106" s="1" t="str">
        <f t="shared" si="5"/>
        <v>2.02.00923</v>
      </c>
      <c r="B106" s="25">
        <f>COUNTIF(C$3:C106,C106)</f>
        <v>23</v>
      </c>
      <c r="C106" s="46" t="s">
        <v>1943</v>
      </c>
      <c r="D106" s="46"/>
      <c r="E106" s="47" t="s">
        <v>1951</v>
      </c>
      <c r="F106" s="33" t="s">
        <v>130</v>
      </c>
      <c r="G106" s="50">
        <v>0</v>
      </c>
      <c r="H106" s="43" t="s">
        <v>10</v>
      </c>
      <c r="I106" s="33">
        <v>8.24</v>
      </c>
      <c r="J106" s="35">
        <v>7.99</v>
      </c>
      <c r="K106" s="4">
        <f t="shared" si="6"/>
        <v>0.25</v>
      </c>
      <c r="L106" s="40">
        <f t="shared" si="7"/>
        <v>3.033980582524276E-2</v>
      </c>
      <c r="M106" s="1">
        <v>8.24</v>
      </c>
      <c r="N106" s="41">
        <f t="shared" si="8"/>
        <v>3.033980582524276E-2</v>
      </c>
    </row>
    <row r="107" spans="1:14">
      <c r="A107" s="1" t="str">
        <f t="shared" si="5"/>
        <v>2.02.00924</v>
      </c>
      <c r="B107" s="25">
        <f>COUNTIF(C$3:C107,C107)</f>
        <v>24</v>
      </c>
      <c r="C107" s="46" t="s">
        <v>1943</v>
      </c>
      <c r="D107" s="46"/>
      <c r="E107" s="47" t="s">
        <v>1952</v>
      </c>
      <c r="F107" s="33" t="s">
        <v>131</v>
      </c>
      <c r="G107" s="50">
        <v>0</v>
      </c>
      <c r="H107" s="43" t="s">
        <v>10</v>
      </c>
      <c r="I107" s="33">
        <v>7.41</v>
      </c>
      <c r="J107" s="35">
        <v>7.19</v>
      </c>
      <c r="K107" s="4">
        <f t="shared" si="6"/>
        <v>0.21999999999999975</v>
      </c>
      <c r="L107" s="40">
        <f t="shared" si="7"/>
        <v>2.9689608636977005E-2</v>
      </c>
      <c r="M107" s="1">
        <v>7.41</v>
      </c>
      <c r="N107" s="41">
        <f t="shared" si="8"/>
        <v>2.9689608636977005E-2</v>
      </c>
    </row>
    <row r="108" spans="1:14">
      <c r="A108" s="1" t="str">
        <f t="shared" si="5"/>
        <v>2.02.00925</v>
      </c>
      <c r="B108" s="25">
        <f>COUNTIF(C$3:C108,C108)</f>
        <v>25</v>
      </c>
      <c r="C108" s="46" t="s">
        <v>1943</v>
      </c>
      <c r="D108" s="46"/>
      <c r="E108" s="47" t="s">
        <v>1953</v>
      </c>
      <c r="F108" s="33" t="s">
        <v>132</v>
      </c>
      <c r="G108" s="50">
        <v>0</v>
      </c>
      <c r="H108" s="43" t="s">
        <v>10</v>
      </c>
      <c r="I108" s="33">
        <v>7.41</v>
      </c>
      <c r="J108" s="35">
        <v>7.1877000000000004</v>
      </c>
      <c r="K108" s="4">
        <f t="shared" si="6"/>
        <v>0.22229999999999972</v>
      </c>
      <c r="L108" s="40">
        <f t="shared" si="7"/>
        <v>2.9999999999999916E-2</v>
      </c>
      <c r="M108" s="1">
        <v>7.41</v>
      </c>
      <c r="N108" s="41">
        <f t="shared" si="8"/>
        <v>2.9999999999999916E-2</v>
      </c>
    </row>
    <row r="109" spans="1:14">
      <c r="A109" s="1" t="str">
        <f t="shared" si="5"/>
        <v>2.02.00926</v>
      </c>
      <c r="B109" s="25">
        <f>COUNTIF(C$3:C109,C109)</f>
        <v>26</v>
      </c>
      <c r="C109" s="46" t="s">
        <v>1943</v>
      </c>
      <c r="D109" s="46"/>
      <c r="E109" s="47" t="s">
        <v>1954</v>
      </c>
      <c r="F109" s="33" t="s">
        <v>133</v>
      </c>
      <c r="G109" s="50">
        <v>0</v>
      </c>
      <c r="H109" s="43" t="s">
        <v>10</v>
      </c>
      <c r="I109" s="33">
        <v>18.86</v>
      </c>
      <c r="J109" s="35">
        <v>18.2942</v>
      </c>
      <c r="K109" s="4">
        <f t="shared" si="6"/>
        <v>0.56579999999999941</v>
      </c>
      <c r="L109" s="40">
        <f t="shared" si="7"/>
        <v>2.9999999999999916E-2</v>
      </c>
      <c r="M109" s="1">
        <v>18.86</v>
      </c>
      <c r="N109" s="41">
        <f t="shared" si="8"/>
        <v>2.9999999999999916E-2</v>
      </c>
    </row>
    <row r="110" spans="1:14">
      <c r="A110" s="1" t="str">
        <f t="shared" si="5"/>
        <v>2.02.00927</v>
      </c>
      <c r="B110" s="25">
        <f>COUNTIF(C$3:C110,C110)</f>
        <v>27</v>
      </c>
      <c r="C110" s="46" t="s">
        <v>1943</v>
      </c>
      <c r="D110" s="46"/>
      <c r="E110" s="47" t="s">
        <v>1955</v>
      </c>
      <c r="F110" s="33" t="s">
        <v>134</v>
      </c>
      <c r="G110" s="50">
        <v>0</v>
      </c>
      <c r="H110" s="43" t="s">
        <v>10</v>
      </c>
      <c r="I110" s="33">
        <v>21.2</v>
      </c>
      <c r="J110" s="35">
        <v>20.564</v>
      </c>
      <c r="K110" s="4">
        <f t="shared" si="6"/>
        <v>0.63599999999999923</v>
      </c>
      <c r="L110" s="40">
        <f t="shared" si="7"/>
        <v>2.9999999999999916E-2</v>
      </c>
      <c r="M110" s="1">
        <v>21.2</v>
      </c>
      <c r="N110" s="41">
        <f t="shared" si="8"/>
        <v>2.9999999999999916E-2</v>
      </c>
    </row>
    <row r="111" spans="1:14">
      <c r="A111" s="1" t="str">
        <f t="shared" si="5"/>
        <v>2.02.00928</v>
      </c>
      <c r="B111" s="25">
        <f>COUNTIF(C$3:C111,C111)</f>
        <v>28</v>
      </c>
      <c r="C111" s="46" t="s">
        <v>1943</v>
      </c>
      <c r="D111" s="46"/>
      <c r="E111" s="47" t="s">
        <v>1956</v>
      </c>
      <c r="F111" s="33" t="s">
        <v>135</v>
      </c>
      <c r="G111" s="50">
        <v>0</v>
      </c>
      <c r="H111" s="43" t="s">
        <v>10</v>
      </c>
      <c r="I111" s="33">
        <v>22.5</v>
      </c>
      <c r="J111" s="35">
        <v>21.824999999999999</v>
      </c>
      <c r="K111" s="4">
        <f t="shared" si="6"/>
        <v>0.67500000000000071</v>
      </c>
      <c r="L111" s="40">
        <f t="shared" si="7"/>
        <v>3.0000000000000027E-2</v>
      </c>
      <c r="M111" s="1">
        <v>22.5</v>
      </c>
      <c r="N111" s="41">
        <f t="shared" si="8"/>
        <v>3.0000000000000027E-2</v>
      </c>
    </row>
    <row r="112" spans="1:14">
      <c r="A112" s="1" t="str">
        <f t="shared" si="5"/>
        <v>2.02.00929</v>
      </c>
      <c r="B112" s="25">
        <f>COUNTIF(C$3:C112,C112)</f>
        <v>29</v>
      </c>
      <c r="C112" s="46" t="s">
        <v>1943</v>
      </c>
      <c r="D112" s="46"/>
      <c r="E112" s="47" t="s">
        <v>1957</v>
      </c>
      <c r="F112" s="33" t="s">
        <v>136</v>
      </c>
      <c r="G112" s="50">
        <v>0</v>
      </c>
      <c r="H112" s="43" t="s">
        <v>10</v>
      </c>
      <c r="I112" s="33">
        <v>21.02</v>
      </c>
      <c r="J112" s="35">
        <v>20.389399999999998</v>
      </c>
      <c r="K112" s="4">
        <f t="shared" si="6"/>
        <v>0.63060000000000116</v>
      </c>
      <c r="L112" s="40">
        <f t="shared" si="7"/>
        <v>3.0000000000000027E-2</v>
      </c>
      <c r="M112" s="1">
        <v>21.02</v>
      </c>
      <c r="N112" s="41">
        <f t="shared" si="8"/>
        <v>3.0000000000000027E-2</v>
      </c>
    </row>
    <row r="113" spans="1:14">
      <c r="A113" s="1" t="str">
        <f t="shared" si="5"/>
        <v>2.02.00930</v>
      </c>
      <c r="B113" s="25">
        <f>COUNTIF(C$3:C113,C113)</f>
        <v>30</v>
      </c>
      <c r="C113" s="46" t="s">
        <v>1943</v>
      </c>
      <c r="D113" s="46"/>
      <c r="E113" s="47" t="s">
        <v>1958</v>
      </c>
      <c r="F113" s="33" t="s">
        <v>137</v>
      </c>
      <c r="G113" s="50">
        <v>0</v>
      </c>
      <c r="H113" s="43" t="s">
        <v>10</v>
      </c>
      <c r="I113" s="33">
        <v>23.45</v>
      </c>
      <c r="J113" s="35">
        <v>22.746500000000001</v>
      </c>
      <c r="K113" s="4">
        <f t="shared" si="6"/>
        <v>0.70349999999999824</v>
      </c>
      <c r="L113" s="40">
        <f t="shared" si="7"/>
        <v>2.9999999999999916E-2</v>
      </c>
      <c r="M113" s="1">
        <v>23.45</v>
      </c>
      <c r="N113" s="41">
        <f t="shared" si="8"/>
        <v>2.9999999999999916E-2</v>
      </c>
    </row>
    <row r="114" spans="1:14">
      <c r="A114" s="1" t="str">
        <f t="shared" si="5"/>
        <v>2.02.00931</v>
      </c>
      <c r="B114" s="25">
        <f>COUNTIF(C$3:C114,C114)</f>
        <v>31</v>
      </c>
      <c r="C114" s="46" t="s">
        <v>1936</v>
      </c>
      <c r="D114" s="46"/>
      <c r="E114" s="47" t="s">
        <v>1959</v>
      </c>
      <c r="F114" s="33" t="s">
        <v>138</v>
      </c>
      <c r="G114" s="50">
        <v>0</v>
      </c>
      <c r="H114" s="43" t="s">
        <v>10</v>
      </c>
      <c r="I114" s="33">
        <v>20.9</v>
      </c>
      <c r="J114" s="35">
        <v>20.48</v>
      </c>
      <c r="K114" s="4">
        <f t="shared" si="6"/>
        <v>0.41999999999999815</v>
      </c>
      <c r="L114" s="40">
        <f t="shared" si="7"/>
        <v>2.0095693779904167E-2</v>
      </c>
      <c r="M114" s="1">
        <v>20.9</v>
      </c>
      <c r="N114" s="41">
        <f t="shared" si="8"/>
        <v>2.0095693779904167E-2</v>
      </c>
    </row>
    <row r="115" spans="1:14">
      <c r="A115" s="1" t="str">
        <f t="shared" si="5"/>
        <v>2.02.00932</v>
      </c>
      <c r="B115" s="25">
        <f>COUNTIF(C$3:C115,C115)</f>
        <v>32</v>
      </c>
      <c r="C115" s="46" t="s">
        <v>1936</v>
      </c>
      <c r="D115" s="46"/>
      <c r="E115" s="47" t="s">
        <v>1960</v>
      </c>
      <c r="F115" s="33" t="s">
        <v>139</v>
      </c>
      <c r="G115" s="50">
        <v>0</v>
      </c>
      <c r="H115" s="43" t="s">
        <v>10</v>
      </c>
      <c r="I115" s="33">
        <v>16.760000000000002</v>
      </c>
      <c r="J115" s="35">
        <v>15.92</v>
      </c>
      <c r="K115" s="4">
        <f t="shared" si="6"/>
        <v>0.84000000000000163</v>
      </c>
      <c r="L115" s="40">
        <f t="shared" si="7"/>
        <v>5.0119331742243478E-2</v>
      </c>
      <c r="M115" s="1">
        <v>16.760000000000002</v>
      </c>
      <c r="N115" s="41">
        <f t="shared" si="8"/>
        <v>5.0119331742243478E-2</v>
      </c>
    </row>
    <row r="116" spans="1:14">
      <c r="A116" s="1" t="str">
        <f t="shared" si="5"/>
        <v>2.02.00933</v>
      </c>
      <c r="B116" s="25">
        <f>COUNTIF(C$3:C116,C116)</f>
        <v>33</v>
      </c>
      <c r="C116" s="46" t="s">
        <v>1936</v>
      </c>
      <c r="D116" s="46"/>
      <c r="E116" s="47" t="s">
        <v>1961</v>
      </c>
      <c r="F116" s="33" t="s">
        <v>140</v>
      </c>
      <c r="G116" s="50">
        <v>0</v>
      </c>
      <c r="H116" s="43" t="s">
        <v>10</v>
      </c>
      <c r="I116" s="33">
        <v>15.77</v>
      </c>
      <c r="J116" s="35">
        <v>15.296900000000001</v>
      </c>
      <c r="K116" s="4">
        <f t="shared" si="6"/>
        <v>0.47309999999999874</v>
      </c>
      <c r="L116" s="40">
        <f t="shared" si="7"/>
        <v>2.9999999999999916E-2</v>
      </c>
      <c r="M116" s="1">
        <v>15.77</v>
      </c>
      <c r="N116" s="41">
        <f t="shared" si="8"/>
        <v>2.9999999999999916E-2</v>
      </c>
    </row>
    <row r="117" spans="1:14">
      <c r="A117" s="1" t="str">
        <f t="shared" si="5"/>
        <v>2.02.00934</v>
      </c>
      <c r="B117" s="25">
        <f>COUNTIF(C$3:C117,C117)</f>
        <v>34</v>
      </c>
      <c r="C117" s="46" t="s">
        <v>1936</v>
      </c>
      <c r="D117" s="46"/>
      <c r="E117" s="47" t="s">
        <v>1962</v>
      </c>
      <c r="F117" s="33" t="s">
        <v>141</v>
      </c>
      <c r="G117" s="50">
        <v>0</v>
      </c>
      <c r="H117" s="43" t="s">
        <v>10</v>
      </c>
      <c r="I117" s="33">
        <v>11.3</v>
      </c>
      <c r="J117" s="35">
        <v>10.961</v>
      </c>
      <c r="K117" s="4">
        <f t="shared" si="6"/>
        <v>0.33900000000000041</v>
      </c>
      <c r="L117" s="40">
        <f t="shared" si="7"/>
        <v>3.0000000000000027E-2</v>
      </c>
      <c r="M117" s="1">
        <v>11.3</v>
      </c>
      <c r="N117" s="41">
        <f t="shared" si="8"/>
        <v>3.0000000000000027E-2</v>
      </c>
    </row>
    <row r="118" spans="1:14">
      <c r="A118" s="1" t="str">
        <f t="shared" si="5"/>
        <v>2.02.00935</v>
      </c>
      <c r="B118" s="25">
        <f>COUNTIF(C$3:C118,C118)</f>
        <v>35</v>
      </c>
      <c r="C118" s="46" t="s">
        <v>1936</v>
      </c>
      <c r="D118" s="46"/>
      <c r="E118" s="47" t="s">
        <v>1963</v>
      </c>
      <c r="F118" s="33" t="s">
        <v>142</v>
      </c>
      <c r="G118" s="50">
        <v>0</v>
      </c>
      <c r="H118" s="43" t="s">
        <v>10</v>
      </c>
      <c r="I118" s="33">
        <v>16.489999999999998</v>
      </c>
      <c r="J118" s="35">
        <v>15.9953</v>
      </c>
      <c r="K118" s="4">
        <f t="shared" si="6"/>
        <v>0.49469999999999814</v>
      </c>
      <c r="L118" s="40">
        <f t="shared" si="7"/>
        <v>2.9999999999999916E-2</v>
      </c>
      <c r="M118" s="1">
        <v>16.489999999999998</v>
      </c>
      <c r="N118" s="41">
        <f t="shared" si="8"/>
        <v>2.9999999999999916E-2</v>
      </c>
    </row>
    <row r="119" spans="1:14">
      <c r="A119" s="1" t="str">
        <f t="shared" si="5"/>
        <v>2.02.00936</v>
      </c>
      <c r="B119" s="25">
        <f>COUNTIF(C$3:C119,C119)</f>
        <v>36</v>
      </c>
      <c r="C119" s="46" t="s">
        <v>1936</v>
      </c>
      <c r="D119" s="46"/>
      <c r="E119" s="47" t="s">
        <v>1964</v>
      </c>
      <c r="F119" s="33" t="s">
        <v>143</v>
      </c>
      <c r="G119" s="50">
        <v>0</v>
      </c>
      <c r="H119" s="43" t="s">
        <v>10</v>
      </c>
      <c r="I119" s="33">
        <v>11.77</v>
      </c>
      <c r="J119" s="35">
        <v>11.4169</v>
      </c>
      <c r="K119" s="4">
        <f t="shared" si="6"/>
        <v>0.35309999999999953</v>
      </c>
      <c r="L119" s="40">
        <f t="shared" si="7"/>
        <v>2.9999999999999916E-2</v>
      </c>
      <c r="M119" s="1">
        <v>11.77</v>
      </c>
      <c r="N119" s="41">
        <f t="shared" si="8"/>
        <v>2.9999999999999916E-2</v>
      </c>
    </row>
    <row r="120" spans="1:14">
      <c r="A120" s="1" t="str">
        <f t="shared" si="5"/>
        <v>2.02.00937</v>
      </c>
      <c r="B120" s="25">
        <f>COUNTIF(C$3:C120,C120)</f>
        <v>37</v>
      </c>
      <c r="C120" s="46" t="s">
        <v>1936</v>
      </c>
      <c r="D120" s="46"/>
      <c r="E120" s="47" t="s">
        <v>1965</v>
      </c>
      <c r="F120" s="33" t="s">
        <v>144</v>
      </c>
      <c r="G120" s="50">
        <v>0</v>
      </c>
      <c r="H120" s="43" t="s">
        <v>10</v>
      </c>
      <c r="I120" s="33">
        <v>12.51</v>
      </c>
      <c r="J120" s="35">
        <v>12.1347</v>
      </c>
      <c r="K120" s="4">
        <f t="shared" si="6"/>
        <v>0.3752999999999993</v>
      </c>
      <c r="L120" s="40">
        <f t="shared" si="7"/>
        <v>2.9999999999999916E-2</v>
      </c>
      <c r="M120" s="1">
        <v>12.51</v>
      </c>
      <c r="N120" s="41">
        <f t="shared" si="8"/>
        <v>2.9999999999999916E-2</v>
      </c>
    </row>
    <row r="121" spans="1:14">
      <c r="A121" s="1" t="str">
        <f t="shared" si="5"/>
        <v>2.02.00938</v>
      </c>
      <c r="B121" s="25">
        <f>COUNTIF(C$3:C121,C121)</f>
        <v>38</v>
      </c>
      <c r="C121" s="46" t="s">
        <v>1936</v>
      </c>
      <c r="D121" s="46"/>
      <c r="E121" s="47" t="s">
        <v>1966</v>
      </c>
      <c r="F121" s="33" t="s">
        <v>145</v>
      </c>
      <c r="G121" s="50">
        <v>0</v>
      </c>
      <c r="H121" s="43" t="s">
        <v>10</v>
      </c>
      <c r="I121" s="33">
        <v>11.3</v>
      </c>
      <c r="J121" s="35">
        <v>10.961</v>
      </c>
      <c r="K121" s="4">
        <f t="shared" si="6"/>
        <v>0.33900000000000041</v>
      </c>
      <c r="L121" s="40">
        <f t="shared" si="7"/>
        <v>3.0000000000000027E-2</v>
      </c>
      <c r="M121" s="1">
        <v>11.3</v>
      </c>
      <c r="N121" s="41">
        <f t="shared" si="8"/>
        <v>3.0000000000000027E-2</v>
      </c>
    </row>
    <row r="122" spans="1:14">
      <c r="A122" s="1" t="str">
        <f t="shared" si="5"/>
        <v>2.02.00939</v>
      </c>
      <c r="B122" s="25">
        <f>COUNTIF(C$3:C122,C122)</f>
        <v>39</v>
      </c>
      <c r="C122" s="46" t="s">
        <v>1936</v>
      </c>
      <c r="D122" s="46"/>
      <c r="E122" s="47" t="s">
        <v>1967</v>
      </c>
      <c r="F122" s="33" t="s">
        <v>146</v>
      </c>
      <c r="G122" s="50">
        <v>0</v>
      </c>
      <c r="H122" s="43" t="s">
        <v>10</v>
      </c>
      <c r="I122" s="33">
        <v>23.28</v>
      </c>
      <c r="J122" s="35">
        <v>22.81</v>
      </c>
      <c r="K122" s="4">
        <f t="shared" si="6"/>
        <v>0.47000000000000242</v>
      </c>
      <c r="L122" s="40">
        <f t="shared" si="7"/>
        <v>2.0189003436426267E-2</v>
      </c>
      <c r="M122" s="1">
        <v>23.28</v>
      </c>
      <c r="N122" s="41">
        <f t="shared" si="8"/>
        <v>2.0189003436426267E-2</v>
      </c>
    </row>
    <row r="123" spans="1:14">
      <c r="A123" s="1" t="str">
        <f t="shared" si="5"/>
        <v>2.02.00940</v>
      </c>
      <c r="B123" s="25">
        <f>COUNTIF(C$3:C123,C123)</f>
        <v>40</v>
      </c>
      <c r="C123" s="46" t="s">
        <v>1936</v>
      </c>
      <c r="D123" s="46"/>
      <c r="E123" s="47" t="s">
        <v>1968</v>
      </c>
      <c r="F123" s="33" t="s">
        <v>147</v>
      </c>
      <c r="G123" s="50">
        <v>0</v>
      </c>
      <c r="H123" s="43" t="s">
        <v>10</v>
      </c>
      <c r="I123" s="33">
        <v>14.86</v>
      </c>
      <c r="J123" s="35">
        <v>14.56</v>
      </c>
      <c r="K123" s="4">
        <f t="shared" si="6"/>
        <v>0.29999999999999893</v>
      </c>
      <c r="L123" s="40">
        <f t="shared" si="7"/>
        <v>2.0188425302826274E-2</v>
      </c>
      <c r="M123" s="1">
        <v>14.86</v>
      </c>
      <c r="N123" s="41">
        <f t="shared" si="8"/>
        <v>2.0188425302826274E-2</v>
      </c>
    </row>
    <row r="124" spans="1:14">
      <c r="A124" s="1" t="str">
        <f t="shared" si="5"/>
        <v>2.02.00941</v>
      </c>
      <c r="B124" s="25">
        <f>COUNTIF(C$3:C124,C124)</f>
        <v>41</v>
      </c>
      <c r="C124" s="46" t="s">
        <v>1936</v>
      </c>
      <c r="D124" s="46"/>
      <c r="E124" s="47" t="s">
        <v>1969</v>
      </c>
      <c r="F124" s="33" t="s">
        <v>148</v>
      </c>
      <c r="G124" s="50">
        <v>0</v>
      </c>
      <c r="H124" s="43" t="s">
        <v>10</v>
      </c>
      <c r="I124" s="33">
        <v>22.49</v>
      </c>
      <c r="J124" s="35">
        <v>21.37</v>
      </c>
      <c r="K124" s="4">
        <f t="shared" si="6"/>
        <v>1.1199999999999974</v>
      </c>
      <c r="L124" s="40">
        <f t="shared" si="7"/>
        <v>4.9799911071587211E-2</v>
      </c>
      <c r="M124" s="1">
        <v>22.49</v>
      </c>
      <c r="N124" s="41">
        <f t="shared" si="8"/>
        <v>4.9799911071587211E-2</v>
      </c>
    </row>
    <row r="125" spans="1:14">
      <c r="A125" s="1" t="str">
        <f t="shared" si="5"/>
        <v>2.02.00942</v>
      </c>
      <c r="B125" s="25">
        <f>COUNTIF(C$3:C125,C125)</f>
        <v>42</v>
      </c>
      <c r="C125" s="46" t="s">
        <v>1936</v>
      </c>
      <c r="D125" s="46"/>
      <c r="E125" s="47" t="s">
        <v>1970</v>
      </c>
      <c r="F125" s="33" t="s">
        <v>149</v>
      </c>
      <c r="G125" s="50">
        <v>0</v>
      </c>
      <c r="H125" s="43" t="s">
        <v>10</v>
      </c>
      <c r="I125" s="33">
        <v>26.35</v>
      </c>
      <c r="J125" s="35">
        <v>25.3</v>
      </c>
      <c r="K125" s="4">
        <f t="shared" si="6"/>
        <v>1.0500000000000007</v>
      </c>
      <c r="L125" s="40">
        <f t="shared" si="7"/>
        <v>3.9848197343453573E-2</v>
      </c>
      <c r="M125" s="1">
        <v>26.35</v>
      </c>
      <c r="N125" s="41">
        <f t="shared" si="8"/>
        <v>3.9848197343453573E-2</v>
      </c>
    </row>
    <row r="126" spans="1:14">
      <c r="A126" s="1" t="str">
        <f t="shared" si="5"/>
        <v>2.02.00943</v>
      </c>
      <c r="B126" s="25">
        <f>COUNTIF(C$3:C126,C126)</f>
        <v>43</v>
      </c>
      <c r="C126" s="46" t="s">
        <v>1936</v>
      </c>
      <c r="D126" s="46"/>
      <c r="E126" s="47" t="s">
        <v>1971</v>
      </c>
      <c r="F126" s="33" t="s">
        <v>150</v>
      </c>
      <c r="G126" s="50">
        <v>0</v>
      </c>
      <c r="H126" s="43" t="s">
        <v>10</v>
      </c>
      <c r="I126" s="33">
        <v>26.83</v>
      </c>
      <c r="J126" s="35">
        <v>25.76</v>
      </c>
      <c r="K126" s="4">
        <f t="shared" si="6"/>
        <v>1.0699999999999967</v>
      </c>
      <c r="L126" s="40">
        <f t="shared" si="7"/>
        <v>3.9880730525530983E-2</v>
      </c>
      <c r="M126" s="1">
        <v>26.83</v>
      </c>
      <c r="N126" s="41">
        <f t="shared" si="8"/>
        <v>3.9880730525530983E-2</v>
      </c>
    </row>
    <row r="127" spans="1:14">
      <c r="A127" s="1" t="str">
        <f t="shared" si="5"/>
        <v>2.02.00944</v>
      </c>
      <c r="B127" s="25">
        <f>COUNTIF(C$3:C127,C127)</f>
        <v>44</v>
      </c>
      <c r="C127" s="46" t="s">
        <v>1936</v>
      </c>
      <c r="D127" s="46"/>
      <c r="E127" s="47" t="s">
        <v>1972</v>
      </c>
      <c r="F127" s="33" t="s">
        <v>151</v>
      </c>
      <c r="G127" s="50">
        <v>0</v>
      </c>
      <c r="H127" s="43" t="s">
        <v>10</v>
      </c>
      <c r="I127" s="33">
        <v>13.62</v>
      </c>
      <c r="J127" s="35">
        <v>13.211399999999999</v>
      </c>
      <c r="K127" s="4">
        <f t="shared" si="6"/>
        <v>0.40859999999999985</v>
      </c>
      <c r="L127" s="40">
        <f t="shared" si="7"/>
        <v>3.0000000000000027E-2</v>
      </c>
      <c r="M127" s="1">
        <v>13.62</v>
      </c>
      <c r="N127" s="41">
        <f t="shared" si="8"/>
        <v>3.0000000000000027E-2</v>
      </c>
    </row>
    <row r="128" spans="1:14">
      <c r="A128" s="1" t="str">
        <f t="shared" si="5"/>
        <v>2.02.00945</v>
      </c>
      <c r="B128" s="25">
        <f>COUNTIF(C$3:C128,C128)</f>
        <v>45</v>
      </c>
      <c r="C128" s="46" t="s">
        <v>1936</v>
      </c>
      <c r="D128" s="46"/>
      <c r="E128" s="47" t="s">
        <v>1973</v>
      </c>
      <c r="F128" s="33" t="s">
        <v>152</v>
      </c>
      <c r="G128" s="50">
        <v>0</v>
      </c>
      <c r="H128" s="43" t="s">
        <v>10</v>
      </c>
      <c r="I128" s="33">
        <v>9.94</v>
      </c>
      <c r="J128" s="35">
        <v>9.6417999999999999</v>
      </c>
      <c r="K128" s="4">
        <f t="shared" si="6"/>
        <v>0.29819999999999958</v>
      </c>
      <c r="L128" s="40">
        <f t="shared" si="7"/>
        <v>2.9999999999999916E-2</v>
      </c>
      <c r="M128" s="1">
        <v>9.94</v>
      </c>
      <c r="N128" s="41">
        <f t="shared" si="8"/>
        <v>2.9999999999999916E-2</v>
      </c>
    </row>
    <row r="129" spans="1:14">
      <c r="A129" s="1" t="str">
        <f t="shared" si="5"/>
        <v>2.02.00946</v>
      </c>
      <c r="B129" s="25">
        <f>COUNTIF(C$3:C129,C129)</f>
        <v>46</v>
      </c>
      <c r="C129" s="46" t="s">
        <v>1936</v>
      </c>
      <c r="D129" s="46"/>
      <c r="E129" s="47" t="s">
        <v>1974</v>
      </c>
      <c r="F129" s="33" t="s">
        <v>153</v>
      </c>
      <c r="G129" s="50">
        <v>0</v>
      </c>
      <c r="H129" s="43" t="s">
        <v>10</v>
      </c>
      <c r="I129" s="33">
        <v>9.94</v>
      </c>
      <c r="J129" s="35">
        <v>9.6417999999999999</v>
      </c>
      <c r="K129" s="4">
        <f t="shared" si="6"/>
        <v>0.29819999999999958</v>
      </c>
      <c r="L129" s="40">
        <f t="shared" si="7"/>
        <v>2.9999999999999916E-2</v>
      </c>
      <c r="M129" s="1">
        <v>9.94</v>
      </c>
      <c r="N129" s="41">
        <f t="shared" si="8"/>
        <v>2.9999999999999916E-2</v>
      </c>
    </row>
    <row r="130" spans="1:14">
      <c r="A130" s="1" t="str">
        <f t="shared" si="5"/>
        <v>2.02.00947</v>
      </c>
      <c r="B130" s="25">
        <f>COUNTIF(C$3:C130,C130)</f>
        <v>47</v>
      </c>
      <c r="C130" s="46" t="s">
        <v>1936</v>
      </c>
      <c r="D130" s="46"/>
      <c r="E130" s="47" t="s">
        <v>1975</v>
      </c>
      <c r="F130" s="33" t="s">
        <v>154</v>
      </c>
      <c r="G130" s="50">
        <v>0</v>
      </c>
      <c r="H130" s="43" t="s">
        <v>10</v>
      </c>
      <c r="I130" s="33">
        <v>11.05</v>
      </c>
      <c r="J130" s="35">
        <v>10.718500000000001</v>
      </c>
      <c r="K130" s="4">
        <f t="shared" si="6"/>
        <v>0.33150000000000013</v>
      </c>
      <c r="L130" s="40">
        <f t="shared" si="7"/>
        <v>3.0000000000000027E-2</v>
      </c>
      <c r="M130" s="1">
        <v>11.05</v>
      </c>
      <c r="N130" s="41">
        <f t="shared" si="8"/>
        <v>3.0000000000000027E-2</v>
      </c>
    </row>
    <row r="131" spans="1:14">
      <c r="A131" s="1" t="str">
        <f t="shared" si="5"/>
        <v>2.02.00948</v>
      </c>
      <c r="B131" s="25">
        <f>COUNTIF(C$3:C131,C131)</f>
        <v>48</v>
      </c>
      <c r="C131" s="46" t="s">
        <v>1936</v>
      </c>
      <c r="D131" s="46"/>
      <c r="E131" s="47" t="s">
        <v>1976</v>
      </c>
      <c r="F131" s="33" t="s">
        <v>155</v>
      </c>
      <c r="G131" s="50">
        <v>0</v>
      </c>
      <c r="H131" s="43" t="s">
        <v>10</v>
      </c>
      <c r="I131" s="33">
        <v>14.64</v>
      </c>
      <c r="J131" s="35">
        <v>14.200799999999999</v>
      </c>
      <c r="K131" s="4">
        <f t="shared" si="6"/>
        <v>0.43920000000000137</v>
      </c>
      <c r="L131" s="40">
        <f t="shared" si="7"/>
        <v>3.0000000000000138E-2</v>
      </c>
      <c r="M131" s="1">
        <v>14.64</v>
      </c>
      <c r="N131" s="41">
        <f t="shared" si="8"/>
        <v>3.0000000000000138E-2</v>
      </c>
    </row>
    <row r="132" spans="1:14">
      <c r="A132" s="1" t="str">
        <f t="shared" ref="A132:A195" si="9">C132&amp;B132</f>
        <v>2.02.00949</v>
      </c>
      <c r="B132" s="25">
        <f>COUNTIF(C$3:C132,C132)</f>
        <v>49</v>
      </c>
      <c r="C132" s="46" t="s">
        <v>1943</v>
      </c>
      <c r="D132" s="46"/>
      <c r="E132" s="47" t="s">
        <v>1977</v>
      </c>
      <c r="F132" s="33" t="s">
        <v>156</v>
      </c>
      <c r="G132" s="50">
        <v>0</v>
      </c>
      <c r="H132" s="43" t="s">
        <v>10</v>
      </c>
      <c r="I132" s="33">
        <v>16.989999999999998</v>
      </c>
      <c r="J132" s="35">
        <v>16.4803</v>
      </c>
      <c r="K132" s="4">
        <f t="shared" ref="K132:K195" si="10">I132-J132</f>
        <v>0.50969999999999871</v>
      </c>
      <c r="L132" s="40">
        <f t="shared" ref="L132:L195" si="11">1-J132/I132</f>
        <v>2.9999999999999916E-2</v>
      </c>
      <c r="M132" s="1">
        <v>16.989999999999998</v>
      </c>
      <c r="N132" s="41">
        <f t="shared" si="8"/>
        <v>2.9999999999999916E-2</v>
      </c>
    </row>
    <row r="133" spans="1:14">
      <c r="A133" s="1" t="str">
        <f t="shared" si="9"/>
        <v>2.02.00950</v>
      </c>
      <c r="B133" s="25">
        <f>COUNTIF(C$3:C133,C133)</f>
        <v>50</v>
      </c>
      <c r="C133" s="46" t="s">
        <v>1943</v>
      </c>
      <c r="D133" s="46"/>
      <c r="E133" s="47" t="s">
        <v>1978</v>
      </c>
      <c r="F133" s="33" t="s">
        <v>157</v>
      </c>
      <c r="G133" s="50">
        <v>0</v>
      </c>
      <c r="H133" s="43" t="s">
        <v>10</v>
      </c>
      <c r="I133" s="33">
        <v>18.38</v>
      </c>
      <c r="J133" s="35">
        <v>17.828600000000002</v>
      </c>
      <c r="K133" s="4">
        <f t="shared" si="10"/>
        <v>0.55139999999999745</v>
      </c>
      <c r="L133" s="40">
        <f t="shared" si="11"/>
        <v>2.9999999999999916E-2</v>
      </c>
      <c r="M133" s="1">
        <v>18.38</v>
      </c>
      <c r="N133" s="41">
        <f t="shared" si="8"/>
        <v>2.9999999999999916E-2</v>
      </c>
    </row>
    <row r="134" spans="1:14">
      <c r="A134" s="1" t="str">
        <f t="shared" si="9"/>
        <v>2.02.00951</v>
      </c>
      <c r="B134" s="25">
        <f>COUNTIF(C$3:C134,C134)</f>
        <v>51</v>
      </c>
      <c r="C134" s="46" t="s">
        <v>1943</v>
      </c>
      <c r="D134" s="46"/>
      <c r="E134" s="47" t="s">
        <v>1979</v>
      </c>
      <c r="F134" s="33" t="s">
        <v>158</v>
      </c>
      <c r="G134" s="50">
        <v>0</v>
      </c>
      <c r="H134" s="43" t="s">
        <v>10</v>
      </c>
      <c r="I134" s="33">
        <v>10.32</v>
      </c>
      <c r="J134" s="35">
        <v>10.010400000000001</v>
      </c>
      <c r="K134" s="4">
        <f t="shared" si="10"/>
        <v>0.30959999999999965</v>
      </c>
      <c r="L134" s="40">
        <f t="shared" si="11"/>
        <v>2.9999999999999916E-2</v>
      </c>
      <c r="M134" s="1">
        <v>10.32</v>
      </c>
      <c r="N134" s="41">
        <f t="shared" si="8"/>
        <v>2.9999999999999916E-2</v>
      </c>
    </row>
    <row r="135" spans="1:14">
      <c r="A135" s="1" t="str">
        <f t="shared" si="9"/>
        <v>2.02.00952</v>
      </c>
      <c r="B135" s="25">
        <f>COUNTIF(C$3:C135,C135)</f>
        <v>52</v>
      </c>
      <c r="C135" s="46" t="s">
        <v>1943</v>
      </c>
      <c r="D135" s="46"/>
      <c r="E135" s="47" t="s">
        <v>1980</v>
      </c>
      <c r="F135" s="33" t="s">
        <v>159</v>
      </c>
      <c r="G135" s="50">
        <v>0</v>
      </c>
      <c r="H135" s="43" t="s">
        <v>10</v>
      </c>
      <c r="I135" s="33">
        <v>5.74</v>
      </c>
      <c r="J135" s="35">
        <v>5.5678000000000001</v>
      </c>
      <c r="K135" s="4">
        <f t="shared" si="10"/>
        <v>0.17220000000000013</v>
      </c>
      <c r="L135" s="40">
        <f t="shared" si="11"/>
        <v>3.0000000000000027E-2</v>
      </c>
      <c r="M135" s="1">
        <v>5.74</v>
      </c>
      <c r="N135" s="41">
        <f t="shared" si="8"/>
        <v>3.0000000000000027E-2</v>
      </c>
    </row>
    <row r="136" spans="1:14">
      <c r="A136" s="1" t="str">
        <f t="shared" si="9"/>
        <v>2.02.00953</v>
      </c>
      <c r="B136" s="25">
        <f>COUNTIF(C$3:C136,C136)</f>
        <v>53</v>
      </c>
      <c r="C136" s="46" t="s">
        <v>1943</v>
      </c>
      <c r="D136" s="46"/>
      <c r="E136" s="47" t="s">
        <v>1981</v>
      </c>
      <c r="F136" s="33" t="s">
        <v>160</v>
      </c>
      <c r="G136" s="50">
        <v>0</v>
      </c>
      <c r="H136" s="43" t="s">
        <v>10</v>
      </c>
      <c r="I136" s="33">
        <v>16.309999999999999</v>
      </c>
      <c r="J136" s="35">
        <v>15.8207</v>
      </c>
      <c r="K136" s="4">
        <f t="shared" si="10"/>
        <v>0.48929999999999829</v>
      </c>
      <c r="L136" s="40">
        <f t="shared" si="11"/>
        <v>2.9999999999999916E-2</v>
      </c>
      <c r="M136" s="1">
        <v>16.309999999999999</v>
      </c>
      <c r="N136" s="41">
        <f t="shared" si="8"/>
        <v>2.9999999999999916E-2</v>
      </c>
    </row>
    <row r="137" spans="1:14">
      <c r="A137" s="1" t="str">
        <f t="shared" si="9"/>
        <v>2.02.00954</v>
      </c>
      <c r="B137" s="25">
        <f>COUNTIF(C$3:C137,C137)</f>
        <v>54</v>
      </c>
      <c r="C137" s="46" t="s">
        <v>1943</v>
      </c>
      <c r="D137" s="46"/>
      <c r="E137" s="47" t="s">
        <v>1982</v>
      </c>
      <c r="F137" s="33" t="s">
        <v>161</v>
      </c>
      <c r="G137" s="50">
        <v>0</v>
      </c>
      <c r="H137" s="43" t="s">
        <v>10</v>
      </c>
      <c r="I137" s="33">
        <v>7.39</v>
      </c>
      <c r="J137" s="35">
        <v>7.1683000000000003</v>
      </c>
      <c r="K137" s="4">
        <f t="shared" si="10"/>
        <v>0.22169999999999934</v>
      </c>
      <c r="L137" s="40">
        <f t="shared" si="11"/>
        <v>2.9999999999999916E-2</v>
      </c>
      <c r="M137" s="1">
        <v>7.39</v>
      </c>
      <c r="N137" s="41">
        <f t="shared" si="8"/>
        <v>2.9999999999999916E-2</v>
      </c>
    </row>
    <row r="138" spans="1:14">
      <c r="A138" s="1" t="str">
        <f t="shared" si="9"/>
        <v>2.02.00955</v>
      </c>
      <c r="B138" s="25">
        <f>COUNTIF(C$3:C138,C138)</f>
        <v>55</v>
      </c>
      <c r="C138" s="46" t="s">
        <v>1943</v>
      </c>
      <c r="D138" s="46"/>
      <c r="E138" s="47" t="s">
        <v>1983</v>
      </c>
      <c r="F138" s="33" t="s">
        <v>162</v>
      </c>
      <c r="G138" s="50">
        <v>0</v>
      </c>
      <c r="H138" s="43" t="s">
        <v>10</v>
      </c>
      <c r="I138" s="33">
        <v>9.99</v>
      </c>
      <c r="J138" s="35">
        <v>9.6903000000000006</v>
      </c>
      <c r="K138" s="4">
        <f t="shared" si="10"/>
        <v>0.29969999999999963</v>
      </c>
      <c r="L138" s="40">
        <f t="shared" si="11"/>
        <v>2.9999999999999916E-2</v>
      </c>
      <c r="M138" s="1">
        <v>9.99</v>
      </c>
      <c r="N138" s="41">
        <f t="shared" si="8"/>
        <v>2.9999999999999916E-2</v>
      </c>
    </row>
    <row r="139" spans="1:14">
      <c r="A139" s="1" t="str">
        <f t="shared" si="9"/>
        <v>2.02.00956</v>
      </c>
      <c r="B139" s="25">
        <f>COUNTIF(C$3:C139,C139)</f>
        <v>56</v>
      </c>
      <c r="C139" s="46" t="s">
        <v>1943</v>
      </c>
      <c r="D139" s="46"/>
      <c r="E139" s="47" t="s">
        <v>1984</v>
      </c>
      <c r="F139" s="33" t="s">
        <v>163</v>
      </c>
      <c r="G139" s="50">
        <v>0</v>
      </c>
      <c r="H139" s="43" t="s">
        <v>10</v>
      </c>
      <c r="I139" s="33">
        <v>59.62</v>
      </c>
      <c r="J139" s="35">
        <v>57.831400000000002</v>
      </c>
      <c r="K139" s="4">
        <f t="shared" si="10"/>
        <v>1.7885999999999953</v>
      </c>
      <c r="L139" s="40">
        <f t="shared" si="11"/>
        <v>2.9999999999999916E-2</v>
      </c>
      <c r="M139" s="1">
        <v>59.62</v>
      </c>
      <c r="N139" s="41">
        <f t="shared" si="8"/>
        <v>2.9999999999999916E-2</v>
      </c>
    </row>
    <row r="140" spans="1:14">
      <c r="A140" s="1" t="str">
        <f t="shared" si="9"/>
        <v>2.02.00957</v>
      </c>
      <c r="B140" s="25">
        <f>COUNTIF(C$3:C140,C140)</f>
        <v>57</v>
      </c>
      <c r="C140" s="46" t="s">
        <v>1943</v>
      </c>
      <c r="D140" s="46"/>
      <c r="E140" s="47" t="s">
        <v>1985</v>
      </c>
      <c r="F140" s="33" t="s">
        <v>164</v>
      </c>
      <c r="G140" s="50">
        <v>0</v>
      </c>
      <c r="H140" s="43" t="s">
        <v>10</v>
      </c>
      <c r="I140" s="33">
        <v>58.69</v>
      </c>
      <c r="J140" s="35">
        <v>56.929299999999998</v>
      </c>
      <c r="K140" s="4">
        <f t="shared" si="10"/>
        <v>1.7606999999999999</v>
      </c>
      <c r="L140" s="40">
        <f t="shared" si="11"/>
        <v>3.0000000000000027E-2</v>
      </c>
      <c r="M140" s="1">
        <v>58.69</v>
      </c>
      <c r="N140" s="41">
        <f t="shared" si="8"/>
        <v>3.0000000000000027E-2</v>
      </c>
    </row>
    <row r="141" spans="1:14">
      <c r="A141" s="1" t="str">
        <f t="shared" si="9"/>
        <v>2.02.00958</v>
      </c>
      <c r="B141" s="25">
        <f>COUNTIF(C$3:C141,C141)</f>
        <v>58</v>
      </c>
      <c r="C141" s="46" t="s">
        <v>1943</v>
      </c>
      <c r="D141" s="46"/>
      <c r="E141" s="47" t="s">
        <v>1986</v>
      </c>
      <c r="F141" s="33" t="s">
        <v>165</v>
      </c>
      <c r="G141" s="50">
        <v>0</v>
      </c>
      <c r="H141" s="43" t="s">
        <v>10</v>
      </c>
      <c r="I141" s="33">
        <v>58.69</v>
      </c>
      <c r="J141" s="35">
        <v>56.929299999999998</v>
      </c>
      <c r="K141" s="4">
        <f t="shared" si="10"/>
        <v>1.7606999999999999</v>
      </c>
      <c r="L141" s="40">
        <f t="shared" si="11"/>
        <v>3.0000000000000027E-2</v>
      </c>
      <c r="M141" s="1">
        <v>58.69</v>
      </c>
      <c r="N141" s="41">
        <f t="shared" si="8"/>
        <v>3.0000000000000027E-2</v>
      </c>
    </row>
    <row r="142" spans="1:14">
      <c r="A142" s="1" t="str">
        <f t="shared" si="9"/>
        <v>2.02.00959</v>
      </c>
      <c r="B142" s="25">
        <f>COUNTIF(C$3:C142,C142)</f>
        <v>59</v>
      </c>
      <c r="C142" s="46" t="s">
        <v>1943</v>
      </c>
      <c r="D142" s="46"/>
      <c r="E142" s="47" t="s">
        <v>1987</v>
      </c>
      <c r="F142" s="33" t="s">
        <v>166</v>
      </c>
      <c r="G142" s="50">
        <v>0</v>
      </c>
      <c r="H142" s="43" t="s">
        <v>10</v>
      </c>
      <c r="I142" s="33">
        <v>19.2</v>
      </c>
      <c r="J142" s="35">
        <v>18.623999999999999</v>
      </c>
      <c r="K142" s="4">
        <f t="shared" si="10"/>
        <v>0.57600000000000051</v>
      </c>
      <c r="L142" s="40">
        <f t="shared" si="11"/>
        <v>3.0000000000000027E-2</v>
      </c>
      <c r="M142" s="1">
        <v>19.2</v>
      </c>
      <c r="N142" s="41">
        <f t="shared" ref="N142:N168" si="12">1-J142/M142</f>
        <v>3.0000000000000027E-2</v>
      </c>
    </row>
    <row r="143" spans="1:14">
      <c r="A143" s="1" t="str">
        <f t="shared" si="9"/>
        <v>2.02.00960</v>
      </c>
      <c r="B143" s="25">
        <f>COUNTIF(C$3:C143,C143)</f>
        <v>60</v>
      </c>
      <c r="C143" s="46" t="s">
        <v>1943</v>
      </c>
      <c r="D143" s="46"/>
      <c r="E143" s="47" t="s">
        <v>1988</v>
      </c>
      <c r="F143" s="33" t="s">
        <v>167</v>
      </c>
      <c r="G143" s="50">
        <v>0</v>
      </c>
      <c r="H143" s="43" t="s">
        <v>10</v>
      </c>
      <c r="I143" s="33">
        <v>20.58</v>
      </c>
      <c r="J143" s="35">
        <v>19.962599999999998</v>
      </c>
      <c r="K143" s="4">
        <f t="shared" si="10"/>
        <v>0.61739999999999995</v>
      </c>
      <c r="L143" s="40">
        <f t="shared" si="11"/>
        <v>3.0000000000000027E-2</v>
      </c>
      <c r="M143" s="1">
        <v>20.58</v>
      </c>
      <c r="N143" s="41">
        <f t="shared" si="12"/>
        <v>3.0000000000000027E-2</v>
      </c>
    </row>
    <row r="144" spans="1:14">
      <c r="A144" s="1" t="str">
        <f t="shared" si="9"/>
        <v>2.02.00961</v>
      </c>
      <c r="B144" s="25">
        <f>COUNTIF(C$3:C144,C144)</f>
        <v>61</v>
      </c>
      <c r="C144" s="46" t="s">
        <v>1943</v>
      </c>
      <c r="D144" s="46"/>
      <c r="E144" s="47" t="s">
        <v>1989</v>
      </c>
      <c r="F144" s="33" t="s">
        <v>168</v>
      </c>
      <c r="G144" s="50">
        <v>0</v>
      </c>
      <c r="H144" s="43" t="s">
        <v>10</v>
      </c>
      <c r="I144" s="33">
        <v>43.73</v>
      </c>
      <c r="J144" s="35">
        <v>41.98</v>
      </c>
      <c r="K144" s="4">
        <f t="shared" si="10"/>
        <v>1.75</v>
      </c>
      <c r="L144" s="40">
        <f t="shared" si="11"/>
        <v>4.0018294077292516E-2</v>
      </c>
      <c r="M144" s="1">
        <v>43.73</v>
      </c>
      <c r="N144" s="41">
        <f t="shared" si="12"/>
        <v>4.0018294077292516E-2</v>
      </c>
    </row>
    <row r="145" spans="1:14">
      <c r="A145" s="1" t="str">
        <f t="shared" si="9"/>
        <v>2.02.00962</v>
      </c>
      <c r="B145" s="25">
        <f>COUNTIF(C$3:C145,C145)</f>
        <v>62</v>
      </c>
      <c r="C145" s="46" t="s">
        <v>1943</v>
      </c>
      <c r="D145" s="46"/>
      <c r="E145" s="47" t="s">
        <v>1990</v>
      </c>
      <c r="F145" s="33" t="s">
        <v>169</v>
      </c>
      <c r="G145" s="50">
        <v>0</v>
      </c>
      <c r="H145" s="43" t="s">
        <v>10</v>
      </c>
      <c r="I145" s="33">
        <v>4.3899999999999997</v>
      </c>
      <c r="J145" s="35">
        <v>4.3</v>
      </c>
      <c r="K145" s="4">
        <f t="shared" si="10"/>
        <v>8.9999999999999858E-2</v>
      </c>
      <c r="L145" s="40">
        <f t="shared" si="11"/>
        <v>2.0501138952163989E-2</v>
      </c>
      <c r="M145" s="1">
        <v>4.3899999999999997</v>
      </c>
      <c r="N145" s="41">
        <f t="shared" si="12"/>
        <v>2.0501138952163989E-2</v>
      </c>
    </row>
    <row r="146" spans="1:14">
      <c r="A146" s="1" t="str">
        <f t="shared" si="9"/>
        <v>2.02.00963</v>
      </c>
      <c r="B146" s="25">
        <f>COUNTIF(C$3:C146,C146)</f>
        <v>63</v>
      </c>
      <c r="C146" s="46" t="s">
        <v>1943</v>
      </c>
      <c r="D146" s="46"/>
      <c r="E146" s="47" t="s">
        <v>1991</v>
      </c>
      <c r="F146" s="33" t="s">
        <v>170</v>
      </c>
      <c r="G146" s="50">
        <v>0</v>
      </c>
      <c r="H146" s="43" t="s">
        <v>10</v>
      </c>
      <c r="I146" s="33">
        <v>4.08</v>
      </c>
      <c r="J146" s="35">
        <v>4</v>
      </c>
      <c r="K146" s="4">
        <f t="shared" si="10"/>
        <v>8.0000000000000071E-2</v>
      </c>
      <c r="L146" s="40">
        <f t="shared" si="11"/>
        <v>1.9607843137254943E-2</v>
      </c>
      <c r="M146" s="1">
        <v>4.08</v>
      </c>
      <c r="N146" s="41">
        <f t="shared" si="12"/>
        <v>1.9607843137254943E-2</v>
      </c>
    </row>
    <row r="147" spans="1:14">
      <c r="A147" s="1" t="str">
        <f t="shared" si="9"/>
        <v>2.02.00964</v>
      </c>
      <c r="B147" s="25">
        <f>COUNTIF(C$3:C147,C147)</f>
        <v>64</v>
      </c>
      <c r="C147" s="46" t="s">
        <v>1943</v>
      </c>
      <c r="D147" s="46"/>
      <c r="E147" s="47" t="s">
        <v>1992</v>
      </c>
      <c r="F147" s="33" t="s">
        <v>171</v>
      </c>
      <c r="G147" s="50">
        <v>0</v>
      </c>
      <c r="H147" s="43" t="s">
        <v>10</v>
      </c>
      <c r="I147" s="33">
        <v>18.68</v>
      </c>
      <c r="J147" s="35">
        <v>18.119599999999998</v>
      </c>
      <c r="K147" s="4">
        <f t="shared" si="10"/>
        <v>0.56040000000000134</v>
      </c>
      <c r="L147" s="40">
        <f t="shared" si="11"/>
        <v>3.0000000000000027E-2</v>
      </c>
      <c r="M147" s="1">
        <v>18.68</v>
      </c>
      <c r="N147" s="41">
        <f t="shared" si="12"/>
        <v>3.0000000000000027E-2</v>
      </c>
    </row>
    <row r="148" spans="1:14">
      <c r="A148" s="1" t="str">
        <f t="shared" si="9"/>
        <v>2.02.00965</v>
      </c>
      <c r="B148" s="25">
        <f>COUNTIF(C$3:C148,C148)</f>
        <v>65</v>
      </c>
      <c r="C148" s="46" t="s">
        <v>1943</v>
      </c>
      <c r="D148" s="46"/>
      <c r="E148" s="47" t="s">
        <v>1993</v>
      </c>
      <c r="F148" s="33" t="s">
        <v>172</v>
      </c>
      <c r="G148" s="50">
        <v>0</v>
      </c>
      <c r="H148" s="43" t="s">
        <v>10</v>
      </c>
      <c r="I148" s="33">
        <v>14.65</v>
      </c>
      <c r="J148" s="35">
        <v>14.2105</v>
      </c>
      <c r="K148" s="4">
        <f t="shared" si="10"/>
        <v>0.43950000000000067</v>
      </c>
      <c r="L148" s="40">
        <f t="shared" si="11"/>
        <v>3.0000000000000027E-2</v>
      </c>
      <c r="M148" s="1">
        <v>14.65</v>
      </c>
      <c r="N148" s="41">
        <f t="shared" si="12"/>
        <v>3.0000000000000027E-2</v>
      </c>
    </row>
    <row r="149" spans="1:14">
      <c r="A149" s="1" t="str">
        <f t="shared" si="9"/>
        <v>2.02.00966</v>
      </c>
      <c r="B149" s="25">
        <f>COUNTIF(C$3:C149,C149)</f>
        <v>66</v>
      </c>
      <c r="C149" s="46" t="s">
        <v>1943</v>
      </c>
      <c r="D149" s="46"/>
      <c r="E149" s="47" t="s">
        <v>1994</v>
      </c>
      <c r="F149" s="33" t="s">
        <v>173</v>
      </c>
      <c r="G149" s="50">
        <v>0</v>
      </c>
      <c r="H149" s="43" t="s">
        <v>10</v>
      </c>
      <c r="I149" s="33">
        <v>18.71</v>
      </c>
      <c r="J149" s="35">
        <v>18.148700000000002</v>
      </c>
      <c r="K149" s="4">
        <f t="shared" si="10"/>
        <v>0.56129999999999924</v>
      </c>
      <c r="L149" s="40">
        <f t="shared" si="11"/>
        <v>2.9999999999999916E-2</v>
      </c>
      <c r="M149" s="1">
        <v>18.71</v>
      </c>
      <c r="N149" s="41">
        <f t="shared" si="12"/>
        <v>2.9999999999999916E-2</v>
      </c>
    </row>
    <row r="150" spans="1:14">
      <c r="A150" s="1" t="str">
        <f t="shared" si="9"/>
        <v>2.02.00967</v>
      </c>
      <c r="B150" s="25">
        <f>COUNTIF(C$3:C150,C150)</f>
        <v>67</v>
      </c>
      <c r="C150" s="46" t="s">
        <v>1943</v>
      </c>
      <c r="D150" s="46"/>
      <c r="E150" s="47" t="s">
        <v>1995</v>
      </c>
      <c r="F150" s="33" t="s">
        <v>174</v>
      </c>
      <c r="G150" s="50">
        <v>0</v>
      </c>
      <c r="H150" s="43" t="s">
        <v>10</v>
      </c>
      <c r="I150" s="33">
        <v>18.440000000000001</v>
      </c>
      <c r="J150" s="35">
        <v>17.7</v>
      </c>
      <c r="K150" s="4">
        <f t="shared" si="10"/>
        <v>0.74000000000000199</v>
      </c>
      <c r="L150" s="40">
        <f t="shared" si="11"/>
        <v>4.0130151843817852E-2</v>
      </c>
      <c r="M150" s="1">
        <v>18.440000000000001</v>
      </c>
      <c r="N150" s="41">
        <f t="shared" si="12"/>
        <v>4.0130151843817852E-2</v>
      </c>
    </row>
    <row r="151" spans="1:14">
      <c r="A151" s="1" t="str">
        <f t="shared" si="9"/>
        <v>2.02.00968</v>
      </c>
      <c r="B151" s="25">
        <f>COUNTIF(C$3:C151,C151)</f>
        <v>68</v>
      </c>
      <c r="C151" s="46" t="s">
        <v>1943</v>
      </c>
      <c r="D151" s="46"/>
      <c r="E151" s="47" t="s">
        <v>1996</v>
      </c>
      <c r="F151" s="33" t="s">
        <v>175</v>
      </c>
      <c r="G151" s="50">
        <v>0</v>
      </c>
      <c r="H151" s="43" t="s">
        <v>10</v>
      </c>
      <c r="I151" s="33">
        <v>21</v>
      </c>
      <c r="J151" s="35">
        <v>20.37</v>
      </c>
      <c r="K151" s="4">
        <f t="shared" si="10"/>
        <v>0.62999999999999901</v>
      </c>
      <c r="L151" s="40">
        <f t="shared" si="11"/>
        <v>2.9999999999999916E-2</v>
      </c>
      <c r="M151" s="1">
        <v>21</v>
      </c>
      <c r="N151" s="41">
        <f t="shared" si="12"/>
        <v>2.9999999999999916E-2</v>
      </c>
    </row>
    <row r="152" spans="1:14">
      <c r="A152" s="1" t="str">
        <f t="shared" si="9"/>
        <v>2.02.00969</v>
      </c>
      <c r="B152" s="25">
        <f>COUNTIF(C$3:C152,C152)</f>
        <v>69</v>
      </c>
      <c r="C152" s="46" t="s">
        <v>1943</v>
      </c>
      <c r="D152" s="46"/>
      <c r="E152" s="47" t="s">
        <v>1997</v>
      </c>
      <c r="F152" s="33" t="s">
        <v>176</v>
      </c>
      <c r="G152" s="50">
        <v>0</v>
      </c>
      <c r="H152" s="43" t="s">
        <v>10</v>
      </c>
      <c r="I152" s="33">
        <v>20</v>
      </c>
      <c r="J152" s="35">
        <v>19.399999999999999</v>
      </c>
      <c r="K152" s="4">
        <f t="shared" si="10"/>
        <v>0.60000000000000142</v>
      </c>
      <c r="L152" s="40">
        <f t="shared" si="11"/>
        <v>3.0000000000000027E-2</v>
      </c>
      <c r="M152" s="1">
        <v>20</v>
      </c>
      <c r="N152" s="41">
        <f t="shared" si="12"/>
        <v>3.0000000000000027E-2</v>
      </c>
    </row>
    <row r="153" spans="1:14">
      <c r="A153" s="1" t="str">
        <f t="shared" si="9"/>
        <v>2.02.00970</v>
      </c>
      <c r="B153" s="25">
        <f>COUNTIF(C$3:C153,C153)</f>
        <v>70</v>
      </c>
      <c r="C153" s="46" t="s">
        <v>1943</v>
      </c>
      <c r="D153" s="46"/>
      <c r="E153" s="47" t="s">
        <v>1998</v>
      </c>
      <c r="F153" s="33" t="s">
        <v>177</v>
      </c>
      <c r="G153" s="50">
        <v>0</v>
      </c>
      <c r="H153" s="43" t="s">
        <v>10</v>
      </c>
      <c r="I153" s="33">
        <v>1.72</v>
      </c>
      <c r="J153" s="35">
        <v>1.6684000000000001</v>
      </c>
      <c r="K153" s="4">
        <f t="shared" si="10"/>
        <v>5.1599999999999868E-2</v>
      </c>
      <c r="L153" s="40">
        <f t="shared" si="11"/>
        <v>2.9999999999999916E-2</v>
      </c>
      <c r="M153" s="1">
        <v>1.72</v>
      </c>
      <c r="N153" s="41">
        <f t="shared" si="12"/>
        <v>2.9999999999999916E-2</v>
      </c>
    </row>
    <row r="154" spans="1:14">
      <c r="A154" s="1" t="str">
        <f t="shared" si="9"/>
        <v>2.02.00971</v>
      </c>
      <c r="B154" s="25">
        <f>COUNTIF(C$3:C154,C154)</f>
        <v>71</v>
      </c>
      <c r="C154" s="46" t="s">
        <v>1943</v>
      </c>
      <c r="D154" s="46"/>
      <c r="E154" s="47" t="s">
        <v>1999</v>
      </c>
      <c r="F154" s="33" t="s">
        <v>178</v>
      </c>
      <c r="G154" s="50">
        <v>0</v>
      </c>
      <c r="H154" s="43" t="s">
        <v>10</v>
      </c>
      <c r="I154" s="33">
        <v>6.9</v>
      </c>
      <c r="J154" s="35">
        <v>6.69</v>
      </c>
      <c r="K154" s="4">
        <f t="shared" si="10"/>
        <v>0.20999999999999996</v>
      </c>
      <c r="L154" s="40">
        <f t="shared" si="11"/>
        <v>3.0434782608695699E-2</v>
      </c>
      <c r="M154" s="1">
        <v>6.9</v>
      </c>
      <c r="N154" s="41">
        <f t="shared" si="12"/>
        <v>3.0434782608695699E-2</v>
      </c>
    </row>
    <row r="155" spans="1:14">
      <c r="A155" s="1" t="str">
        <f t="shared" si="9"/>
        <v>2.02.00972</v>
      </c>
      <c r="B155" s="25">
        <f>COUNTIF(C$3:C155,C155)</f>
        <v>72</v>
      </c>
      <c r="C155" s="46" t="s">
        <v>1943</v>
      </c>
      <c r="D155" s="46"/>
      <c r="E155" s="47" t="s">
        <v>2000</v>
      </c>
      <c r="F155" s="33" t="s">
        <v>179</v>
      </c>
      <c r="G155" s="50">
        <v>0</v>
      </c>
      <c r="H155" s="43" t="s">
        <v>10</v>
      </c>
      <c r="I155" s="33">
        <v>5.5</v>
      </c>
      <c r="J155" s="35">
        <v>5.34</v>
      </c>
      <c r="K155" s="4">
        <f t="shared" si="10"/>
        <v>0.16000000000000014</v>
      </c>
      <c r="L155" s="40">
        <f t="shared" si="11"/>
        <v>2.9090909090909167E-2</v>
      </c>
      <c r="M155" s="1">
        <v>5.5</v>
      </c>
      <c r="N155" s="41">
        <f t="shared" si="12"/>
        <v>2.9090909090909167E-2</v>
      </c>
    </row>
    <row r="156" spans="1:14">
      <c r="A156" s="1" t="str">
        <f t="shared" si="9"/>
        <v>2.02.00973</v>
      </c>
      <c r="B156" s="25">
        <f>COUNTIF(C$3:C156,C156)</f>
        <v>73</v>
      </c>
      <c r="C156" s="46" t="s">
        <v>1943</v>
      </c>
      <c r="D156" s="46"/>
      <c r="E156" s="47" t="s">
        <v>2001</v>
      </c>
      <c r="F156" s="33" t="s">
        <v>180</v>
      </c>
      <c r="G156" s="50">
        <v>0</v>
      </c>
      <c r="H156" s="43" t="s">
        <v>10</v>
      </c>
      <c r="I156" s="33">
        <v>31.55</v>
      </c>
      <c r="J156" s="35">
        <v>30.92</v>
      </c>
      <c r="K156" s="4">
        <f t="shared" si="10"/>
        <v>0.62999999999999901</v>
      </c>
      <c r="L156" s="40">
        <f t="shared" si="11"/>
        <v>1.9968304278922266E-2</v>
      </c>
      <c r="M156" s="1">
        <v>31.55</v>
      </c>
      <c r="N156" s="41">
        <f t="shared" si="12"/>
        <v>1.9968304278922266E-2</v>
      </c>
    </row>
    <row r="157" spans="1:14">
      <c r="A157" s="1" t="str">
        <f t="shared" si="9"/>
        <v>2.02.00974</v>
      </c>
      <c r="B157" s="25">
        <f>COUNTIF(C$3:C157,C157)</f>
        <v>74</v>
      </c>
      <c r="C157" s="46" t="s">
        <v>1943</v>
      </c>
      <c r="D157" s="46"/>
      <c r="E157" s="47" t="s">
        <v>2002</v>
      </c>
      <c r="F157" s="33" t="s">
        <v>181</v>
      </c>
      <c r="G157" s="50">
        <v>0</v>
      </c>
      <c r="H157" s="43" t="s">
        <v>10</v>
      </c>
      <c r="I157" s="33">
        <v>31.55</v>
      </c>
      <c r="J157" s="35">
        <v>30.92</v>
      </c>
      <c r="K157" s="4">
        <f t="shared" si="10"/>
        <v>0.62999999999999901</v>
      </c>
      <c r="L157" s="40">
        <f t="shared" si="11"/>
        <v>1.9968304278922266E-2</v>
      </c>
      <c r="M157" s="1">
        <v>31.55</v>
      </c>
      <c r="N157" s="41">
        <f t="shared" si="12"/>
        <v>1.9968304278922266E-2</v>
      </c>
    </row>
    <row r="158" spans="1:14">
      <c r="A158" s="1" t="str">
        <f t="shared" si="9"/>
        <v>2.02.00975</v>
      </c>
      <c r="B158" s="25">
        <f>COUNTIF(C$3:C158,C158)</f>
        <v>75</v>
      </c>
      <c r="C158" s="46" t="s">
        <v>1943</v>
      </c>
      <c r="D158" s="46"/>
      <c r="E158" s="47" t="s">
        <v>2003</v>
      </c>
      <c r="F158" s="33" t="s">
        <v>182</v>
      </c>
      <c r="G158" s="50">
        <v>0</v>
      </c>
      <c r="H158" s="43" t="s">
        <v>10</v>
      </c>
      <c r="I158" s="33">
        <v>12.8</v>
      </c>
      <c r="J158" s="35">
        <v>12.29</v>
      </c>
      <c r="K158" s="4">
        <f t="shared" si="10"/>
        <v>0.51000000000000156</v>
      </c>
      <c r="L158" s="40">
        <f t="shared" si="11"/>
        <v>3.9843750000000067E-2</v>
      </c>
      <c r="M158" s="1">
        <v>12.8</v>
      </c>
      <c r="N158" s="41">
        <f t="shared" si="12"/>
        <v>3.9843750000000067E-2</v>
      </c>
    </row>
    <row r="159" spans="1:14">
      <c r="A159" s="1" t="str">
        <f t="shared" si="9"/>
        <v>2.02.00976</v>
      </c>
      <c r="B159" s="25">
        <f>COUNTIF(C$3:C159,C159)</f>
        <v>76</v>
      </c>
      <c r="C159" s="46" t="s">
        <v>1943</v>
      </c>
      <c r="D159" s="46"/>
      <c r="E159" s="47" t="s">
        <v>2004</v>
      </c>
      <c r="F159" s="33" t="s">
        <v>183</v>
      </c>
      <c r="G159" s="50">
        <v>0</v>
      </c>
      <c r="H159" s="43" t="s">
        <v>10</v>
      </c>
      <c r="I159" s="33">
        <v>7.23</v>
      </c>
      <c r="J159" s="35">
        <v>6.94</v>
      </c>
      <c r="K159" s="4">
        <f t="shared" si="10"/>
        <v>0.29000000000000004</v>
      </c>
      <c r="L159" s="40">
        <f t="shared" si="11"/>
        <v>4.0110650069156262E-2</v>
      </c>
      <c r="M159" s="1">
        <v>7.23</v>
      </c>
      <c r="N159" s="41">
        <f t="shared" si="12"/>
        <v>4.0110650069156262E-2</v>
      </c>
    </row>
    <row r="160" spans="1:14">
      <c r="A160" s="1" t="str">
        <f t="shared" si="9"/>
        <v>2.02.00977</v>
      </c>
      <c r="B160" s="25">
        <f>COUNTIF(C$3:C160,C160)</f>
        <v>77</v>
      </c>
      <c r="C160" s="46" t="s">
        <v>1943</v>
      </c>
      <c r="D160" s="46"/>
      <c r="E160" s="47" t="s">
        <v>2005</v>
      </c>
      <c r="F160" s="33" t="s">
        <v>184</v>
      </c>
      <c r="G160" s="50">
        <v>0</v>
      </c>
      <c r="H160" s="43" t="s">
        <v>10</v>
      </c>
      <c r="I160" s="33">
        <v>26.5</v>
      </c>
      <c r="J160" s="35">
        <v>25.71</v>
      </c>
      <c r="K160" s="4">
        <f t="shared" si="10"/>
        <v>0.78999999999999915</v>
      </c>
      <c r="L160" s="40">
        <f t="shared" si="11"/>
        <v>2.981132075471693E-2</v>
      </c>
      <c r="M160" s="1">
        <v>26.5</v>
      </c>
      <c r="N160" s="41">
        <f t="shared" si="12"/>
        <v>2.981132075471693E-2</v>
      </c>
    </row>
    <row r="161" spans="1:14">
      <c r="A161" s="1" t="str">
        <f t="shared" si="9"/>
        <v>2.02.00978</v>
      </c>
      <c r="B161" s="25">
        <f>COUNTIF(C$3:C161,C161)</f>
        <v>78</v>
      </c>
      <c r="C161" s="46" t="s">
        <v>1943</v>
      </c>
      <c r="D161" s="46"/>
      <c r="E161" s="47" t="s">
        <v>2006</v>
      </c>
      <c r="F161" s="33" t="s">
        <v>185</v>
      </c>
      <c r="G161" s="50">
        <v>0</v>
      </c>
      <c r="H161" s="43" t="s">
        <v>10</v>
      </c>
      <c r="I161" s="33">
        <v>28.4</v>
      </c>
      <c r="J161" s="35">
        <v>27.547999999999998</v>
      </c>
      <c r="K161" s="4">
        <f t="shared" si="10"/>
        <v>0.85200000000000031</v>
      </c>
      <c r="L161" s="40">
        <f t="shared" si="11"/>
        <v>3.0000000000000027E-2</v>
      </c>
      <c r="M161" s="1">
        <v>28.4</v>
      </c>
      <c r="N161" s="41">
        <f t="shared" si="12"/>
        <v>3.0000000000000027E-2</v>
      </c>
    </row>
    <row r="162" spans="1:14">
      <c r="A162" s="1" t="str">
        <f t="shared" si="9"/>
        <v>2.02.00979</v>
      </c>
      <c r="B162" s="25">
        <f>COUNTIF(C$3:C162,C162)</f>
        <v>79</v>
      </c>
      <c r="C162" s="46" t="s">
        <v>1943</v>
      </c>
      <c r="D162" s="46"/>
      <c r="E162" s="47" t="s">
        <v>2007</v>
      </c>
      <c r="F162" s="33" t="s">
        <v>186</v>
      </c>
      <c r="G162" s="50">
        <v>0</v>
      </c>
      <c r="H162" s="43" t="s">
        <v>10</v>
      </c>
      <c r="I162" s="33">
        <v>27.77</v>
      </c>
      <c r="J162" s="35">
        <v>26.936900000000001</v>
      </c>
      <c r="K162" s="4">
        <f t="shared" si="10"/>
        <v>0.83309999999999818</v>
      </c>
      <c r="L162" s="40">
        <f t="shared" si="11"/>
        <v>2.9999999999999916E-2</v>
      </c>
      <c r="M162" s="1">
        <v>28.34</v>
      </c>
      <c r="N162" s="41">
        <f t="shared" si="12"/>
        <v>4.9509527170077616E-2</v>
      </c>
    </row>
    <row r="163" spans="1:14">
      <c r="A163" s="1" t="str">
        <f t="shared" si="9"/>
        <v>2.02.00980</v>
      </c>
      <c r="B163" s="25">
        <f>COUNTIF(C$3:C163,C163)</f>
        <v>80</v>
      </c>
      <c r="C163" s="46" t="s">
        <v>1936</v>
      </c>
      <c r="D163" s="46"/>
      <c r="E163" s="47" t="s">
        <v>2008</v>
      </c>
      <c r="F163" s="33" t="s">
        <v>187</v>
      </c>
      <c r="G163" s="50">
        <v>0</v>
      </c>
      <c r="H163" s="43" t="s">
        <v>10</v>
      </c>
      <c r="I163" s="33">
        <v>52.25</v>
      </c>
      <c r="J163" s="35">
        <v>51.73</v>
      </c>
      <c r="K163" s="4">
        <f t="shared" si="10"/>
        <v>0.52000000000000313</v>
      </c>
      <c r="L163" s="40">
        <f t="shared" si="11"/>
        <v>9.9521531100479343E-3</v>
      </c>
      <c r="M163" s="1">
        <v>55</v>
      </c>
      <c r="N163" s="41">
        <f t="shared" si="12"/>
        <v>5.9454545454545538E-2</v>
      </c>
    </row>
    <row r="164" spans="1:14">
      <c r="A164" s="1" t="str">
        <f t="shared" si="9"/>
        <v>2.02.00981</v>
      </c>
      <c r="B164" s="25">
        <f>COUNTIF(C$3:C164,C164)</f>
        <v>81</v>
      </c>
      <c r="C164" s="46" t="s">
        <v>1936</v>
      </c>
      <c r="D164" s="46"/>
      <c r="E164" s="47" t="s">
        <v>2009</v>
      </c>
      <c r="F164" s="33" t="s">
        <v>188</v>
      </c>
      <c r="G164" s="50">
        <v>0</v>
      </c>
      <c r="H164" s="43" t="s">
        <v>10</v>
      </c>
      <c r="I164" s="33">
        <v>52.25</v>
      </c>
      <c r="J164" s="35">
        <v>51.73</v>
      </c>
      <c r="K164" s="4">
        <f t="shared" si="10"/>
        <v>0.52000000000000313</v>
      </c>
      <c r="L164" s="40">
        <f t="shared" si="11"/>
        <v>9.9521531100479343E-3</v>
      </c>
      <c r="M164" s="1">
        <v>55</v>
      </c>
      <c r="N164" s="41">
        <f t="shared" si="12"/>
        <v>5.9454545454545538E-2</v>
      </c>
    </row>
    <row r="165" spans="1:14">
      <c r="A165" s="1" t="str">
        <f t="shared" si="9"/>
        <v>2.02.00982</v>
      </c>
      <c r="B165" s="25">
        <f>COUNTIF(C$3:C165,C165)</f>
        <v>82</v>
      </c>
      <c r="C165" s="46" t="s">
        <v>1936</v>
      </c>
      <c r="D165" s="46"/>
      <c r="E165" s="47" t="s">
        <v>2010</v>
      </c>
      <c r="F165" s="33" t="s">
        <v>189</v>
      </c>
      <c r="G165" s="50">
        <v>0</v>
      </c>
      <c r="H165" s="43" t="s">
        <v>10</v>
      </c>
      <c r="I165" s="33">
        <v>24.5</v>
      </c>
      <c r="J165" s="35">
        <v>23.765000000000001</v>
      </c>
      <c r="K165" s="4">
        <f t="shared" si="10"/>
        <v>0.73499999999999943</v>
      </c>
      <c r="L165" s="40">
        <f t="shared" si="11"/>
        <v>3.0000000000000027E-2</v>
      </c>
      <c r="M165" s="1">
        <v>24.5</v>
      </c>
      <c r="N165" s="41">
        <f t="shared" si="12"/>
        <v>3.0000000000000027E-2</v>
      </c>
    </row>
    <row r="166" spans="1:14">
      <c r="A166" s="1" t="str">
        <f t="shared" si="9"/>
        <v>2.02.00983</v>
      </c>
      <c r="B166" s="25">
        <f>COUNTIF(C$3:C166,C166)</f>
        <v>83</v>
      </c>
      <c r="C166" s="46" t="s">
        <v>1936</v>
      </c>
      <c r="D166" s="46"/>
      <c r="E166" s="47" t="s">
        <v>2011</v>
      </c>
      <c r="F166" s="33" t="s">
        <v>190</v>
      </c>
      <c r="G166" s="50">
        <v>0</v>
      </c>
      <c r="H166" s="43" t="s">
        <v>10</v>
      </c>
      <c r="I166" s="33">
        <v>54</v>
      </c>
      <c r="J166" s="35">
        <v>52.38</v>
      </c>
      <c r="K166" s="4">
        <f t="shared" si="10"/>
        <v>1.6199999999999974</v>
      </c>
      <c r="L166" s="40">
        <f t="shared" si="11"/>
        <v>2.9999999999999916E-2</v>
      </c>
      <c r="M166" s="1">
        <v>54</v>
      </c>
      <c r="N166" s="41">
        <f t="shared" si="12"/>
        <v>2.9999999999999916E-2</v>
      </c>
    </row>
    <row r="167" spans="1:14">
      <c r="A167" s="1" t="str">
        <f t="shared" si="9"/>
        <v>2.02.00984</v>
      </c>
      <c r="B167" s="25">
        <f>COUNTIF(C$3:C167,C167)</f>
        <v>84</v>
      </c>
      <c r="C167" s="46" t="s">
        <v>1936</v>
      </c>
      <c r="D167" s="46"/>
      <c r="E167" s="47" t="s">
        <v>2012</v>
      </c>
      <c r="F167" s="33" t="s">
        <v>191</v>
      </c>
      <c r="G167" s="50">
        <v>0</v>
      </c>
      <c r="H167" s="43" t="s">
        <v>10</v>
      </c>
      <c r="I167" s="33">
        <v>49</v>
      </c>
      <c r="J167" s="35">
        <v>47.53</v>
      </c>
      <c r="K167" s="4">
        <f t="shared" si="10"/>
        <v>1.4699999999999989</v>
      </c>
      <c r="L167" s="40">
        <f t="shared" si="11"/>
        <v>3.0000000000000027E-2</v>
      </c>
      <c r="M167" s="1">
        <v>49</v>
      </c>
      <c r="N167" s="41">
        <f t="shared" si="12"/>
        <v>3.0000000000000027E-2</v>
      </c>
    </row>
    <row r="168" spans="1:14">
      <c r="A168" s="1" t="str">
        <f t="shared" si="9"/>
        <v>2.02.00985</v>
      </c>
      <c r="B168" s="25">
        <f>COUNTIF(C$3:C168,C168)</f>
        <v>85</v>
      </c>
      <c r="C168" s="46" t="s">
        <v>1936</v>
      </c>
      <c r="D168" s="46"/>
      <c r="E168" s="47" t="s">
        <v>2013</v>
      </c>
      <c r="F168" s="33" t="s">
        <v>192</v>
      </c>
      <c r="G168" s="50">
        <v>0</v>
      </c>
      <c r="H168" s="43" t="s">
        <v>10</v>
      </c>
      <c r="I168" s="33">
        <v>1.77</v>
      </c>
      <c r="J168" s="35">
        <v>1.7169000000000001</v>
      </c>
      <c r="K168" s="4">
        <f t="shared" si="10"/>
        <v>5.3099999999999925E-2</v>
      </c>
      <c r="L168" s="40">
        <f t="shared" si="11"/>
        <v>2.9999999999999916E-2</v>
      </c>
      <c r="M168" s="1">
        <v>1.77</v>
      </c>
      <c r="N168" s="41">
        <f t="shared" si="12"/>
        <v>2.9999999999999916E-2</v>
      </c>
    </row>
    <row r="169" spans="1:14">
      <c r="A169" s="1" t="str">
        <f t="shared" si="9"/>
        <v>2.02.00986</v>
      </c>
      <c r="B169" s="25">
        <f>COUNTIF(C$3:C169,C169)</f>
        <v>86</v>
      </c>
      <c r="C169" s="46" t="s">
        <v>1936</v>
      </c>
      <c r="D169" s="46"/>
      <c r="E169" s="47" t="s">
        <v>2014</v>
      </c>
      <c r="F169" s="33" t="s">
        <v>193</v>
      </c>
      <c r="G169" s="50">
        <v>0</v>
      </c>
      <c r="H169" s="43" t="s">
        <v>10</v>
      </c>
      <c r="I169" s="33">
        <v>2.7</v>
      </c>
      <c r="J169" s="35">
        <v>2.6190000000000002</v>
      </c>
      <c r="K169" s="4">
        <f t="shared" si="10"/>
        <v>8.0999999999999961E-2</v>
      </c>
      <c r="L169" s="40">
        <f t="shared" si="11"/>
        <v>3.0000000000000027E-2</v>
      </c>
      <c r="M169" s="1">
        <v>2.7</v>
      </c>
      <c r="N169" s="41">
        <f t="shared" ref="N169:N197" si="13">1-J169/M169</f>
        <v>3.0000000000000027E-2</v>
      </c>
    </row>
    <row r="170" spans="1:14">
      <c r="A170" s="1" t="str">
        <f t="shared" si="9"/>
        <v>2.02.00987</v>
      </c>
      <c r="B170" s="25">
        <f>COUNTIF(C$3:C170,C170)</f>
        <v>87</v>
      </c>
      <c r="C170" s="46" t="s">
        <v>1936</v>
      </c>
      <c r="D170" s="46"/>
      <c r="E170" s="47" t="s">
        <v>2015</v>
      </c>
      <c r="F170" s="33" t="s">
        <v>194</v>
      </c>
      <c r="G170" s="50">
        <v>0</v>
      </c>
      <c r="H170" s="43" t="s">
        <v>10</v>
      </c>
      <c r="I170" s="33">
        <v>1.62</v>
      </c>
      <c r="J170" s="35">
        <v>1.5713999999999999</v>
      </c>
      <c r="K170" s="4">
        <f t="shared" si="10"/>
        <v>4.8600000000000199E-2</v>
      </c>
      <c r="L170" s="40">
        <f t="shared" si="11"/>
        <v>3.0000000000000138E-2</v>
      </c>
      <c r="M170" s="1">
        <v>1.62</v>
      </c>
      <c r="N170" s="41">
        <f t="shared" si="13"/>
        <v>3.0000000000000138E-2</v>
      </c>
    </row>
    <row r="171" spans="1:14">
      <c r="A171" s="1" t="str">
        <f t="shared" si="9"/>
        <v>2.02.00988</v>
      </c>
      <c r="B171" s="25">
        <f>COUNTIF(C$3:C171,C171)</f>
        <v>88</v>
      </c>
      <c r="C171" s="46" t="s">
        <v>1936</v>
      </c>
      <c r="D171" s="46"/>
      <c r="E171" s="47" t="s">
        <v>2016</v>
      </c>
      <c r="F171" s="33" t="s">
        <v>195</v>
      </c>
      <c r="G171" s="50">
        <v>0</v>
      </c>
      <c r="H171" s="43" t="s">
        <v>10</v>
      </c>
      <c r="I171" s="33">
        <v>2.79</v>
      </c>
      <c r="J171" s="35">
        <v>2.7063000000000001</v>
      </c>
      <c r="K171" s="4">
        <f t="shared" si="10"/>
        <v>8.3699999999999886E-2</v>
      </c>
      <c r="L171" s="40">
        <f t="shared" si="11"/>
        <v>2.9999999999999916E-2</v>
      </c>
      <c r="M171" s="1">
        <v>2.79</v>
      </c>
      <c r="N171" s="41">
        <f t="shared" si="13"/>
        <v>2.9999999999999916E-2</v>
      </c>
    </row>
    <row r="172" spans="1:14">
      <c r="A172" s="1" t="str">
        <f t="shared" si="9"/>
        <v>2.02.00989</v>
      </c>
      <c r="B172" s="25">
        <f>COUNTIF(C$3:C172,C172)</f>
        <v>89</v>
      </c>
      <c r="C172" s="46" t="s">
        <v>1936</v>
      </c>
      <c r="D172" s="46"/>
      <c r="E172" s="47" t="s">
        <v>2017</v>
      </c>
      <c r="F172" s="33" t="s">
        <v>196</v>
      </c>
      <c r="G172" s="50">
        <v>0</v>
      </c>
      <c r="H172" s="43" t="s">
        <v>10</v>
      </c>
      <c r="I172" s="33">
        <v>1.24</v>
      </c>
      <c r="J172" s="35">
        <v>1.2028000000000001</v>
      </c>
      <c r="K172" s="4">
        <f t="shared" si="10"/>
        <v>3.71999999999999E-2</v>
      </c>
      <c r="L172" s="40">
        <f t="shared" si="11"/>
        <v>2.9999999999999916E-2</v>
      </c>
      <c r="M172" s="1">
        <v>1.24</v>
      </c>
      <c r="N172" s="41">
        <f t="shared" si="13"/>
        <v>2.9999999999999916E-2</v>
      </c>
    </row>
    <row r="173" spans="1:14">
      <c r="A173" s="1" t="str">
        <f t="shared" si="9"/>
        <v>2.02.00990</v>
      </c>
      <c r="B173" s="25">
        <f>COUNTIF(C$3:C173,C173)</f>
        <v>90</v>
      </c>
      <c r="C173" s="46" t="s">
        <v>1936</v>
      </c>
      <c r="D173" s="46"/>
      <c r="E173" s="47" t="s">
        <v>2018</v>
      </c>
      <c r="F173" s="33" t="s">
        <v>197</v>
      </c>
      <c r="G173" s="50">
        <v>0</v>
      </c>
      <c r="H173" s="43" t="s">
        <v>10</v>
      </c>
      <c r="I173" s="33">
        <v>9.9499999999999993</v>
      </c>
      <c r="J173" s="35">
        <v>9.75</v>
      </c>
      <c r="K173" s="4">
        <f t="shared" si="10"/>
        <v>0.19999999999999929</v>
      </c>
      <c r="L173" s="40">
        <f t="shared" si="11"/>
        <v>2.010050251256279E-2</v>
      </c>
      <c r="M173" s="1">
        <v>9.9499999999999993</v>
      </c>
      <c r="N173" s="41">
        <f t="shared" si="13"/>
        <v>2.010050251256279E-2</v>
      </c>
    </row>
    <row r="174" spans="1:14">
      <c r="A174" s="1" t="str">
        <f t="shared" si="9"/>
        <v>2.02.00991</v>
      </c>
      <c r="B174" s="25">
        <f>COUNTIF(C$3:C174,C174)</f>
        <v>91</v>
      </c>
      <c r="C174" s="46" t="s">
        <v>1936</v>
      </c>
      <c r="D174" s="46"/>
      <c r="E174" s="47" t="s">
        <v>2019</v>
      </c>
      <c r="F174" s="33" t="s">
        <v>198</v>
      </c>
      <c r="G174" s="50">
        <v>0</v>
      </c>
      <c r="H174" s="43" t="s">
        <v>10</v>
      </c>
      <c r="I174" s="33">
        <v>10.130000000000001</v>
      </c>
      <c r="J174" s="35">
        <v>9.93</v>
      </c>
      <c r="K174" s="4">
        <f t="shared" si="10"/>
        <v>0.20000000000000107</v>
      </c>
      <c r="L174" s="40">
        <f t="shared" si="11"/>
        <v>1.9743336623889496E-2</v>
      </c>
      <c r="M174" s="1">
        <v>10.130000000000001</v>
      </c>
      <c r="N174" s="41">
        <f t="shared" si="13"/>
        <v>1.9743336623889496E-2</v>
      </c>
    </row>
    <row r="175" spans="1:14">
      <c r="A175" s="1" t="str">
        <f t="shared" si="9"/>
        <v>2.02.00992</v>
      </c>
      <c r="B175" s="25">
        <f>COUNTIF(C$3:C175,C175)</f>
        <v>92</v>
      </c>
      <c r="C175" s="46" t="s">
        <v>1936</v>
      </c>
      <c r="D175" s="46"/>
      <c r="E175" s="47" t="s">
        <v>2020</v>
      </c>
      <c r="F175" s="33" t="s">
        <v>199</v>
      </c>
      <c r="G175" s="50">
        <v>0</v>
      </c>
      <c r="H175" s="43" t="s">
        <v>10</v>
      </c>
      <c r="I175" s="33">
        <v>3.16</v>
      </c>
      <c r="J175" s="35">
        <v>3.1</v>
      </c>
      <c r="K175" s="4">
        <f t="shared" si="10"/>
        <v>6.0000000000000053E-2</v>
      </c>
      <c r="L175" s="40">
        <f t="shared" si="11"/>
        <v>1.8987341772151889E-2</v>
      </c>
      <c r="M175" s="1">
        <v>3.16</v>
      </c>
      <c r="N175" s="41">
        <f t="shared" si="13"/>
        <v>1.8987341772151889E-2</v>
      </c>
    </row>
    <row r="176" spans="1:14">
      <c r="A176" s="1" t="str">
        <f t="shared" si="9"/>
        <v>2.02.00993</v>
      </c>
      <c r="B176" s="25">
        <f>COUNTIF(C$3:C176,C176)</f>
        <v>93</v>
      </c>
      <c r="C176" s="46" t="s">
        <v>1926</v>
      </c>
      <c r="D176" s="46"/>
      <c r="E176" s="47" t="s">
        <v>2021</v>
      </c>
      <c r="F176" s="33" t="s">
        <v>200</v>
      </c>
      <c r="G176" s="50">
        <v>0</v>
      </c>
      <c r="H176" s="43" t="s">
        <v>10</v>
      </c>
      <c r="I176" s="33">
        <v>3.43</v>
      </c>
      <c r="J176" s="35">
        <v>3.36</v>
      </c>
      <c r="K176" s="4">
        <f t="shared" si="10"/>
        <v>7.0000000000000284E-2</v>
      </c>
      <c r="L176" s="40">
        <f t="shared" si="11"/>
        <v>2.0408163265306256E-2</v>
      </c>
      <c r="M176" s="1">
        <v>3.43</v>
      </c>
      <c r="N176" s="41">
        <f t="shared" si="13"/>
        <v>2.0408163265306256E-2</v>
      </c>
    </row>
    <row r="177" spans="1:14">
      <c r="A177" s="1" t="str">
        <f t="shared" si="9"/>
        <v>2.02.00994</v>
      </c>
      <c r="B177" s="25">
        <f>COUNTIF(C$3:C177,C177)</f>
        <v>94</v>
      </c>
      <c r="C177" s="46" t="s">
        <v>1926</v>
      </c>
      <c r="D177" s="46"/>
      <c r="E177" s="47" t="s">
        <v>2022</v>
      </c>
      <c r="F177" s="33" t="s">
        <v>201</v>
      </c>
      <c r="G177" s="50">
        <v>0</v>
      </c>
      <c r="H177" s="43" t="s">
        <v>10</v>
      </c>
      <c r="I177" s="33">
        <v>1.21</v>
      </c>
      <c r="J177" s="35">
        <v>1.19</v>
      </c>
      <c r="K177" s="4">
        <f t="shared" si="10"/>
        <v>2.0000000000000018E-2</v>
      </c>
      <c r="L177" s="40">
        <f t="shared" si="11"/>
        <v>1.6528925619834767E-2</v>
      </c>
      <c r="M177" s="1">
        <v>1.21</v>
      </c>
      <c r="N177" s="41">
        <f t="shared" si="13"/>
        <v>1.6528925619834767E-2</v>
      </c>
    </row>
    <row r="178" spans="1:14">
      <c r="A178" s="1" t="str">
        <f t="shared" si="9"/>
        <v>2.02.00995</v>
      </c>
      <c r="B178" s="25">
        <f>COUNTIF(C$3:C178,C178)</f>
        <v>95</v>
      </c>
      <c r="C178" s="46" t="s">
        <v>1926</v>
      </c>
      <c r="D178" s="46"/>
      <c r="E178" s="47" t="s">
        <v>2023</v>
      </c>
      <c r="F178" s="33" t="s">
        <v>202</v>
      </c>
      <c r="G178" s="50">
        <v>0</v>
      </c>
      <c r="H178" s="43" t="s">
        <v>10</v>
      </c>
      <c r="I178" s="33">
        <v>10.29</v>
      </c>
      <c r="J178" s="35">
        <v>9.8800000000000008</v>
      </c>
      <c r="K178" s="4">
        <f t="shared" si="10"/>
        <v>0.40999999999999837</v>
      </c>
      <c r="L178" s="40">
        <f t="shared" si="11"/>
        <v>3.9844509232264125E-2</v>
      </c>
      <c r="M178" s="1">
        <v>10.29</v>
      </c>
      <c r="N178" s="41">
        <f t="shared" si="13"/>
        <v>3.9844509232264125E-2</v>
      </c>
    </row>
    <row r="179" spans="1:14">
      <c r="A179" s="1" t="str">
        <f t="shared" si="9"/>
        <v>2.02.00996</v>
      </c>
      <c r="B179" s="25">
        <f>COUNTIF(C$3:C179,C179)</f>
        <v>96</v>
      </c>
      <c r="C179" s="46" t="s">
        <v>2024</v>
      </c>
      <c r="D179" s="46"/>
      <c r="E179" s="47" t="s">
        <v>2025</v>
      </c>
      <c r="F179" s="33" t="s">
        <v>203</v>
      </c>
      <c r="G179" s="50">
        <v>0</v>
      </c>
      <c r="H179" s="43" t="s">
        <v>10</v>
      </c>
      <c r="I179" s="33">
        <v>9.15</v>
      </c>
      <c r="J179" s="35">
        <v>9.06</v>
      </c>
      <c r="K179" s="4">
        <f t="shared" si="10"/>
        <v>8.9999999999999858E-2</v>
      </c>
      <c r="L179" s="40">
        <f t="shared" si="11"/>
        <v>9.8360655737704805E-3</v>
      </c>
      <c r="M179" s="1">
        <v>9.15</v>
      </c>
      <c r="N179" s="41">
        <f t="shared" si="13"/>
        <v>9.8360655737704805E-3</v>
      </c>
    </row>
    <row r="180" spans="1:14">
      <c r="A180" s="1" t="str">
        <f t="shared" si="9"/>
        <v>2.02.00997</v>
      </c>
      <c r="B180" s="25">
        <f>COUNTIF(C$3:C180,C180)</f>
        <v>97</v>
      </c>
      <c r="C180" s="46" t="s">
        <v>2024</v>
      </c>
      <c r="D180" s="46"/>
      <c r="E180" s="47" t="s">
        <v>2026</v>
      </c>
      <c r="F180" s="33" t="s">
        <v>204</v>
      </c>
      <c r="G180" s="50">
        <v>0</v>
      </c>
      <c r="H180" s="43" t="s">
        <v>10</v>
      </c>
      <c r="I180" s="33">
        <v>21.56</v>
      </c>
      <c r="J180" s="35">
        <v>20.9132</v>
      </c>
      <c r="K180" s="4">
        <f t="shared" si="10"/>
        <v>0.64679999999999893</v>
      </c>
      <c r="L180" s="40">
        <f t="shared" si="11"/>
        <v>2.9999999999999916E-2</v>
      </c>
      <c r="M180" s="1">
        <v>21.56</v>
      </c>
      <c r="N180" s="41">
        <f t="shared" si="13"/>
        <v>2.9999999999999916E-2</v>
      </c>
    </row>
    <row r="181" spans="1:14">
      <c r="A181" s="1" t="str">
        <f t="shared" si="9"/>
        <v>2.02.00998</v>
      </c>
      <c r="B181" s="25">
        <f>COUNTIF(C$3:C181,C181)</f>
        <v>98</v>
      </c>
      <c r="C181" s="46" t="s">
        <v>2024</v>
      </c>
      <c r="D181" s="46"/>
      <c r="E181" s="47" t="s">
        <v>2027</v>
      </c>
      <c r="F181" s="33" t="s">
        <v>205</v>
      </c>
      <c r="G181" s="50">
        <v>0</v>
      </c>
      <c r="H181" s="43" t="s">
        <v>10</v>
      </c>
      <c r="I181" s="33">
        <v>10.3</v>
      </c>
      <c r="J181" s="35">
        <v>9.9909999999999997</v>
      </c>
      <c r="K181" s="4">
        <f t="shared" si="10"/>
        <v>0.30900000000000105</v>
      </c>
      <c r="L181" s="40">
        <f t="shared" si="11"/>
        <v>3.0000000000000138E-2</v>
      </c>
      <c r="M181" s="1">
        <v>10.3</v>
      </c>
      <c r="N181" s="41">
        <f t="shared" si="13"/>
        <v>3.0000000000000138E-2</v>
      </c>
    </row>
    <row r="182" spans="1:14">
      <c r="A182" s="1" t="str">
        <f t="shared" si="9"/>
        <v>2.02.00999</v>
      </c>
      <c r="B182" s="25">
        <f>COUNTIF(C$3:C182,C182)</f>
        <v>99</v>
      </c>
      <c r="C182" s="46" t="s">
        <v>2024</v>
      </c>
      <c r="D182" s="46"/>
      <c r="E182" s="47" t="s">
        <v>2028</v>
      </c>
      <c r="F182" s="33" t="s">
        <v>206</v>
      </c>
      <c r="G182" s="50">
        <v>0</v>
      </c>
      <c r="H182" s="43" t="s">
        <v>10</v>
      </c>
      <c r="I182" s="33">
        <v>6.38</v>
      </c>
      <c r="J182" s="35">
        <v>6.25</v>
      </c>
      <c r="K182" s="4">
        <f t="shared" si="10"/>
        <v>0.12999999999999989</v>
      </c>
      <c r="L182" s="40">
        <f t="shared" si="11"/>
        <v>2.0376175548589281E-2</v>
      </c>
      <c r="M182" s="1">
        <v>6.38</v>
      </c>
      <c r="N182" s="41">
        <f t="shared" si="13"/>
        <v>2.0376175548589281E-2</v>
      </c>
    </row>
    <row r="183" spans="1:14">
      <c r="A183" s="1" t="str">
        <f t="shared" si="9"/>
        <v>2.02.009100</v>
      </c>
      <c r="B183" s="25">
        <f>COUNTIF(C$3:C183,C183)</f>
        <v>100</v>
      </c>
      <c r="C183" s="46" t="s">
        <v>2024</v>
      </c>
      <c r="D183" s="46"/>
      <c r="E183" s="47" t="s">
        <v>2029</v>
      </c>
      <c r="F183" s="33" t="s">
        <v>207</v>
      </c>
      <c r="G183" s="50" t="s">
        <v>208</v>
      </c>
      <c r="H183" s="43" t="s">
        <v>10</v>
      </c>
      <c r="I183" s="33">
        <v>55</v>
      </c>
      <c r="J183" s="35">
        <v>53.9</v>
      </c>
      <c r="K183" s="4">
        <f t="shared" si="10"/>
        <v>1.1000000000000014</v>
      </c>
      <c r="L183" s="40">
        <f t="shared" si="11"/>
        <v>2.0000000000000018E-2</v>
      </c>
      <c r="M183" s="1">
        <v>55</v>
      </c>
      <c r="N183" s="41">
        <f t="shared" si="13"/>
        <v>2.0000000000000018E-2</v>
      </c>
    </row>
    <row r="184" spans="1:14">
      <c r="A184" s="1" t="str">
        <f t="shared" si="9"/>
        <v>2.02.009101</v>
      </c>
      <c r="B184" s="25">
        <f>COUNTIF(C$3:C184,C184)</f>
        <v>101</v>
      </c>
      <c r="C184" s="46" t="s">
        <v>2024</v>
      </c>
      <c r="D184" s="46"/>
      <c r="E184" s="48" t="s">
        <v>2030</v>
      </c>
      <c r="F184" s="33" t="s">
        <v>209</v>
      </c>
      <c r="G184" s="50">
        <v>0</v>
      </c>
      <c r="H184" s="43" t="s">
        <v>10</v>
      </c>
      <c r="I184" s="33">
        <v>52.55</v>
      </c>
      <c r="J184" s="35">
        <v>49.922499999999992</v>
      </c>
      <c r="K184" s="4">
        <f t="shared" si="10"/>
        <v>2.6275000000000048</v>
      </c>
      <c r="L184" s="40">
        <f t="shared" si="11"/>
        <v>5.0000000000000044E-2</v>
      </c>
      <c r="M184" s="1">
        <v>52.55</v>
      </c>
      <c r="N184" s="41">
        <f t="shared" si="13"/>
        <v>5.0000000000000044E-2</v>
      </c>
    </row>
    <row r="185" spans="1:14">
      <c r="A185" s="1" t="str">
        <f t="shared" si="9"/>
        <v>2.02.009102</v>
      </c>
      <c r="B185" s="25">
        <f>COUNTIF(C$3:C185,C185)</f>
        <v>102</v>
      </c>
      <c r="C185" s="46" t="s">
        <v>2024</v>
      </c>
      <c r="D185" s="46"/>
      <c r="E185" s="48" t="s">
        <v>2031</v>
      </c>
      <c r="F185" s="33" t="s">
        <v>210</v>
      </c>
      <c r="G185" s="50">
        <v>0</v>
      </c>
      <c r="H185" s="43" t="s">
        <v>10</v>
      </c>
      <c r="I185" s="33">
        <v>9.5399999999999991</v>
      </c>
      <c r="J185" s="35">
        <v>9.2434999999999992</v>
      </c>
      <c r="K185" s="4">
        <f t="shared" si="10"/>
        <v>0.29649999999999999</v>
      </c>
      <c r="L185" s="40">
        <f t="shared" si="11"/>
        <v>3.1079664570230592E-2</v>
      </c>
      <c r="M185" s="1">
        <v>9.73</v>
      </c>
      <c r="N185" s="41">
        <f t="shared" si="13"/>
        <v>5.0000000000000155E-2</v>
      </c>
    </row>
    <row r="186" spans="1:14">
      <c r="A186" s="1" t="str">
        <f t="shared" si="9"/>
        <v>2.02.009103</v>
      </c>
      <c r="B186" s="25">
        <f>COUNTIF(C$3:C186,C186)</f>
        <v>103</v>
      </c>
      <c r="C186" s="46" t="s">
        <v>2024</v>
      </c>
      <c r="D186" s="46"/>
      <c r="E186" s="47" t="s">
        <v>2032</v>
      </c>
      <c r="F186" s="33" t="s">
        <v>211</v>
      </c>
      <c r="G186" s="50">
        <v>0</v>
      </c>
      <c r="H186" s="43" t="s">
        <v>10</v>
      </c>
      <c r="I186" s="33">
        <v>4</v>
      </c>
      <c r="J186" s="35">
        <v>3.88</v>
      </c>
      <c r="K186" s="4">
        <f t="shared" si="10"/>
        <v>0.12000000000000011</v>
      </c>
      <c r="L186" s="40">
        <f t="shared" si="11"/>
        <v>3.0000000000000027E-2</v>
      </c>
      <c r="M186" s="1">
        <v>4</v>
      </c>
      <c r="N186" s="41">
        <f t="shared" si="13"/>
        <v>3.0000000000000027E-2</v>
      </c>
    </row>
    <row r="187" spans="1:14">
      <c r="A187" s="1" t="str">
        <f t="shared" si="9"/>
        <v>2.02.009104</v>
      </c>
      <c r="B187" s="25">
        <f>COUNTIF(C$3:C187,C187)</f>
        <v>104</v>
      </c>
      <c r="C187" s="46" t="s">
        <v>2024</v>
      </c>
      <c r="D187" s="46"/>
      <c r="E187" s="47" t="s">
        <v>2033</v>
      </c>
      <c r="F187" s="33" t="s">
        <v>212</v>
      </c>
      <c r="G187" s="50" t="s">
        <v>66</v>
      </c>
      <c r="H187" s="43" t="s">
        <v>10</v>
      </c>
      <c r="I187" s="33">
        <v>18.22</v>
      </c>
      <c r="J187" s="35">
        <v>17.673400000000001</v>
      </c>
      <c r="K187" s="4">
        <f t="shared" si="10"/>
        <v>0.54659999999999798</v>
      </c>
      <c r="L187" s="40">
        <f t="shared" si="11"/>
        <v>2.9999999999999916E-2</v>
      </c>
      <c r="M187" s="1">
        <v>18.22</v>
      </c>
      <c r="N187" s="41">
        <f t="shared" si="13"/>
        <v>2.9999999999999916E-2</v>
      </c>
    </row>
    <row r="188" spans="1:14">
      <c r="A188" s="1" t="str">
        <f t="shared" si="9"/>
        <v>2.02.009105</v>
      </c>
      <c r="B188" s="25">
        <f>COUNTIF(C$3:C188,C188)</f>
        <v>105</v>
      </c>
      <c r="C188" s="46" t="s">
        <v>2024</v>
      </c>
      <c r="D188" s="46"/>
      <c r="E188" s="47" t="s">
        <v>2034</v>
      </c>
      <c r="F188" s="33" t="s">
        <v>213</v>
      </c>
      <c r="G188" s="50" t="s">
        <v>214</v>
      </c>
      <c r="H188" s="43" t="s">
        <v>10</v>
      </c>
      <c r="I188" s="33">
        <v>39.4</v>
      </c>
      <c r="J188" s="35">
        <v>38.218000000000004</v>
      </c>
      <c r="K188" s="4">
        <f t="shared" si="10"/>
        <v>1.1819999999999951</v>
      </c>
      <c r="L188" s="40">
        <f t="shared" si="11"/>
        <v>2.9999999999999916E-2</v>
      </c>
      <c r="M188" s="1">
        <v>39.4</v>
      </c>
      <c r="N188" s="41">
        <f t="shared" si="13"/>
        <v>2.9999999999999916E-2</v>
      </c>
    </row>
    <row r="189" spans="1:14">
      <c r="A189" s="1" t="str">
        <f t="shared" si="9"/>
        <v>2.02.009106</v>
      </c>
      <c r="B189" s="25">
        <f>COUNTIF(C$3:C189,C189)</f>
        <v>106</v>
      </c>
      <c r="C189" s="46" t="s">
        <v>2024</v>
      </c>
      <c r="D189" s="46"/>
      <c r="E189" s="48" t="s">
        <v>2035</v>
      </c>
      <c r="F189" s="33" t="s">
        <v>215</v>
      </c>
      <c r="G189" s="50" t="s">
        <v>216</v>
      </c>
      <c r="H189" s="43" t="s">
        <v>10</v>
      </c>
      <c r="I189" s="33">
        <v>38.72</v>
      </c>
      <c r="J189" s="35">
        <v>36.783999999999999</v>
      </c>
      <c r="K189" s="4">
        <f t="shared" si="10"/>
        <v>1.9359999999999999</v>
      </c>
      <c r="L189" s="40">
        <f t="shared" si="11"/>
        <v>5.0000000000000044E-2</v>
      </c>
      <c r="M189" s="1">
        <v>38.72</v>
      </c>
      <c r="N189" s="41">
        <f t="shared" si="13"/>
        <v>5.0000000000000044E-2</v>
      </c>
    </row>
    <row r="190" spans="1:14">
      <c r="A190" s="1" t="str">
        <f t="shared" si="9"/>
        <v>2.02.009107</v>
      </c>
      <c r="B190" s="25">
        <f>COUNTIF(C$3:C190,C190)</f>
        <v>107</v>
      </c>
      <c r="C190" s="46" t="s">
        <v>2024</v>
      </c>
      <c r="D190" s="46"/>
      <c r="E190" s="48" t="s">
        <v>2036</v>
      </c>
      <c r="F190" s="33" t="s">
        <v>217</v>
      </c>
      <c r="G190" s="50" t="s">
        <v>218</v>
      </c>
      <c r="H190" s="43" t="s">
        <v>10</v>
      </c>
      <c r="I190" s="33">
        <v>43.17</v>
      </c>
      <c r="J190" s="35">
        <v>41.011499999999998</v>
      </c>
      <c r="K190" s="4">
        <f t="shared" si="10"/>
        <v>2.1585000000000036</v>
      </c>
      <c r="L190" s="40">
        <f t="shared" si="11"/>
        <v>5.0000000000000044E-2</v>
      </c>
      <c r="M190" s="1">
        <v>43.17</v>
      </c>
      <c r="N190" s="41">
        <f t="shared" si="13"/>
        <v>5.0000000000000044E-2</v>
      </c>
    </row>
    <row r="191" spans="1:14">
      <c r="A191" s="1" t="str">
        <f t="shared" si="9"/>
        <v>2.02.009108</v>
      </c>
      <c r="B191" s="25">
        <f>COUNTIF(C$3:C191,C191)</f>
        <v>108</v>
      </c>
      <c r="C191" s="46" t="s">
        <v>2024</v>
      </c>
      <c r="D191" s="46"/>
      <c r="E191" s="47" t="s">
        <v>2037</v>
      </c>
      <c r="F191" s="33" t="s">
        <v>219</v>
      </c>
      <c r="G191" s="50" t="s">
        <v>220</v>
      </c>
      <c r="H191" s="43" t="s">
        <v>10</v>
      </c>
      <c r="I191" s="33">
        <v>175.94</v>
      </c>
      <c r="J191" s="35">
        <v>174.18</v>
      </c>
      <c r="K191" s="4">
        <f t="shared" si="10"/>
        <v>1.7599999999999909</v>
      </c>
      <c r="L191" s="40">
        <f t="shared" si="11"/>
        <v>1.0003410253495493E-2</v>
      </c>
      <c r="M191" s="1">
        <v>175.94</v>
      </c>
      <c r="N191" s="41">
        <f t="shared" si="13"/>
        <v>1.0003410253495493E-2</v>
      </c>
    </row>
    <row r="192" spans="1:14">
      <c r="A192" s="1" t="str">
        <f t="shared" si="9"/>
        <v>2.02.009109</v>
      </c>
      <c r="B192" s="25">
        <f>COUNTIF(C$3:C192,C192)</f>
        <v>109</v>
      </c>
      <c r="C192" s="46" t="s">
        <v>2024</v>
      </c>
      <c r="D192" s="46"/>
      <c r="E192" s="47" t="s">
        <v>2038</v>
      </c>
      <c r="F192" s="33" t="s">
        <v>221</v>
      </c>
      <c r="G192" s="50">
        <v>441</v>
      </c>
      <c r="H192" s="43" t="s">
        <v>10</v>
      </c>
      <c r="I192" s="33">
        <v>10.55</v>
      </c>
      <c r="J192" s="35">
        <v>10.233499999999999</v>
      </c>
      <c r="K192" s="4">
        <f t="shared" si="10"/>
        <v>0.31650000000000134</v>
      </c>
      <c r="L192" s="40">
        <f t="shared" si="11"/>
        <v>3.0000000000000138E-2</v>
      </c>
      <c r="M192" s="1">
        <v>10.55</v>
      </c>
      <c r="N192" s="41">
        <f t="shared" si="13"/>
        <v>3.0000000000000138E-2</v>
      </c>
    </row>
    <row r="193" spans="1:14">
      <c r="A193" s="1" t="str">
        <f t="shared" si="9"/>
        <v>2.02.009110</v>
      </c>
      <c r="B193" s="25">
        <f>COUNTIF(C$3:C193,C193)</f>
        <v>110</v>
      </c>
      <c r="C193" s="46" t="s">
        <v>2024</v>
      </c>
      <c r="D193" s="46"/>
      <c r="E193" s="47" t="s">
        <v>2039</v>
      </c>
      <c r="F193" s="33" t="s">
        <v>222</v>
      </c>
      <c r="G193" s="50">
        <v>304</v>
      </c>
      <c r="H193" s="43" t="s">
        <v>10</v>
      </c>
      <c r="I193" s="33">
        <v>39.78</v>
      </c>
      <c r="J193" s="35">
        <v>37.79</v>
      </c>
      <c r="K193" s="4">
        <f t="shared" si="10"/>
        <v>1.990000000000002</v>
      </c>
      <c r="L193" s="40">
        <f t="shared" si="11"/>
        <v>5.0025138260432422E-2</v>
      </c>
      <c r="M193" s="1">
        <v>39.78</v>
      </c>
      <c r="N193" s="41">
        <f t="shared" si="13"/>
        <v>5.0025138260432422E-2</v>
      </c>
    </row>
    <row r="194" spans="1:14">
      <c r="A194" s="1" t="str">
        <f t="shared" si="9"/>
        <v>2.02.009111</v>
      </c>
      <c r="B194" s="25">
        <f>COUNTIF(C$3:C194,C194)</f>
        <v>111</v>
      </c>
      <c r="C194" s="46" t="s">
        <v>2024</v>
      </c>
      <c r="D194" s="46"/>
      <c r="E194" s="47" t="s">
        <v>2040</v>
      </c>
      <c r="F194" s="33" t="s">
        <v>223</v>
      </c>
      <c r="G194" s="50">
        <v>304</v>
      </c>
      <c r="H194" s="43" t="s">
        <v>10</v>
      </c>
      <c r="I194" s="33">
        <v>50.45</v>
      </c>
      <c r="J194" s="35">
        <v>47.93</v>
      </c>
      <c r="K194" s="4">
        <f t="shared" si="10"/>
        <v>2.5200000000000031</v>
      </c>
      <c r="L194" s="40">
        <f t="shared" si="11"/>
        <v>4.9950445986124969E-2</v>
      </c>
      <c r="M194" s="1">
        <v>50.45</v>
      </c>
      <c r="N194" s="41">
        <f t="shared" si="13"/>
        <v>4.9950445986124969E-2</v>
      </c>
    </row>
    <row r="195" spans="1:14">
      <c r="A195" s="1" t="str">
        <f t="shared" si="9"/>
        <v>2.02.009112</v>
      </c>
      <c r="B195" s="25">
        <f>COUNTIF(C$3:C195,C195)</f>
        <v>112</v>
      </c>
      <c r="C195" s="46" t="s">
        <v>2024</v>
      </c>
      <c r="D195" s="46"/>
      <c r="E195" s="47" t="s">
        <v>2041</v>
      </c>
      <c r="F195" s="33" t="s">
        <v>224</v>
      </c>
      <c r="G195" s="50" t="s">
        <v>225</v>
      </c>
      <c r="H195" s="43" t="s">
        <v>10</v>
      </c>
      <c r="I195" s="33">
        <v>41.78</v>
      </c>
      <c r="J195" s="35">
        <v>39.69</v>
      </c>
      <c r="K195" s="4">
        <f t="shared" si="10"/>
        <v>2.0900000000000034</v>
      </c>
      <c r="L195" s="40">
        <f t="shared" si="11"/>
        <v>5.0023934897080014E-2</v>
      </c>
      <c r="M195" s="1">
        <v>41.78</v>
      </c>
      <c r="N195" s="41">
        <f t="shared" si="13"/>
        <v>5.0023934897080014E-2</v>
      </c>
    </row>
    <row r="196" spans="1:14">
      <c r="A196" s="1" t="str">
        <f t="shared" ref="A196:A259" si="14">C196&amp;B196</f>
        <v>2.02.009113</v>
      </c>
      <c r="B196" s="25">
        <f>COUNTIF(C$3:C196,C196)</f>
        <v>113</v>
      </c>
      <c r="C196" s="46" t="s">
        <v>2024</v>
      </c>
      <c r="D196" s="46"/>
      <c r="E196" s="47" t="s">
        <v>2042</v>
      </c>
      <c r="F196" s="33" t="s">
        <v>226</v>
      </c>
      <c r="G196" s="50" t="s">
        <v>227</v>
      </c>
      <c r="H196" s="43" t="s">
        <v>10</v>
      </c>
      <c r="I196" s="33">
        <v>24.19</v>
      </c>
      <c r="J196" s="35">
        <v>22.98</v>
      </c>
      <c r="K196" s="4">
        <f t="shared" ref="K196:K259" si="15">I196-J196</f>
        <v>1.2100000000000009</v>
      </c>
      <c r="L196" s="40">
        <f t="shared" ref="L196:L259" si="16">1-J196/I196</f>
        <v>5.0020669698222386E-2</v>
      </c>
      <c r="M196" s="1">
        <v>24.19</v>
      </c>
      <c r="N196" s="41">
        <f t="shared" si="13"/>
        <v>5.0020669698222386E-2</v>
      </c>
    </row>
    <row r="197" spans="1:14">
      <c r="A197" s="1" t="str">
        <f t="shared" si="14"/>
        <v>2.02.009114</v>
      </c>
      <c r="B197" s="25">
        <f>COUNTIF(C$3:C197,C197)</f>
        <v>114</v>
      </c>
      <c r="C197" s="46" t="s">
        <v>2024</v>
      </c>
      <c r="D197" s="46"/>
      <c r="E197" s="47" t="s">
        <v>2043</v>
      </c>
      <c r="F197" s="33" t="s">
        <v>229</v>
      </c>
      <c r="G197" s="50">
        <v>441</v>
      </c>
      <c r="H197" s="43" t="s">
        <v>10</v>
      </c>
      <c r="I197" s="33">
        <v>24.4</v>
      </c>
      <c r="J197" s="35">
        <v>24.16</v>
      </c>
      <c r="K197" s="4">
        <f t="shared" si="15"/>
        <v>0.23999999999999844</v>
      </c>
      <c r="L197" s="40">
        <f t="shared" si="16"/>
        <v>9.8360655737704805E-3</v>
      </c>
      <c r="M197" s="1">
        <v>24.4</v>
      </c>
      <c r="N197" s="41">
        <f t="shared" si="13"/>
        <v>9.8360655737704805E-3</v>
      </c>
    </row>
    <row r="198" spans="1:14">
      <c r="A198" s="1" t="str">
        <f t="shared" si="14"/>
        <v>2.02.009115</v>
      </c>
      <c r="B198" s="25">
        <f>COUNTIF(C$3:C198,C198)</f>
        <v>115</v>
      </c>
      <c r="C198" s="46" t="s">
        <v>2024</v>
      </c>
      <c r="D198" s="46"/>
      <c r="E198" s="47" t="s">
        <v>2044</v>
      </c>
      <c r="F198" s="33" t="s">
        <v>230</v>
      </c>
      <c r="G198" s="50" t="s">
        <v>231</v>
      </c>
      <c r="H198" s="43" t="s">
        <v>10</v>
      </c>
      <c r="I198" s="33">
        <v>10.1</v>
      </c>
      <c r="J198" s="35">
        <v>9.6999999999999993</v>
      </c>
      <c r="K198" s="4">
        <f t="shared" si="15"/>
        <v>0.40000000000000036</v>
      </c>
      <c r="L198" s="40">
        <f t="shared" si="16"/>
        <v>3.9603960396039639E-2</v>
      </c>
      <c r="M198" s="1">
        <v>10.1</v>
      </c>
      <c r="N198" s="41">
        <f t="shared" ref="N198:N232" si="17">1-J198/M198</f>
        <v>3.9603960396039639E-2</v>
      </c>
    </row>
    <row r="199" spans="1:14">
      <c r="A199" s="1" t="str">
        <f t="shared" si="14"/>
        <v>2.02.009116</v>
      </c>
      <c r="B199" s="25">
        <f>COUNTIF(C$3:C199,C199)</f>
        <v>116</v>
      </c>
      <c r="C199" s="46" t="s">
        <v>2024</v>
      </c>
      <c r="D199" s="46"/>
      <c r="E199" s="47" t="s">
        <v>2045</v>
      </c>
      <c r="F199" s="33" t="s">
        <v>232</v>
      </c>
      <c r="G199" s="50" t="s">
        <v>231</v>
      </c>
      <c r="H199" s="43" t="s">
        <v>10</v>
      </c>
      <c r="I199" s="33">
        <v>9.6</v>
      </c>
      <c r="J199" s="35">
        <v>9.2200000000000006</v>
      </c>
      <c r="K199" s="4">
        <f t="shared" si="15"/>
        <v>0.37999999999999901</v>
      </c>
      <c r="L199" s="40">
        <f t="shared" si="16"/>
        <v>3.9583333333333193E-2</v>
      </c>
      <c r="M199" s="1">
        <v>9.8000000000000007</v>
      </c>
      <c r="N199" s="41">
        <f t="shared" si="17"/>
        <v>5.9183673469387799E-2</v>
      </c>
    </row>
    <row r="200" spans="1:14">
      <c r="A200" s="1" t="str">
        <f t="shared" si="14"/>
        <v>2.02.009117</v>
      </c>
      <c r="B200" s="25">
        <f>COUNTIF(C$3:C200,C200)</f>
        <v>117</v>
      </c>
      <c r="C200" s="46" t="s">
        <v>2024</v>
      </c>
      <c r="D200" s="46"/>
      <c r="E200" s="47" t="s">
        <v>2046</v>
      </c>
      <c r="F200" s="33" t="s">
        <v>233</v>
      </c>
      <c r="G200" s="50" t="s">
        <v>231</v>
      </c>
      <c r="H200" s="43" t="s">
        <v>10</v>
      </c>
      <c r="I200" s="33">
        <v>9.65</v>
      </c>
      <c r="J200" s="35">
        <v>9.26</v>
      </c>
      <c r="K200" s="4">
        <f t="shared" si="15"/>
        <v>0.39000000000000057</v>
      </c>
      <c r="L200" s="40">
        <f t="shared" si="16"/>
        <v>4.0414507772020825E-2</v>
      </c>
      <c r="M200" s="1">
        <v>9.85</v>
      </c>
      <c r="N200" s="41">
        <f t="shared" si="17"/>
        <v>5.9898477157360408E-2</v>
      </c>
    </row>
    <row r="201" spans="1:14">
      <c r="A201" s="1" t="str">
        <f t="shared" si="14"/>
        <v>2.02.009118</v>
      </c>
      <c r="B201" s="25">
        <f>COUNTIF(C$3:C201,C201)</f>
        <v>118</v>
      </c>
      <c r="C201" s="46" t="s">
        <v>2024</v>
      </c>
      <c r="D201" s="46"/>
      <c r="E201" s="47" t="s">
        <v>2047</v>
      </c>
      <c r="F201" s="33" t="s">
        <v>234</v>
      </c>
      <c r="G201" s="50">
        <v>0</v>
      </c>
      <c r="H201" s="43" t="s">
        <v>10</v>
      </c>
      <c r="I201" s="33">
        <v>25.54</v>
      </c>
      <c r="J201" s="35">
        <v>24.773800000000001</v>
      </c>
      <c r="K201" s="4">
        <f t="shared" si="15"/>
        <v>0.76619999999999777</v>
      </c>
      <c r="L201" s="40">
        <f t="shared" si="16"/>
        <v>2.9999999999999916E-2</v>
      </c>
      <c r="M201" s="1">
        <v>25.54</v>
      </c>
      <c r="N201" s="41">
        <f t="shared" si="17"/>
        <v>2.9999999999999916E-2</v>
      </c>
    </row>
    <row r="202" spans="1:14">
      <c r="A202" s="1" t="str">
        <f t="shared" si="14"/>
        <v>2.02.009119</v>
      </c>
      <c r="B202" s="25">
        <f>COUNTIF(C$3:C202,C202)</f>
        <v>119</v>
      </c>
      <c r="C202" s="46" t="s">
        <v>2024</v>
      </c>
      <c r="D202" s="46"/>
      <c r="E202" s="47" t="s">
        <v>2048</v>
      </c>
      <c r="F202" s="33" t="s">
        <v>235</v>
      </c>
      <c r="G202" s="50" t="s">
        <v>231</v>
      </c>
      <c r="H202" s="43" t="s">
        <v>10</v>
      </c>
      <c r="I202" s="33">
        <v>11.63</v>
      </c>
      <c r="J202" s="35">
        <v>11.4</v>
      </c>
      <c r="K202" s="4">
        <f t="shared" si="15"/>
        <v>0.23000000000000043</v>
      </c>
      <c r="L202" s="40">
        <f t="shared" si="16"/>
        <v>1.9776440240756754E-2</v>
      </c>
      <c r="M202" s="1">
        <v>11.63</v>
      </c>
      <c r="N202" s="41">
        <f t="shared" si="17"/>
        <v>1.9776440240756754E-2</v>
      </c>
    </row>
    <row r="203" spans="1:14">
      <c r="A203" s="1" t="str">
        <f t="shared" si="14"/>
        <v>2.02.009120</v>
      </c>
      <c r="B203" s="25">
        <f>COUNTIF(C$3:C203,C203)</f>
        <v>120</v>
      </c>
      <c r="C203" s="46" t="s">
        <v>2024</v>
      </c>
      <c r="D203" s="46"/>
      <c r="E203" s="47" t="s">
        <v>2049</v>
      </c>
      <c r="F203" s="33" t="s">
        <v>236</v>
      </c>
      <c r="G203" s="50" t="s">
        <v>231</v>
      </c>
      <c r="H203" s="43" t="s">
        <v>10</v>
      </c>
      <c r="I203" s="33">
        <v>3.92</v>
      </c>
      <c r="J203" s="35">
        <v>3.8</v>
      </c>
      <c r="K203" s="4">
        <f t="shared" si="15"/>
        <v>0.12000000000000011</v>
      </c>
      <c r="L203" s="40">
        <f t="shared" si="16"/>
        <v>3.0612244897959218E-2</v>
      </c>
      <c r="M203" s="1">
        <v>3.92</v>
      </c>
      <c r="N203" s="41">
        <f t="shared" si="17"/>
        <v>3.0612244897959218E-2</v>
      </c>
    </row>
    <row r="204" spans="1:14">
      <c r="A204" s="1" t="str">
        <f t="shared" si="14"/>
        <v>2.02.009121</v>
      </c>
      <c r="B204" s="25">
        <f>COUNTIF(C$3:C204,C204)</f>
        <v>121</v>
      </c>
      <c r="C204" s="46" t="s">
        <v>2024</v>
      </c>
      <c r="D204" s="46"/>
      <c r="E204" s="47" t="s">
        <v>2050</v>
      </c>
      <c r="F204" s="33" t="s">
        <v>237</v>
      </c>
      <c r="G204" s="50" t="s">
        <v>238</v>
      </c>
      <c r="H204" s="43" t="s">
        <v>10</v>
      </c>
      <c r="I204" s="33">
        <v>29.6</v>
      </c>
      <c r="J204" s="35">
        <v>28.712</v>
      </c>
      <c r="K204" s="4">
        <f t="shared" si="15"/>
        <v>0.88800000000000168</v>
      </c>
      <c r="L204" s="40">
        <f t="shared" si="16"/>
        <v>3.0000000000000027E-2</v>
      </c>
      <c r="M204" s="1">
        <v>29.6</v>
      </c>
      <c r="N204" s="41">
        <f t="shared" si="17"/>
        <v>3.0000000000000027E-2</v>
      </c>
    </row>
    <row r="205" spans="1:14">
      <c r="A205" s="1" t="str">
        <f t="shared" si="14"/>
        <v>2.02.009122</v>
      </c>
      <c r="B205" s="25">
        <f>COUNTIF(C$3:C205,C205)</f>
        <v>122</v>
      </c>
      <c r="C205" s="46" t="s">
        <v>2024</v>
      </c>
      <c r="D205" s="46"/>
      <c r="E205" s="47" t="s">
        <v>2051</v>
      </c>
      <c r="F205" s="33" t="s">
        <v>239</v>
      </c>
      <c r="G205" s="50" t="s">
        <v>240</v>
      </c>
      <c r="H205" s="43" t="s">
        <v>10</v>
      </c>
      <c r="I205" s="33">
        <v>9.36</v>
      </c>
      <c r="J205" s="35">
        <v>9.0792000000000002</v>
      </c>
      <c r="K205" s="4">
        <f t="shared" si="15"/>
        <v>0.28079999999999927</v>
      </c>
      <c r="L205" s="40">
        <f t="shared" si="16"/>
        <v>2.9999999999999916E-2</v>
      </c>
      <c r="M205" s="1">
        <v>9.36</v>
      </c>
      <c r="N205" s="41">
        <f t="shared" si="17"/>
        <v>2.9999999999999916E-2</v>
      </c>
    </row>
    <row r="206" spans="1:14">
      <c r="A206" s="1" t="str">
        <f t="shared" si="14"/>
        <v>2.02.009123</v>
      </c>
      <c r="B206" s="25">
        <f>COUNTIF(C$3:C206,C206)</f>
        <v>123</v>
      </c>
      <c r="C206" s="46" t="s">
        <v>2024</v>
      </c>
      <c r="D206" s="46"/>
      <c r="E206" s="47" t="s">
        <v>2052</v>
      </c>
      <c r="F206" s="33" t="s">
        <v>241</v>
      </c>
      <c r="G206" s="50">
        <v>0</v>
      </c>
      <c r="H206" s="43" t="s">
        <v>10</v>
      </c>
      <c r="I206" s="33">
        <v>35</v>
      </c>
      <c r="J206" s="35">
        <v>33.950000000000003</v>
      </c>
      <c r="K206" s="4">
        <f t="shared" si="15"/>
        <v>1.0499999999999972</v>
      </c>
      <c r="L206" s="40">
        <f t="shared" si="16"/>
        <v>2.9999999999999916E-2</v>
      </c>
      <c r="M206" s="1">
        <v>35</v>
      </c>
      <c r="N206" s="41">
        <f t="shared" si="17"/>
        <v>2.9999999999999916E-2</v>
      </c>
    </row>
    <row r="207" spans="1:14">
      <c r="A207" s="1" t="str">
        <f t="shared" si="14"/>
        <v>2.02.009124</v>
      </c>
      <c r="B207" s="25">
        <f>COUNTIF(C$3:C207,C207)</f>
        <v>124</v>
      </c>
      <c r="C207" s="46" t="s">
        <v>2024</v>
      </c>
      <c r="D207" s="46"/>
      <c r="E207" s="47" t="s">
        <v>2053</v>
      </c>
      <c r="F207" s="33" t="s">
        <v>242</v>
      </c>
      <c r="G207" s="50">
        <v>0</v>
      </c>
      <c r="H207" s="43" t="s">
        <v>10</v>
      </c>
      <c r="I207" s="33">
        <v>22</v>
      </c>
      <c r="J207" s="35">
        <v>21.34</v>
      </c>
      <c r="K207" s="4">
        <f t="shared" si="15"/>
        <v>0.66000000000000014</v>
      </c>
      <c r="L207" s="40">
        <f t="shared" si="16"/>
        <v>3.0000000000000027E-2</v>
      </c>
      <c r="M207" s="1">
        <v>22</v>
      </c>
      <c r="N207" s="41">
        <f t="shared" si="17"/>
        <v>3.0000000000000027E-2</v>
      </c>
    </row>
    <row r="208" spans="1:14">
      <c r="A208" s="1" t="str">
        <f t="shared" si="14"/>
        <v>2.02.009125</v>
      </c>
      <c r="B208" s="25">
        <f>COUNTIF(C$3:C208,C208)</f>
        <v>125</v>
      </c>
      <c r="C208" s="46" t="s">
        <v>2024</v>
      </c>
      <c r="D208" s="46"/>
      <c r="E208" s="47" t="s">
        <v>2054</v>
      </c>
      <c r="F208" s="33" t="s">
        <v>243</v>
      </c>
      <c r="G208" s="50">
        <v>0</v>
      </c>
      <c r="H208" s="43" t="s">
        <v>10</v>
      </c>
      <c r="I208" s="33">
        <v>48</v>
      </c>
      <c r="J208" s="35">
        <v>46.56</v>
      </c>
      <c r="K208" s="4">
        <f t="shared" si="15"/>
        <v>1.4399999999999977</v>
      </c>
      <c r="L208" s="40">
        <f t="shared" si="16"/>
        <v>2.9999999999999916E-2</v>
      </c>
      <c r="M208" s="1">
        <v>48</v>
      </c>
      <c r="N208" s="41">
        <f t="shared" si="17"/>
        <v>2.9999999999999916E-2</v>
      </c>
    </row>
    <row r="209" spans="1:14">
      <c r="A209" s="1" t="str">
        <f t="shared" si="14"/>
        <v>2.02.009126</v>
      </c>
      <c r="B209" s="25">
        <f>COUNTIF(C$3:C209,C209)</f>
        <v>126</v>
      </c>
      <c r="C209" s="46" t="s">
        <v>2024</v>
      </c>
      <c r="D209" s="46"/>
      <c r="E209" s="47" t="s">
        <v>2055</v>
      </c>
      <c r="F209" s="33" t="s">
        <v>244</v>
      </c>
      <c r="G209" s="50">
        <v>304</v>
      </c>
      <c r="H209" s="43" t="s">
        <v>10</v>
      </c>
      <c r="I209" s="33">
        <v>60.72</v>
      </c>
      <c r="J209" s="35">
        <v>58.898400000000002</v>
      </c>
      <c r="K209" s="4">
        <f t="shared" si="15"/>
        <v>1.8215999999999966</v>
      </c>
      <c r="L209" s="40">
        <f t="shared" si="16"/>
        <v>2.9999999999999916E-2</v>
      </c>
      <c r="M209" s="1">
        <v>60.72</v>
      </c>
      <c r="N209" s="41">
        <f t="shared" si="17"/>
        <v>2.9999999999999916E-2</v>
      </c>
    </row>
    <row r="210" spans="1:14">
      <c r="A210" s="1" t="str">
        <f t="shared" si="14"/>
        <v>2.02.009127</v>
      </c>
      <c r="B210" s="25">
        <f>COUNTIF(C$3:C210,C210)</f>
        <v>127</v>
      </c>
      <c r="C210" s="46" t="s">
        <v>2024</v>
      </c>
      <c r="D210" s="46"/>
      <c r="E210" s="47" t="s">
        <v>2056</v>
      </c>
      <c r="F210" s="33" t="s">
        <v>245</v>
      </c>
      <c r="G210" s="50">
        <v>304</v>
      </c>
      <c r="H210" s="43" t="s">
        <v>10</v>
      </c>
      <c r="I210" s="33">
        <v>50.2</v>
      </c>
      <c r="J210" s="35">
        <v>48.694000000000003</v>
      </c>
      <c r="K210" s="4">
        <f t="shared" si="15"/>
        <v>1.5060000000000002</v>
      </c>
      <c r="L210" s="40">
        <f t="shared" si="16"/>
        <v>3.0000000000000027E-2</v>
      </c>
      <c r="M210" s="1">
        <v>50.2</v>
      </c>
      <c r="N210" s="41">
        <f t="shared" si="17"/>
        <v>3.0000000000000027E-2</v>
      </c>
    </row>
    <row r="211" spans="1:14">
      <c r="A211" s="1" t="str">
        <f t="shared" si="14"/>
        <v>2.02.009128</v>
      </c>
      <c r="B211" s="25">
        <f>COUNTIF(C$3:C211,C211)</f>
        <v>128</v>
      </c>
      <c r="C211" s="46" t="s">
        <v>2024</v>
      </c>
      <c r="D211" s="46"/>
      <c r="E211" s="47" t="s">
        <v>2057</v>
      </c>
      <c r="F211" s="33" t="s">
        <v>246</v>
      </c>
      <c r="G211" s="50">
        <v>441</v>
      </c>
      <c r="H211" s="43" t="s">
        <v>10</v>
      </c>
      <c r="I211" s="33">
        <v>28</v>
      </c>
      <c r="J211" s="35">
        <v>27.44</v>
      </c>
      <c r="K211" s="4">
        <f t="shared" si="15"/>
        <v>0.55999999999999872</v>
      </c>
      <c r="L211" s="40">
        <f t="shared" si="16"/>
        <v>1.9999999999999907E-2</v>
      </c>
      <c r="M211" s="1">
        <v>28</v>
      </c>
      <c r="N211" s="41">
        <f t="shared" si="17"/>
        <v>1.9999999999999907E-2</v>
      </c>
    </row>
    <row r="212" spans="1:14">
      <c r="A212" s="1" t="str">
        <f t="shared" si="14"/>
        <v>2.02.009129</v>
      </c>
      <c r="B212" s="25">
        <f>COUNTIF(C$3:C212,C212)</f>
        <v>129</v>
      </c>
      <c r="C212" s="46" t="s">
        <v>2024</v>
      </c>
      <c r="D212" s="46"/>
      <c r="E212" s="47" t="s">
        <v>2058</v>
      </c>
      <c r="F212" s="33" t="s">
        <v>247</v>
      </c>
      <c r="G212" s="50">
        <v>441</v>
      </c>
      <c r="H212" s="43" t="s">
        <v>10</v>
      </c>
      <c r="I212" s="33">
        <v>33.5</v>
      </c>
      <c r="J212" s="35">
        <v>32.83</v>
      </c>
      <c r="K212" s="4">
        <f t="shared" si="15"/>
        <v>0.67000000000000171</v>
      </c>
      <c r="L212" s="40">
        <f t="shared" si="16"/>
        <v>2.0000000000000018E-2</v>
      </c>
      <c r="M212" s="1">
        <v>33.5</v>
      </c>
      <c r="N212" s="41">
        <f t="shared" si="17"/>
        <v>2.0000000000000018E-2</v>
      </c>
    </row>
    <row r="213" spans="1:14">
      <c r="A213" s="1" t="str">
        <f t="shared" si="14"/>
        <v>2.02.009130</v>
      </c>
      <c r="B213" s="25">
        <f>COUNTIF(C$3:C213,C213)</f>
        <v>130</v>
      </c>
      <c r="C213" s="46" t="s">
        <v>2024</v>
      </c>
      <c r="D213" s="46"/>
      <c r="E213" s="47" t="s">
        <v>2059</v>
      </c>
      <c r="F213" s="33" t="s">
        <v>248</v>
      </c>
      <c r="G213" s="50">
        <v>441</v>
      </c>
      <c r="H213" s="43" t="s">
        <v>10</v>
      </c>
      <c r="I213" s="33">
        <v>20</v>
      </c>
      <c r="J213" s="35">
        <v>19.600000000000001</v>
      </c>
      <c r="K213" s="4">
        <f t="shared" si="15"/>
        <v>0.39999999999999858</v>
      </c>
      <c r="L213" s="40">
        <f t="shared" si="16"/>
        <v>1.9999999999999907E-2</v>
      </c>
      <c r="M213" s="1">
        <v>20</v>
      </c>
      <c r="N213" s="41">
        <f t="shared" si="17"/>
        <v>1.9999999999999907E-2</v>
      </c>
    </row>
    <row r="214" spans="1:14">
      <c r="A214" s="1" t="str">
        <f t="shared" si="14"/>
        <v>2.02.009131</v>
      </c>
      <c r="B214" s="25">
        <f>COUNTIF(C$3:C214,C214)</f>
        <v>131</v>
      </c>
      <c r="C214" s="46" t="s">
        <v>2024</v>
      </c>
      <c r="D214" s="46"/>
      <c r="E214" s="47" t="s">
        <v>2060</v>
      </c>
      <c r="F214" s="33" t="s">
        <v>249</v>
      </c>
      <c r="G214" s="50">
        <v>0</v>
      </c>
      <c r="H214" s="43" t="s">
        <v>10</v>
      </c>
      <c r="I214" s="33">
        <v>32.049999999999997</v>
      </c>
      <c r="J214" s="35">
        <v>31.0885</v>
      </c>
      <c r="K214" s="4">
        <f t="shared" si="15"/>
        <v>0.96149999999999736</v>
      </c>
      <c r="L214" s="40">
        <f t="shared" si="16"/>
        <v>2.9999999999999916E-2</v>
      </c>
      <c r="M214" s="1">
        <v>32.369999999999997</v>
      </c>
      <c r="N214" s="41">
        <f t="shared" si="17"/>
        <v>3.9589125733703989E-2</v>
      </c>
    </row>
    <row r="215" spans="1:14">
      <c r="A215" s="1" t="str">
        <f t="shared" si="14"/>
        <v>2.02.009132</v>
      </c>
      <c r="B215" s="25">
        <f>COUNTIF(C$3:C215,C215)</f>
        <v>132</v>
      </c>
      <c r="C215" s="46" t="s">
        <v>2024</v>
      </c>
      <c r="D215" s="46"/>
      <c r="E215" s="47" t="s">
        <v>2061</v>
      </c>
      <c r="F215" s="33" t="s">
        <v>250</v>
      </c>
      <c r="G215" s="50">
        <v>0</v>
      </c>
      <c r="H215" s="43" t="s">
        <v>10</v>
      </c>
      <c r="I215" s="33">
        <v>32.049999999999997</v>
      </c>
      <c r="J215" s="35">
        <v>31.0885</v>
      </c>
      <c r="K215" s="4">
        <f t="shared" si="15"/>
        <v>0.96149999999999736</v>
      </c>
      <c r="L215" s="40">
        <f t="shared" si="16"/>
        <v>2.9999999999999916E-2</v>
      </c>
      <c r="M215" s="1">
        <v>32.369999999999997</v>
      </c>
      <c r="N215" s="41">
        <f t="shared" si="17"/>
        <v>3.9589125733703989E-2</v>
      </c>
    </row>
    <row r="216" spans="1:14">
      <c r="A216" s="1" t="str">
        <f t="shared" si="14"/>
        <v>2.02.009133</v>
      </c>
      <c r="B216" s="25">
        <f>COUNTIF(C$3:C216,C216)</f>
        <v>133</v>
      </c>
      <c r="C216" s="46" t="s">
        <v>2024</v>
      </c>
      <c r="D216" s="46"/>
      <c r="E216" s="47" t="s">
        <v>2062</v>
      </c>
      <c r="F216" s="33" t="s">
        <v>251</v>
      </c>
      <c r="G216" s="50">
        <v>0</v>
      </c>
      <c r="H216" s="43" t="s">
        <v>10</v>
      </c>
      <c r="I216" s="33">
        <v>37.15</v>
      </c>
      <c r="J216" s="35">
        <v>36.035499999999999</v>
      </c>
      <c r="K216" s="4">
        <f t="shared" si="15"/>
        <v>1.1144999999999996</v>
      </c>
      <c r="L216" s="40">
        <f t="shared" si="16"/>
        <v>3.0000000000000027E-2</v>
      </c>
      <c r="M216" s="1">
        <v>37.479999999999997</v>
      </c>
      <c r="N216" s="41">
        <f t="shared" si="17"/>
        <v>3.8540554962646745E-2</v>
      </c>
    </row>
    <row r="217" spans="1:14">
      <c r="A217" s="1" t="str">
        <f t="shared" si="14"/>
        <v>2.02.009134</v>
      </c>
      <c r="B217" s="25">
        <f>COUNTIF(C$3:C217,C217)</f>
        <v>134</v>
      </c>
      <c r="C217" s="46" t="s">
        <v>2024</v>
      </c>
      <c r="D217" s="46"/>
      <c r="E217" s="47" t="s">
        <v>2063</v>
      </c>
      <c r="F217" s="33" t="s">
        <v>252</v>
      </c>
      <c r="G217" s="50" t="s">
        <v>228</v>
      </c>
      <c r="H217" s="43" t="s">
        <v>10</v>
      </c>
      <c r="I217" s="33">
        <v>79.790000000000006</v>
      </c>
      <c r="J217" s="35">
        <v>77.396299999999997</v>
      </c>
      <c r="K217" s="4">
        <f t="shared" si="15"/>
        <v>2.3937000000000097</v>
      </c>
      <c r="L217" s="40">
        <f t="shared" si="16"/>
        <v>3.0000000000000138E-2</v>
      </c>
      <c r="M217" s="1">
        <v>79.790000000000006</v>
      </c>
      <c r="N217" s="41">
        <f t="shared" si="17"/>
        <v>3.0000000000000138E-2</v>
      </c>
    </row>
    <row r="218" spans="1:14">
      <c r="A218" s="1" t="str">
        <f t="shared" si="14"/>
        <v>2.02.009135</v>
      </c>
      <c r="B218" s="25">
        <f>COUNTIF(C$3:C218,C218)</f>
        <v>135</v>
      </c>
      <c r="C218" s="46" t="s">
        <v>2024</v>
      </c>
      <c r="D218" s="46"/>
      <c r="E218" s="47" t="s">
        <v>2064</v>
      </c>
      <c r="F218" s="33" t="s">
        <v>253</v>
      </c>
      <c r="G218" s="50" t="s">
        <v>228</v>
      </c>
      <c r="H218" s="43" t="s">
        <v>10</v>
      </c>
      <c r="I218" s="33">
        <v>67.8</v>
      </c>
      <c r="J218" s="35">
        <v>65.766000000000005</v>
      </c>
      <c r="K218" s="4">
        <f t="shared" si="15"/>
        <v>2.0339999999999918</v>
      </c>
      <c r="L218" s="40">
        <f t="shared" si="16"/>
        <v>2.9999999999999916E-2</v>
      </c>
      <c r="M218" s="1">
        <v>67.8</v>
      </c>
      <c r="N218" s="41">
        <f t="shared" si="17"/>
        <v>2.9999999999999916E-2</v>
      </c>
    </row>
    <row r="219" spans="1:14">
      <c r="A219" s="1" t="str">
        <f t="shared" si="14"/>
        <v>2.02.009136</v>
      </c>
      <c r="B219" s="25">
        <f>COUNTIF(C$3:C219,C219)</f>
        <v>136</v>
      </c>
      <c r="C219" s="46" t="s">
        <v>2024</v>
      </c>
      <c r="D219" s="46"/>
      <c r="E219" s="47" t="s">
        <v>2065</v>
      </c>
      <c r="F219" s="33" t="s">
        <v>254</v>
      </c>
      <c r="G219" s="50">
        <v>304</v>
      </c>
      <c r="H219" s="43" t="s">
        <v>10</v>
      </c>
      <c r="I219" s="33">
        <v>12.56</v>
      </c>
      <c r="J219" s="35">
        <v>12.183199999999999</v>
      </c>
      <c r="K219" s="4">
        <f t="shared" si="15"/>
        <v>0.37680000000000113</v>
      </c>
      <c r="L219" s="40">
        <f t="shared" si="16"/>
        <v>3.0000000000000138E-2</v>
      </c>
      <c r="M219" s="1">
        <v>12.56</v>
      </c>
      <c r="N219" s="41">
        <f t="shared" si="17"/>
        <v>3.0000000000000138E-2</v>
      </c>
    </row>
    <row r="220" spans="1:14">
      <c r="A220" s="1" t="str">
        <f t="shared" si="14"/>
        <v>2.02.009137</v>
      </c>
      <c r="B220" s="25">
        <f>COUNTIF(C$3:C220,C220)</f>
        <v>137</v>
      </c>
      <c r="C220" s="46" t="s">
        <v>2024</v>
      </c>
      <c r="D220" s="46"/>
      <c r="E220" s="48" t="s">
        <v>2066</v>
      </c>
      <c r="F220" s="33" t="s">
        <v>256</v>
      </c>
      <c r="G220" s="50" t="s">
        <v>257</v>
      </c>
      <c r="H220" s="43" t="s">
        <v>10</v>
      </c>
      <c r="I220" s="33">
        <v>10.82</v>
      </c>
      <c r="J220" s="35">
        <v>10.279</v>
      </c>
      <c r="K220" s="4">
        <f t="shared" si="15"/>
        <v>0.54100000000000037</v>
      </c>
      <c r="L220" s="40">
        <f t="shared" si="16"/>
        <v>5.0000000000000044E-2</v>
      </c>
      <c r="M220" s="1">
        <v>10.82</v>
      </c>
      <c r="N220" s="41">
        <f t="shared" si="17"/>
        <v>5.0000000000000044E-2</v>
      </c>
    </row>
    <row r="221" spans="1:14">
      <c r="A221" s="1" t="str">
        <f t="shared" si="14"/>
        <v>2.02.009138</v>
      </c>
      <c r="B221" s="25">
        <f>COUNTIF(C$3:C221,C221)</f>
        <v>138</v>
      </c>
      <c r="C221" s="46" t="s">
        <v>2024</v>
      </c>
      <c r="D221" s="46"/>
      <c r="E221" s="48" t="s">
        <v>2067</v>
      </c>
      <c r="F221" s="33" t="s">
        <v>258</v>
      </c>
      <c r="G221" s="50" t="s">
        <v>259</v>
      </c>
      <c r="H221" s="43" t="s">
        <v>10</v>
      </c>
      <c r="I221" s="33">
        <v>27.26</v>
      </c>
      <c r="J221" s="35">
        <v>25.897000000000002</v>
      </c>
      <c r="K221" s="4">
        <f t="shared" si="15"/>
        <v>1.3629999999999995</v>
      </c>
      <c r="L221" s="40">
        <f t="shared" si="16"/>
        <v>4.9999999999999933E-2</v>
      </c>
      <c r="M221" s="1">
        <v>27.26</v>
      </c>
      <c r="N221" s="41">
        <f t="shared" si="17"/>
        <v>4.9999999999999933E-2</v>
      </c>
    </row>
    <row r="222" spans="1:14">
      <c r="A222" s="1" t="str">
        <f t="shared" si="14"/>
        <v>2.02.009139</v>
      </c>
      <c r="B222" s="25">
        <f>COUNTIF(C$3:C222,C222)</f>
        <v>139</v>
      </c>
      <c r="C222" s="46" t="s">
        <v>2024</v>
      </c>
      <c r="D222" s="46"/>
      <c r="E222" s="48" t="s">
        <v>2068</v>
      </c>
      <c r="F222" s="33" t="s">
        <v>260</v>
      </c>
      <c r="G222" s="50" t="s">
        <v>261</v>
      </c>
      <c r="H222" s="43" t="s">
        <v>10</v>
      </c>
      <c r="I222" s="33">
        <v>6.84</v>
      </c>
      <c r="J222" s="35">
        <v>6.4979999999999993</v>
      </c>
      <c r="K222" s="4">
        <f t="shared" si="15"/>
        <v>0.34200000000000053</v>
      </c>
      <c r="L222" s="40">
        <f t="shared" si="16"/>
        <v>5.0000000000000044E-2</v>
      </c>
      <c r="M222" s="1">
        <v>6.84</v>
      </c>
      <c r="N222" s="41">
        <f t="shared" si="17"/>
        <v>5.0000000000000044E-2</v>
      </c>
    </row>
    <row r="223" spans="1:14">
      <c r="A223" s="1" t="str">
        <f t="shared" si="14"/>
        <v>2.02.009140</v>
      </c>
      <c r="B223" s="25">
        <f>COUNTIF(C$3:C223,C223)</f>
        <v>140</v>
      </c>
      <c r="C223" s="46" t="s">
        <v>2024</v>
      </c>
      <c r="D223" s="46"/>
      <c r="E223" s="47" t="s">
        <v>2069</v>
      </c>
      <c r="F223" s="33" t="s">
        <v>262</v>
      </c>
      <c r="G223" s="50">
        <v>0</v>
      </c>
      <c r="H223" s="43" t="s">
        <v>10</v>
      </c>
      <c r="I223" s="33">
        <v>18.21</v>
      </c>
      <c r="J223" s="35">
        <v>17.850000000000001</v>
      </c>
      <c r="K223" s="4">
        <f t="shared" si="15"/>
        <v>0.35999999999999943</v>
      </c>
      <c r="L223" s="40">
        <f t="shared" si="16"/>
        <v>1.9769357495881379E-2</v>
      </c>
      <c r="M223" s="1">
        <v>18.399999999999999</v>
      </c>
      <c r="N223" s="41">
        <f t="shared" si="17"/>
        <v>2.9891304347825942E-2</v>
      </c>
    </row>
    <row r="224" spans="1:14">
      <c r="A224" s="1" t="str">
        <f t="shared" si="14"/>
        <v>2.02.009141</v>
      </c>
      <c r="B224" s="25">
        <f>COUNTIF(C$3:C224,C224)</f>
        <v>141</v>
      </c>
      <c r="C224" s="46" t="s">
        <v>2024</v>
      </c>
      <c r="D224" s="46"/>
      <c r="E224" s="47" t="s">
        <v>2070</v>
      </c>
      <c r="F224" s="33" t="s">
        <v>263</v>
      </c>
      <c r="G224" s="50">
        <v>0</v>
      </c>
      <c r="H224" s="43" t="s">
        <v>10</v>
      </c>
      <c r="I224" s="33">
        <v>16.28</v>
      </c>
      <c r="J224" s="35">
        <v>15.95</v>
      </c>
      <c r="K224" s="4">
        <f t="shared" si="15"/>
        <v>0.33000000000000185</v>
      </c>
      <c r="L224" s="40">
        <f t="shared" si="16"/>
        <v>2.0270270270270396E-2</v>
      </c>
      <c r="M224" s="1">
        <v>16.45</v>
      </c>
      <c r="N224" s="41">
        <f t="shared" si="17"/>
        <v>3.039513677811545E-2</v>
      </c>
    </row>
    <row r="225" spans="1:14">
      <c r="A225" s="1" t="str">
        <f t="shared" si="14"/>
        <v>2.02.009142</v>
      </c>
      <c r="B225" s="25">
        <f>COUNTIF(C$3:C225,C225)</f>
        <v>142</v>
      </c>
      <c r="C225" s="46" t="s">
        <v>2024</v>
      </c>
      <c r="D225" s="46"/>
      <c r="E225" s="48" t="s">
        <v>2071</v>
      </c>
      <c r="F225" s="33" t="s">
        <v>264</v>
      </c>
      <c r="G225" s="50" t="s">
        <v>265</v>
      </c>
      <c r="H225" s="43" t="s">
        <v>10</v>
      </c>
      <c r="I225" s="33">
        <v>24.73</v>
      </c>
      <c r="J225" s="35">
        <v>23.493500000000001</v>
      </c>
      <c r="K225" s="4">
        <f t="shared" si="15"/>
        <v>1.2364999999999995</v>
      </c>
      <c r="L225" s="40">
        <f t="shared" si="16"/>
        <v>4.9999999999999933E-2</v>
      </c>
      <c r="M225" s="1">
        <v>24.73</v>
      </c>
      <c r="N225" s="41">
        <f t="shared" si="17"/>
        <v>4.9999999999999933E-2</v>
      </c>
    </row>
    <row r="226" spans="1:14">
      <c r="A226" s="1" t="str">
        <f t="shared" si="14"/>
        <v>2.02.009143</v>
      </c>
      <c r="B226" s="25">
        <f>COUNTIF(C$3:C226,C226)</f>
        <v>143</v>
      </c>
      <c r="C226" s="46" t="s">
        <v>2024</v>
      </c>
      <c r="D226" s="46"/>
      <c r="E226" s="48" t="s">
        <v>2072</v>
      </c>
      <c r="F226" s="33" t="s">
        <v>266</v>
      </c>
      <c r="G226" s="50">
        <v>439</v>
      </c>
      <c r="H226" s="43" t="s">
        <v>10</v>
      </c>
      <c r="I226" s="33">
        <v>27.2</v>
      </c>
      <c r="J226" s="35">
        <v>25.84</v>
      </c>
      <c r="K226" s="4">
        <f t="shared" si="15"/>
        <v>1.3599999999999994</v>
      </c>
      <c r="L226" s="40">
        <f t="shared" si="16"/>
        <v>4.9999999999999933E-2</v>
      </c>
      <c r="M226" s="1">
        <v>27.2</v>
      </c>
      <c r="N226" s="41">
        <f t="shared" si="17"/>
        <v>4.9999999999999933E-2</v>
      </c>
    </row>
    <row r="227" spans="1:14">
      <c r="A227" s="1" t="str">
        <f t="shared" si="14"/>
        <v>2.02.009144</v>
      </c>
      <c r="B227" s="25">
        <f>COUNTIF(C$3:C227,C227)</f>
        <v>144</v>
      </c>
      <c r="C227" s="46" t="s">
        <v>2024</v>
      </c>
      <c r="D227" s="46"/>
      <c r="E227" s="48" t="s">
        <v>2073</v>
      </c>
      <c r="F227" s="33" t="s">
        <v>267</v>
      </c>
      <c r="G227" s="50" t="s">
        <v>268</v>
      </c>
      <c r="H227" s="43" t="s">
        <v>10</v>
      </c>
      <c r="I227" s="33">
        <v>22.16</v>
      </c>
      <c r="J227" s="35">
        <v>21.052</v>
      </c>
      <c r="K227" s="4">
        <f t="shared" si="15"/>
        <v>1.1080000000000005</v>
      </c>
      <c r="L227" s="40">
        <f t="shared" si="16"/>
        <v>5.0000000000000044E-2</v>
      </c>
      <c r="M227" s="1">
        <v>22.16</v>
      </c>
      <c r="N227" s="41">
        <f t="shared" si="17"/>
        <v>5.0000000000000044E-2</v>
      </c>
    </row>
    <row r="228" spans="1:14">
      <c r="A228" s="1" t="str">
        <f t="shared" si="14"/>
        <v>2.02.009145</v>
      </c>
      <c r="B228" s="25">
        <f>COUNTIF(C$3:C228,C228)</f>
        <v>145</v>
      </c>
      <c r="C228" s="46" t="s">
        <v>2024</v>
      </c>
      <c r="D228" s="46"/>
      <c r="E228" s="47" t="s">
        <v>2074</v>
      </c>
      <c r="F228" s="33" t="s">
        <v>269</v>
      </c>
      <c r="G228" s="50" t="s">
        <v>270</v>
      </c>
      <c r="H228" s="43" t="s">
        <v>10</v>
      </c>
      <c r="I228" s="33">
        <v>108</v>
      </c>
      <c r="J228" s="35">
        <v>106.92</v>
      </c>
      <c r="K228" s="4">
        <f t="shared" si="15"/>
        <v>1.0799999999999983</v>
      </c>
      <c r="L228" s="40">
        <f t="shared" si="16"/>
        <v>1.0000000000000009E-2</v>
      </c>
      <c r="M228" s="1">
        <v>108</v>
      </c>
      <c r="N228" s="41">
        <f t="shared" si="17"/>
        <v>1.0000000000000009E-2</v>
      </c>
    </row>
    <row r="229" spans="1:14">
      <c r="A229" s="1" t="str">
        <f t="shared" si="14"/>
        <v>2.02.009146</v>
      </c>
      <c r="B229" s="25">
        <f>COUNTIF(C$3:C229,C229)</f>
        <v>146</v>
      </c>
      <c r="C229" s="46" t="s">
        <v>2024</v>
      </c>
      <c r="D229" s="46"/>
      <c r="E229" s="47" t="s">
        <v>2075</v>
      </c>
      <c r="F229" s="33" t="s">
        <v>271</v>
      </c>
      <c r="G229" s="50">
        <v>0</v>
      </c>
      <c r="H229" s="43" t="s">
        <v>10</v>
      </c>
      <c r="I229" s="33">
        <v>108</v>
      </c>
      <c r="J229" s="35">
        <v>106.92</v>
      </c>
      <c r="K229" s="4">
        <f t="shared" si="15"/>
        <v>1.0799999999999983</v>
      </c>
      <c r="L229" s="40">
        <f t="shared" si="16"/>
        <v>1.0000000000000009E-2</v>
      </c>
      <c r="M229" s="1">
        <v>108</v>
      </c>
      <c r="N229" s="41">
        <f t="shared" si="17"/>
        <v>1.0000000000000009E-2</v>
      </c>
    </row>
    <row r="230" spans="1:14">
      <c r="A230" s="1" t="str">
        <f t="shared" si="14"/>
        <v>2.02.009147</v>
      </c>
      <c r="B230" s="25">
        <f>COUNTIF(C$3:C230,C230)</f>
        <v>147</v>
      </c>
      <c r="C230" s="46" t="s">
        <v>2024</v>
      </c>
      <c r="D230" s="46"/>
      <c r="E230" s="47" t="s">
        <v>2076</v>
      </c>
      <c r="F230" s="33" t="s">
        <v>272</v>
      </c>
      <c r="G230" s="50">
        <v>0</v>
      </c>
      <c r="H230" s="43" t="s">
        <v>10</v>
      </c>
      <c r="I230" s="33">
        <v>7.28</v>
      </c>
      <c r="J230" s="35">
        <v>7.21</v>
      </c>
      <c r="K230" s="4">
        <f t="shared" si="15"/>
        <v>7.0000000000000284E-2</v>
      </c>
      <c r="L230" s="40">
        <f t="shared" si="16"/>
        <v>9.6153846153846922E-3</v>
      </c>
      <c r="M230" s="1">
        <v>7.28</v>
      </c>
      <c r="N230" s="41">
        <f t="shared" si="17"/>
        <v>9.6153846153846922E-3</v>
      </c>
    </row>
    <row r="231" spans="1:14">
      <c r="A231" s="1" t="str">
        <f t="shared" si="14"/>
        <v>2.02.009148</v>
      </c>
      <c r="B231" s="25">
        <f>COUNTIF(C$3:C231,C231)</f>
        <v>148</v>
      </c>
      <c r="C231" s="46" t="s">
        <v>2024</v>
      </c>
      <c r="D231" s="46"/>
      <c r="E231" s="47" t="s">
        <v>2077</v>
      </c>
      <c r="F231" s="33" t="s">
        <v>273</v>
      </c>
      <c r="G231" s="50">
        <v>0</v>
      </c>
      <c r="H231" s="43" t="s">
        <v>10</v>
      </c>
      <c r="I231" s="33">
        <v>127.56</v>
      </c>
      <c r="J231" s="35">
        <v>125.01</v>
      </c>
      <c r="K231" s="4">
        <f t="shared" si="15"/>
        <v>2.5499999999999972</v>
      </c>
      <c r="L231" s="40">
        <f t="shared" si="16"/>
        <v>1.9990592662276541E-2</v>
      </c>
      <c r="M231" s="1">
        <v>128.85</v>
      </c>
      <c r="N231" s="41">
        <f t="shared" si="17"/>
        <v>2.9802095459836919E-2</v>
      </c>
    </row>
    <row r="232" spans="1:14">
      <c r="A232" s="1" t="str">
        <f t="shared" si="14"/>
        <v>2.02.009149</v>
      </c>
      <c r="B232" s="25">
        <f>COUNTIF(C$3:C232,C232)</f>
        <v>149</v>
      </c>
      <c r="C232" s="46" t="s">
        <v>2024</v>
      </c>
      <c r="D232" s="46"/>
      <c r="E232" s="48" t="s">
        <v>2078</v>
      </c>
      <c r="F232" s="33" t="s">
        <v>274</v>
      </c>
      <c r="G232" s="50" t="s">
        <v>275</v>
      </c>
      <c r="H232" s="43" t="s">
        <v>10</v>
      </c>
      <c r="I232" s="33">
        <v>7.28</v>
      </c>
      <c r="J232" s="35">
        <v>6.9159999999999995</v>
      </c>
      <c r="K232" s="4">
        <f t="shared" si="15"/>
        <v>0.36400000000000077</v>
      </c>
      <c r="L232" s="40">
        <f t="shared" si="16"/>
        <v>5.0000000000000155E-2</v>
      </c>
      <c r="M232" s="1">
        <v>7.28</v>
      </c>
      <c r="N232" s="41">
        <f t="shared" si="17"/>
        <v>5.0000000000000155E-2</v>
      </c>
    </row>
    <row r="233" spans="1:14">
      <c r="A233" s="1" t="str">
        <f t="shared" si="14"/>
        <v>2.02.009150</v>
      </c>
      <c r="B233" s="25">
        <f>COUNTIF(C$3:C233,C233)</f>
        <v>150</v>
      </c>
      <c r="C233" s="46" t="s">
        <v>2024</v>
      </c>
      <c r="D233" s="46"/>
      <c r="E233" s="48" t="s">
        <v>2079</v>
      </c>
      <c r="F233" s="33" t="s">
        <v>276</v>
      </c>
      <c r="G233" s="50">
        <v>0</v>
      </c>
      <c r="H233" s="43" t="s">
        <v>10</v>
      </c>
      <c r="I233" s="33">
        <v>8.07</v>
      </c>
      <c r="J233" s="37">
        <v>7.6665000000000001</v>
      </c>
      <c r="K233" s="4">
        <f t="shared" si="15"/>
        <v>0.40350000000000019</v>
      </c>
      <c r="L233" s="40">
        <f t="shared" si="16"/>
        <v>5.0000000000000044E-2</v>
      </c>
      <c r="M233" s="1">
        <v>8.07</v>
      </c>
      <c r="N233" s="41">
        <f t="shared" ref="N233:N264" si="18">1-J233/M233</f>
        <v>5.0000000000000044E-2</v>
      </c>
    </row>
    <row r="234" spans="1:14">
      <c r="A234" s="1" t="str">
        <f t="shared" si="14"/>
        <v>2.02.009151</v>
      </c>
      <c r="B234" s="25">
        <f>COUNTIF(C$3:C234,C234)</f>
        <v>151</v>
      </c>
      <c r="C234" s="46" t="s">
        <v>2024</v>
      </c>
      <c r="D234" s="46"/>
      <c r="E234" s="48" t="s">
        <v>2080</v>
      </c>
      <c r="F234" s="33" t="s">
        <v>277</v>
      </c>
      <c r="G234" s="50">
        <v>441</v>
      </c>
      <c r="H234" s="43" t="s">
        <v>10</v>
      </c>
      <c r="I234" s="33">
        <v>5.56</v>
      </c>
      <c r="J234" s="37">
        <v>5.2819999999999991</v>
      </c>
      <c r="K234" s="4">
        <f t="shared" si="15"/>
        <v>0.27800000000000047</v>
      </c>
      <c r="L234" s="40">
        <f t="shared" si="16"/>
        <v>5.0000000000000044E-2</v>
      </c>
      <c r="M234" s="1">
        <v>5.56</v>
      </c>
      <c r="N234" s="41">
        <f t="shared" si="18"/>
        <v>5.0000000000000044E-2</v>
      </c>
    </row>
    <row r="235" spans="1:14">
      <c r="A235" s="1" t="str">
        <f t="shared" si="14"/>
        <v>2.02.009152</v>
      </c>
      <c r="B235" s="25">
        <f>COUNTIF(C$3:C235,C235)</f>
        <v>152</v>
      </c>
      <c r="C235" s="46" t="s">
        <v>2024</v>
      </c>
      <c r="D235" s="46"/>
      <c r="E235" s="48" t="s">
        <v>2081</v>
      </c>
      <c r="F235" s="33" t="s">
        <v>278</v>
      </c>
      <c r="G235" s="50">
        <v>0</v>
      </c>
      <c r="H235" s="43" t="s">
        <v>10</v>
      </c>
      <c r="I235" s="33">
        <v>139.22999999999999</v>
      </c>
      <c r="J235" s="37">
        <v>132.26849999999999</v>
      </c>
      <c r="K235" s="4">
        <f t="shared" si="15"/>
        <v>6.9615000000000009</v>
      </c>
      <c r="L235" s="40">
        <f t="shared" si="16"/>
        <v>5.0000000000000044E-2</v>
      </c>
      <c r="M235" s="1">
        <v>139.22999999999999</v>
      </c>
      <c r="N235" s="41">
        <f t="shared" si="18"/>
        <v>5.0000000000000044E-2</v>
      </c>
    </row>
    <row r="236" spans="1:14">
      <c r="A236" s="1" t="str">
        <f t="shared" si="14"/>
        <v>2.02.009153</v>
      </c>
      <c r="B236" s="25">
        <f>COUNTIF(C$3:C236,C236)</f>
        <v>153</v>
      </c>
      <c r="C236" s="46" t="s">
        <v>2024</v>
      </c>
      <c r="D236" s="46"/>
      <c r="E236" s="48" t="s">
        <v>2082</v>
      </c>
      <c r="F236" s="33" t="s">
        <v>279</v>
      </c>
      <c r="G236" s="50">
        <v>439</v>
      </c>
      <c r="H236" s="43" t="s">
        <v>10</v>
      </c>
      <c r="I236" s="33">
        <v>6.47</v>
      </c>
      <c r="J236" s="37">
        <v>6.1464999999999996</v>
      </c>
      <c r="K236" s="4">
        <f t="shared" si="15"/>
        <v>0.32350000000000012</v>
      </c>
      <c r="L236" s="40">
        <f t="shared" si="16"/>
        <v>5.0000000000000044E-2</v>
      </c>
      <c r="M236" s="1">
        <v>6.47</v>
      </c>
      <c r="N236" s="41">
        <f t="shared" si="18"/>
        <v>5.0000000000000044E-2</v>
      </c>
    </row>
    <row r="237" spans="1:14">
      <c r="A237" s="1" t="str">
        <f t="shared" si="14"/>
        <v>2.02.009154</v>
      </c>
      <c r="B237" s="25">
        <f>COUNTIF(C$3:C237,C237)</f>
        <v>154</v>
      </c>
      <c r="C237" s="46" t="s">
        <v>2024</v>
      </c>
      <c r="D237" s="46"/>
      <c r="E237" s="48" t="s">
        <v>2083</v>
      </c>
      <c r="F237" s="33" t="s">
        <v>280</v>
      </c>
      <c r="G237" s="50">
        <v>0</v>
      </c>
      <c r="H237" s="43" t="s">
        <v>10</v>
      </c>
      <c r="I237" s="33">
        <v>130.32</v>
      </c>
      <c r="J237" s="37">
        <v>125.05799999999998</v>
      </c>
      <c r="K237" s="4">
        <f t="shared" si="15"/>
        <v>5.2620000000000147</v>
      </c>
      <c r="L237" s="40">
        <f t="shared" si="16"/>
        <v>4.0377532228361046E-2</v>
      </c>
      <c r="M237" s="1">
        <v>131.63999999999999</v>
      </c>
      <c r="N237" s="41">
        <f t="shared" si="18"/>
        <v>5.0000000000000044E-2</v>
      </c>
    </row>
    <row r="238" spans="1:14">
      <c r="A238" s="1" t="str">
        <f t="shared" si="14"/>
        <v>2.02.009155</v>
      </c>
      <c r="B238" s="25">
        <f>COUNTIF(C$3:C238,C238)</f>
        <v>155</v>
      </c>
      <c r="C238" s="46" t="s">
        <v>2024</v>
      </c>
      <c r="D238" s="46"/>
      <c r="E238" s="48" t="s">
        <v>2084</v>
      </c>
      <c r="F238" s="33" t="s">
        <v>281</v>
      </c>
      <c r="G238" s="50" t="s">
        <v>18</v>
      </c>
      <c r="H238" s="43" t="s">
        <v>10</v>
      </c>
      <c r="I238" s="33">
        <v>192.8</v>
      </c>
      <c r="J238" s="37">
        <v>183.16</v>
      </c>
      <c r="K238" s="4">
        <f t="shared" si="15"/>
        <v>9.6400000000000148</v>
      </c>
      <c r="L238" s="40">
        <f t="shared" si="16"/>
        <v>5.0000000000000044E-2</v>
      </c>
      <c r="M238" s="1">
        <v>192.8</v>
      </c>
      <c r="N238" s="41">
        <f t="shared" si="18"/>
        <v>5.0000000000000044E-2</v>
      </c>
    </row>
    <row r="239" spans="1:14">
      <c r="A239" s="1" t="str">
        <f t="shared" si="14"/>
        <v>2.02.009156</v>
      </c>
      <c r="B239" s="25">
        <f>COUNTIF(C$3:C239,C239)</f>
        <v>156</v>
      </c>
      <c r="C239" s="46" t="s">
        <v>2024</v>
      </c>
      <c r="D239" s="46"/>
      <c r="E239" s="48" t="s">
        <v>2085</v>
      </c>
      <c r="F239" s="33" t="s">
        <v>282</v>
      </c>
      <c r="G239" s="50">
        <v>0</v>
      </c>
      <c r="H239" s="43" t="s">
        <v>10</v>
      </c>
      <c r="I239" s="33">
        <v>127</v>
      </c>
      <c r="J239" s="37">
        <v>120.64999999999999</v>
      </c>
      <c r="K239" s="4">
        <f t="shared" si="15"/>
        <v>6.3500000000000085</v>
      </c>
      <c r="L239" s="40">
        <f t="shared" si="16"/>
        <v>5.0000000000000044E-2</v>
      </c>
      <c r="M239" s="1">
        <v>127</v>
      </c>
      <c r="N239" s="41">
        <f t="shared" si="18"/>
        <v>5.0000000000000044E-2</v>
      </c>
    </row>
    <row r="240" spans="1:14">
      <c r="A240" s="1" t="str">
        <f t="shared" si="14"/>
        <v>2.02.009157</v>
      </c>
      <c r="B240" s="25">
        <f>COUNTIF(C$3:C240,C240)</f>
        <v>157</v>
      </c>
      <c r="C240" s="46" t="s">
        <v>2024</v>
      </c>
      <c r="D240" s="46"/>
      <c r="E240" s="48" t="s">
        <v>2086</v>
      </c>
      <c r="F240" s="33" t="s">
        <v>283</v>
      </c>
      <c r="G240" s="50">
        <v>0</v>
      </c>
      <c r="H240" s="43" t="s">
        <v>10</v>
      </c>
      <c r="I240" s="33">
        <v>13.46</v>
      </c>
      <c r="J240" s="37">
        <v>12.787000000000001</v>
      </c>
      <c r="K240" s="4">
        <f t="shared" si="15"/>
        <v>0.67300000000000004</v>
      </c>
      <c r="L240" s="40">
        <f t="shared" si="16"/>
        <v>5.0000000000000044E-2</v>
      </c>
      <c r="M240" s="1">
        <v>13.46</v>
      </c>
      <c r="N240" s="41">
        <f t="shared" si="18"/>
        <v>5.0000000000000044E-2</v>
      </c>
    </row>
    <row r="241" spans="1:14">
      <c r="A241" s="1" t="str">
        <f t="shared" si="14"/>
        <v>2.02.009158</v>
      </c>
      <c r="B241" s="25">
        <f>COUNTIF(C$3:C241,C241)</f>
        <v>158</v>
      </c>
      <c r="C241" s="46" t="s">
        <v>2024</v>
      </c>
      <c r="D241" s="46"/>
      <c r="E241" s="48" t="s">
        <v>2087</v>
      </c>
      <c r="F241" s="33" t="s">
        <v>284</v>
      </c>
      <c r="G241" s="50">
        <v>0</v>
      </c>
      <c r="H241" s="43" t="s">
        <v>10</v>
      </c>
      <c r="I241" s="33">
        <v>2.96</v>
      </c>
      <c r="J241" s="37">
        <v>2.8119999999999998</v>
      </c>
      <c r="K241" s="4">
        <f t="shared" si="15"/>
        <v>0.14800000000000013</v>
      </c>
      <c r="L241" s="40">
        <f t="shared" si="16"/>
        <v>5.0000000000000044E-2</v>
      </c>
      <c r="M241" s="1">
        <v>2.96</v>
      </c>
      <c r="N241" s="41">
        <f t="shared" si="18"/>
        <v>5.0000000000000044E-2</v>
      </c>
    </row>
    <row r="242" spans="1:14">
      <c r="A242" s="1" t="str">
        <f t="shared" si="14"/>
        <v>2.02.009159</v>
      </c>
      <c r="B242" s="25">
        <f>COUNTIF(C$3:C242,C242)</f>
        <v>159</v>
      </c>
      <c r="C242" s="46" t="s">
        <v>2024</v>
      </c>
      <c r="D242" s="46"/>
      <c r="E242" s="48" t="s">
        <v>2088</v>
      </c>
      <c r="F242" s="33" t="s">
        <v>285</v>
      </c>
      <c r="G242" s="50">
        <v>0</v>
      </c>
      <c r="H242" s="43" t="s">
        <v>10</v>
      </c>
      <c r="I242" s="33">
        <v>139.5</v>
      </c>
      <c r="J242" s="37">
        <v>132.52500000000001</v>
      </c>
      <c r="K242" s="4">
        <f t="shared" si="15"/>
        <v>6.9749999999999943</v>
      </c>
      <c r="L242" s="40">
        <f t="shared" si="16"/>
        <v>4.9999999999999933E-2</v>
      </c>
      <c r="M242" s="1">
        <v>139.5</v>
      </c>
      <c r="N242" s="41">
        <f t="shared" si="18"/>
        <v>4.9999999999999933E-2</v>
      </c>
    </row>
    <row r="243" spans="1:14">
      <c r="A243" s="1" t="str">
        <f t="shared" si="14"/>
        <v>2.02.009160</v>
      </c>
      <c r="B243" s="25">
        <f>COUNTIF(C$3:C243,C243)</f>
        <v>160</v>
      </c>
      <c r="C243" s="46" t="s">
        <v>2024</v>
      </c>
      <c r="D243" s="46"/>
      <c r="E243" s="48" t="s">
        <v>2089</v>
      </c>
      <c r="F243" s="33" t="s">
        <v>286</v>
      </c>
      <c r="G243" s="50">
        <v>0</v>
      </c>
      <c r="H243" s="43" t="s">
        <v>10</v>
      </c>
      <c r="I243" s="33">
        <v>130.5</v>
      </c>
      <c r="J243" s="37">
        <v>123.97499999999999</v>
      </c>
      <c r="K243" s="4">
        <f t="shared" si="15"/>
        <v>6.5250000000000057</v>
      </c>
      <c r="L243" s="40">
        <f t="shared" si="16"/>
        <v>5.0000000000000044E-2</v>
      </c>
      <c r="M243" s="1">
        <v>130.5</v>
      </c>
      <c r="N243" s="41">
        <f t="shared" si="18"/>
        <v>5.0000000000000044E-2</v>
      </c>
    </row>
    <row r="244" spans="1:14">
      <c r="A244" s="1" t="str">
        <f t="shared" si="14"/>
        <v>2.02.009161</v>
      </c>
      <c r="B244" s="25">
        <f>COUNTIF(C$3:C244,C244)</f>
        <v>161</v>
      </c>
      <c r="C244" s="46" t="s">
        <v>2024</v>
      </c>
      <c r="D244" s="46"/>
      <c r="E244" s="48" t="s">
        <v>2090</v>
      </c>
      <c r="F244" s="33" t="s">
        <v>287</v>
      </c>
      <c r="G244" s="50">
        <v>0</v>
      </c>
      <c r="H244" s="43" t="s">
        <v>10</v>
      </c>
      <c r="I244" s="33">
        <v>113.5</v>
      </c>
      <c r="J244" s="37">
        <v>107.82499999999999</v>
      </c>
      <c r="K244" s="4">
        <f t="shared" si="15"/>
        <v>5.6750000000000114</v>
      </c>
      <c r="L244" s="40">
        <f t="shared" si="16"/>
        <v>5.0000000000000155E-2</v>
      </c>
      <c r="M244" s="1">
        <v>113.5</v>
      </c>
      <c r="N244" s="41">
        <f t="shared" si="18"/>
        <v>5.0000000000000155E-2</v>
      </c>
    </row>
    <row r="245" spans="1:14">
      <c r="A245" s="1" t="str">
        <f t="shared" si="14"/>
        <v>2.02.009162</v>
      </c>
      <c r="B245" s="25">
        <f>COUNTIF(C$3:C245,C245)</f>
        <v>162</v>
      </c>
      <c r="C245" s="46" t="s">
        <v>2024</v>
      </c>
      <c r="D245" s="46"/>
      <c r="E245" s="48" t="s">
        <v>2091</v>
      </c>
      <c r="F245" s="33" t="s">
        <v>288</v>
      </c>
      <c r="G245" s="50">
        <v>0</v>
      </c>
      <c r="H245" s="43" t="s">
        <v>10</v>
      </c>
      <c r="I245" s="33">
        <v>124.74</v>
      </c>
      <c r="J245" s="37">
        <v>118.50299999999999</v>
      </c>
      <c r="K245" s="4">
        <f t="shared" si="15"/>
        <v>6.237000000000009</v>
      </c>
      <c r="L245" s="40">
        <f t="shared" si="16"/>
        <v>5.0000000000000044E-2</v>
      </c>
      <c r="M245" s="1">
        <v>124.74</v>
      </c>
      <c r="N245" s="41">
        <f t="shared" si="18"/>
        <v>5.0000000000000044E-2</v>
      </c>
    </row>
    <row r="246" spans="1:14">
      <c r="A246" s="1" t="str">
        <f t="shared" si="14"/>
        <v>2.02.009163</v>
      </c>
      <c r="B246" s="25">
        <f>COUNTIF(C$3:C246,C246)</f>
        <v>163</v>
      </c>
      <c r="C246" s="46" t="s">
        <v>2024</v>
      </c>
      <c r="D246" s="46"/>
      <c r="E246" s="48" t="s">
        <v>2092</v>
      </c>
      <c r="F246" s="33" t="s">
        <v>289</v>
      </c>
      <c r="G246" s="50">
        <v>0</v>
      </c>
      <c r="H246" s="43" t="s">
        <v>10</v>
      </c>
      <c r="I246" s="33">
        <v>108.32</v>
      </c>
      <c r="J246" s="37">
        <v>102.90399999999998</v>
      </c>
      <c r="K246" s="4">
        <f t="shared" si="15"/>
        <v>5.416000000000011</v>
      </c>
      <c r="L246" s="40">
        <f t="shared" si="16"/>
        <v>5.0000000000000155E-2</v>
      </c>
      <c r="M246" s="1">
        <v>108.32</v>
      </c>
      <c r="N246" s="41">
        <f t="shared" si="18"/>
        <v>5.0000000000000155E-2</v>
      </c>
    </row>
    <row r="247" spans="1:14">
      <c r="A247" s="1" t="str">
        <f t="shared" si="14"/>
        <v>2.02.009164</v>
      </c>
      <c r="B247" s="25">
        <f>COUNTIF(C$3:C247,C247)</f>
        <v>164</v>
      </c>
      <c r="C247" s="46" t="s">
        <v>2024</v>
      </c>
      <c r="D247" s="46"/>
      <c r="E247" s="48" t="s">
        <v>2093</v>
      </c>
      <c r="F247" s="33" t="s">
        <v>290</v>
      </c>
      <c r="G247" s="50" t="s">
        <v>291</v>
      </c>
      <c r="H247" s="43" t="s">
        <v>10</v>
      </c>
      <c r="I247" s="33">
        <v>120</v>
      </c>
      <c r="J247" s="37">
        <v>114</v>
      </c>
      <c r="K247" s="4">
        <f t="shared" si="15"/>
        <v>6</v>
      </c>
      <c r="L247" s="40">
        <f t="shared" si="16"/>
        <v>5.0000000000000044E-2</v>
      </c>
      <c r="M247" s="1">
        <v>120</v>
      </c>
      <c r="N247" s="41">
        <f t="shared" si="18"/>
        <v>5.0000000000000044E-2</v>
      </c>
    </row>
    <row r="248" spans="1:14">
      <c r="A248" s="1" t="str">
        <f t="shared" si="14"/>
        <v>2.02.009165</v>
      </c>
      <c r="B248" s="25">
        <f>COUNTIF(C$3:C248,C248)</f>
        <v>165</v>
      </c>
      <c r="C248" s="46" t="s">
        <v>2024</v>
      </c>
      <c r="D248" s="46"/>
      <c r="E248" s="48" t="s">
        <v>2094</v>
      </c>
      <c r="F248" s="33" t="s">
        <v>292</v>
      </c>
      <c r="G248" s="50">
        <v>0</v>
      </c>
      <c r="H248" s="43" t="s">
        <v>10</v>
      </c>
      <c r="I248" s="33">
        <v>124.9</v>
      </c>
      <c r="J248" s="37">
        <v>118.655</v>
      </c>
      <c r="K248" s="4">
        <f t="shared" si="15"/>
        <v>6.2450000000000045</v>
      </c>
      <c r="L248" s="40">
        <f t="shared" si="16"/>
        <v>5.0000000000000044E-2</v>
      </c>
      <c r="M248" s="1">
        <v>124.9</v>
      </c>
      <c r="N248" s="41">
        <f t="shared" si="18"/>
        <v>5.0000000000000044E-2</v>
      </c>
    </row>
    <row r="249" spans="1:14">
      <c r="A249" s="1" t="str">
        <f t="shared" si="14"/>
        <v>2.02.009166</v>
      </c>
      <c r="B249" s="25">
        <f>COUNTIF(C$3:C249,C249)</f>
        <v>166</v>
      </c>
      <c r="C249" s="46" t="s">
        <v>2024</v>
      </c>
      <c r="D249" s="46"/>
      <c r="E249" s="48" t="s">
        <v>2095</v>
      </c>
      <c r="F249" s="33" t="s">
        <v>293</v>
      </c>
      <c r="G249" s="50">
        <v>0</v>
      </c>
      <c r="H249" s="43" t="s">
        <v>10</v>
      </c>
      <c r="I249" s="33">
        <v>110</v>
      </c>
      <c r="J249" s="37">
        <v>104.5</v>
      </c>
      <c r="K249" s="4">
        <f t="shared" si="15"/>
        <v>5.5</v>
      </c>
      <c r="L249" s="40">
        <f t="shared" si="16"/>
        <v>5.0000000000000044E-2</v>
      </c>
      <c r="M249" s="1">
        <v>110</v>
      </c>
      <c r="N249" s="41">
        <f t="shared" si="18"/>
        <v>5.0000000000000044E-2</v>
      </c>
    </row>
    <row r="250" spans="1:14">
      <c r="A250" s="1" t="str">
        <f t="shared" si="14"/>
        <v>2.02.009167</v>
      </c>
      <c r="B250" s="25">
        <f>COUNTIF(C$3:C250,C250)</f>
        <v>167</v>
      </c>
      <c r="C250" s="46" t="s">
        <v>2024</v>
      </c>
      <c r="D250" s="46"/>
      <c r="E250" s="48" t="s">
        <v>2096</v>
      </c>
      <c r="F250" s="33" t="s">
        <v>294</v>
      </c>
      <c r="G250" s="50">
        <v>0</v>
      </c>
      <c r="H250" s="43" t="s">
        <v>10</v>
      </c>
      <c r="I250" s="33">
        <v>110</v>
      </c>
      <c r="J250" s="37">
        <v>104.5</v>
      </c>
      <c r="K250" s="4">
        <f t="shared" si="15"/>
        <v>5.5</v>
      </c>
      <c r="L250" s="40">
        <f t="shared" si="16"/>
        <v>5.0000000000000044E-2</v>
      </c>
      <c r="M250" s="1">
        <v>110</v>
      </c>
      <c r="N250" s="41">
        <f t="shared" si="18"/>
        <v>5.0000000000000044E-2</v>
      </c>
    </row>
    <row r="251" spans="1:14">
      <c r="A251" s="1" t="str">
        <f t="shared" si="14"/>
        <v>2.02.009168</v>
      </c>
      <c r="B251" s="25">
        <f>COUNTIF(C$3:C251,C251)</f>
        <v>168</v>
      </c>
      <c r="C251" s="46" t="s">
        <v>2024</v>
      </c>
      <c r="D251" s="46"/>
      <c r="E251" s="48" t="s">
        <v>2097</v>
      </c>
      <c r="F251" s="33" t="s">
        <v>295</v>
      </c>
      <c r="G251" s="50">
        <v>0</v>
      </c>
      <c r="H251" s="43" t="s">
        <v>10</v>
      </c>
      <c r="I251" s="33">
        <v>110</v>
      </c>
      <c r="J251" s="37">
        <v>104.5</v>
      </c>
      <c r="K251" s="4">
        <f t="shared" si="15"/>
        <v>5.5</v>
      </c>
      <c r="L251" s="40">
        <f t="shared" si="16"/>
        <v>5.0000000000000044E-2</v>
      </c>
      <c r="M251" s="1">
        <v>110</v>
      </c>
      <c r="N251" s="41">
        <f t="shared" si="18"/>
        <v>5.0000000000000044E-2</v>
      </c>
    </row>
    <row r="252" spans="1:14">
      <c r="A252" s="1" t="str">
        <f t="shared" si="14"/>
        <v>2.02.009169</v>
      </c>
      <c r="B252" s="25">
        <f>COUNTIF(C$3:C252,C252)</f>
        <v>169</v>
      </c>
      <c r="C252" s="46" t="s">
        <v>2024</v>
      </c>
      <c r="D252" s="46"/>
      <c r="E252" s="48" t="s">
        <v>2098</v>
      </c>
      <c r="F252" s="33" t="s">
        <v>296</v>
      </c>
      <c r="G252" s="50">
        <v>0</v>
      </c>
      <c r="H252" s="43" t="s">
        <v>10</v>
      </c>
      <c r="I252" s="33">
        <v>101.97</v>
      </c>
      <c r="J252" s="37">
        <v>97.85</v>
      </c>
      <c r="K252" s="4">
        <f t="shared" si="15"/>
        <v>4.1200000000000045</v>
      </c>
      <c r="L252" s="40">
        <f t="shared" si="16"/>
        <v>4.0404040404040442E-2</v>
      </c>
      <c r="M252" s="1">
        <v>103</v>
      </c>
      <c r="N252" s="41">
        <f t="shared" si="18"/>
        <v>5.0000000000000044E-2</v>
      </c>
    </row>
    <row r="253" spans="1:14">
      <c r="A253" s="1" t="str">
        <f t="shared" si="14"/>
        <v>2.02.009170</v>
      </c>
      <c r="B253" s="25">
        <f>COUNTIF(C$3:C253,C253)</f>
        <v>170</v>
      </c>
      <c r="C253" s="46" t="s">
        <v>2024</v>
      </c>
      <c r="D253" s="46"/>
      <c r="E253" s="48" t="s">
        <v>2099</v>
      </c>
      <c r="F253" s="33" t="s">
        <v>297</v>
      </c>
      <c r="G253" s="50">
        <v>0</v>
      </c>
      <c r="H253" s="43" t="s">
        <v>10</v>
      </c>
      <c r="I253" s="33">
        <v>110</v>
      </c>
      <c r="J253" s="37">
        <v>104.5</v>
      </c>
      <c r="K253" s="4">
        <f t="shared" si="15"/>
        <v>5.5</v>
      </c>
      <c r="L253" s="40">
        <f t="shared" si="16"/>
        <v>5.0000000000000044E-2</v>
      </c>
      <c r="M253" s="1">
        <v>110</v>
      </c>
      <c r="N253" s="41">
        <f t="shared" si="18"/>
        <v>5.0000000000000044E-2</v>
      </c>
    </row>
    <row r="254" spans="1:14">
      <c r="A254" s="1" t="str">
        <f t="shared" si="14"/>
        <v>2.02.009171</v>
      </c>
      <c r="B254" s="25">
        <f>COUNTIF(C$3:C254,C254)</f>
        <v>171</v>
      </c>
      <c r="C254" s="46" t="s">
        <v>2024</v>
      </c>
      <c r="D254" s="46"/>
      <c r="E254" s="48" t="s">
        <v>2100</v>
      </c>
      <c r="F254" s="33" t="s">
        <v>298</v>
      </c>
      <c r="G254" s="50">
        <v>0</v>
      </c>
      <c r="H254" s="43" t="s">
        <v>10</v>
      </c>
      <c r="I254" s="33">
        <v>110</v>
      </c>
      <c r="J254" s="37">
        <v>104.5</v>
      </c>
      <c r="K254" s="4">
        <f t="shared" si="15"/>
        <v>5.5</v>
      </c>
      <c r="L254" s="40">
        <f t="shared" si="16"/>
        <v>5.0000000000000044E-2</v>
      </c>
      <c r="M254" s="1">
        <v>110</v>
      </c>
      <c r="N254" s="41">
        <f t="shared" si="18"/>
        <v>5.0000000000000044E-2</v>
      </c>
    </row>
    <row r="255" spans="1:14">
      <c r="A255" s="1" t="str">
        <f t="shared" si="14"/>
        <v>2.02.009172</v>
      </c>
      <c r="B255" s="25">
        <f>COUNTIF(C$3:C255,C255)</f>
        <v>172</v>
      </c>
      <c r="C255" s="46" t="s">
        <v>2024</v>
      </c>
      <c r="D255" s="46"/>
      <c r="E255" s="48" t="s">
        <v>2101</v>
      </c>
      <c r="F255" s="33" t="s">
        <v>299</v>
      </c>
      <c r="G255" s="50" t="s">
        <v>300</v>
      </c>
      <c r="H255" s="43" t="s">
        <v>10</v>
      </c>
      <c r="I255" s="33">
        <v>19.559999999999999</v>
      </c>
      <c r="J255" s="37">
        <v>18.581999999999997</v>
      </c>
      <c r="K255" s="4">
        <f t="shared" si="15"/>
        <v>0.97800000000000153</v>
      </c>
      <c r="L255" s="40">
        <f t="shared" si="16"/>
        <v>5.0000000000000044E-2</v>
      </c>
      <c r="M255" s="1">
        <v>19.559999999999999</v>
      </c>
      <c r="N255" s="41">
        <f t="shared" si="18"/>
        <v>5.0000000000000044E-2</v>
      </c>
    </row>
    <row r="256" spans="1:14">
      <c r="A256" s="1" t="str">
        <f t="shared" si="14"/>
        <v>2.02.009173</v>
      </c>
      <c r="B256" s="25">
        <f>COUNTIF(C$3:C256,C256)</f>
        <v>173</v>
      </c>
      <c r="C256" s="46" t="s">
        <v>2024</v>
      </c>
      <c r="D256" s="46"/>
      <c r="E256" s="48" t="s">
        <v>2102</v>
      </c>
      <c r="F256" s="33" t="s">
        <v>301</v>
      </c>
      <c r="G256" s="50" t="s">
        <v>259</v>
      </c>
      <c r="H256" s="43" t="s">
        <v>10</v>
      </c>
      <c r="I256" s="33">
        <v>15.89</v>
      </c>
      <c r="J256" s="37">
        <v>15.095499999999999</v>
      </c>
      <c r="K256" s="4">
        <f t="shared" si="15"/>
        <v>0.79450000000000109</v>
      </c>
      <c r="L256" s="40">
        <f t="shared" si="16"/>
        <v>5.0000000000000044E-2</v>
      </c>
      <c r="M256" s="1">
        <v>15.89</v>
      </c>
      <c r="N256" s="41">
        <f t="shared" si="18"/>
        <v>5.0000000000000044E-2</v>
      </c>
    </row>
    <row r="257" spans="1:14">
      <c r="A257" s="1" t="str">
        <f t="shared" si="14"/>
        <v>2.02.009174</v>
      </c>
      <c r="B257" s="25">
        <f>COUNTIF(C$3:C257,C257)</f>
        <v>174</v>
      </c>
      <c r="C257" s="46" t="s">
        <v>2024</v>
      </c>
      <c r="D257" s="46"/>
      <c r="E257" s="48" t="s">
        <v>2103</v>
      </c>
      <c r="F257" s="33" t="s">
        <v>302</v>
      </c>
      <c r="G257" s="50" t="s">
        <v>303</v>
      </c>
      <c r="H257" s="43" t="s">
        <v>10</v>
      </c>
      <c r="I257" s="33">
        <v>50.24</v>
      </c>
      <c r="J257" s="37">
        <v>48.212499999999999</v>
      </c>
      <c r="K257" s="4">
        <f t="shared" si="15"/>
        <v>2.0275000000000034</v>
      </c>
      <c r="L257" s="40">
        <f t="shared" si="16"/>
        <v>4.0356289808917256E-2</v>
      </c>
      <c r="M257" s="1">
        <v>50.75</v>
      </c>
      <c r="N257" s="41">
        <f t="shared" si="18"/>
        <v>5.0000000000000044E-2</v>
      </c>
    </row>
    <row r="258" spans="1:14">
      <c r="A258" s="1" t="str">
        <f t="shared" si="14"/>
        <v>2.02.009175</v>
      </c>
      <c r="B258" s="25">
        <f>COUNTIF(C$3:C258,C258)</f>
        <v>175</v>
      </c>
      <c r="C258" s="46" t="s">
        <v>2024</v>
      </c>
      <c r="D258" s="46"/>
      <c r="E258" s="48" t="s">
        <v>2104</v>
      </c>
      <c r="F258" s="33" t="s">
        <v>304</v>
      </c>
      <c r="G258" s="50" t="s">
        <v>305</v>
      </c>
      <c r="H258" s="43" t="s">
        <v>10</v>
      </c>
      <c r="I258" s="33">
        <v>48.08</v>
      </c>
      <c r="J258" s="37">
        <v>46.378999999999998</v>
      </c>
      <c r="K258" s="4">
        <f t="shared" si="15"/>
        <v>1.7010000000000005</v>
      </c>
      <c r="L258" s="40">
        <f t="shared" si="16"/>
        <v>3.5378535773710529E-2</v>
      </c>
      <c r="M258" s="1">
        <v>48.82</v>
      </c>
      <c r="N258" s="41">
        <f t="shared" si="18"/>
        <v>5.0000000000000044E-2</v>
      </c>
    </row>
    <row r="259" spans="1:14">
      <c r="A259" s="1" t="str">
        <f t="shared" si="14"/>
        <v>2.02.009176</v>
      </c>
      <c r="B259" s="25">
        <f>COUNTIF(C$3:C259,C259)</f>
        <v>176</v>
      </c>
      <c r="C259" s="46" t="s">
        <v>2024</v>
      </c>
      <c r="D259" s="46"/>
      <c r="E259" s="48" t="s">
        <v>2105</v>
      </c>
      <c r="F259" s="33" t="s">
        <v>306</v>
      </c>
      <c r="G259" s="50">
        <v>0</v>
      </c>
      <c r="H259" s="43" t="s">
        <v>10</v>
      </c>
      <c r="I259" s="33">
        <v>18.149999999999999</v>
      </c>
      <c r="J259" s="37">
        <v>17.422999999999998</v>
      </c>
      <c r="K259" s="4">
        <f t="shared" si="15"/>
        <v>0.72700000000000031</v>
      </c>
      <c r="L259" s="40">
        <f t="shared" si="16"/>
        <v>4.0055096418732838E-2</v>
      </c>
      <c r="M259" s="1">
        <v>18.34</v>
      </c>
      <c r="N259" s="41">
        <f t="shared" si="18"/>
        <v>5.0000000000000044E-2</v>
      </c>
    </row>
    <row r="260" spans="1:14">
      <c r="A260" s="1" t="str">
        <f t="shared" ref="A260:A323" si="19">C260&amp;B260</f>
        <v>2.02.009177</v>
      </c>
      <c r="B260" s="25">
        <f>COUNTIF(C$3:C260,C260)</f>
        <v>177</v>
      </c>
      <c r="C260" s="46" t="s">
        <v>2024</v>
      </c>
      <c r="D260" s="46"/>
      <c r="E260" s="48" t="s">
        <v>2106</v>
      </c>
      <c r="F260" s="33" t="s">
        <v>307</v>
      </c>
      <c r="G260" s="50">
        <v>0</v>
      </c>
      <c r="H260" s="43" t="s">
        <v>10</v>
      </c>
      <c r="I260" s="33">
        <v>18.600000000000001</v>
      </c>
      <c r="J260" s="37">
        <v>17.850499999999997</v>
      </c>
      <c r="K260" s="4">
        <f t="shared" ref="K260:K323" si="20">I260-J260</f>
        <v>0.74950000000000472</v>
      </c>
      <c r="L260" s="40">
        <f t="shared" ref="L260:L323" si="21">1-J260/I260</f>
        <v>4.0295698924731393E-2</v>
      </c>
      <c r="M260" s="1">
        <v>18.79</v>
      </c>
      <c r="N260" s="41">
        <f t="shared" si="18"/>
        <v>5.0000000000000155E-2</v>
      </c>
    </row>
    <row r="261" spans="1:14">
      <c r="A261" s="1" t="str">
        <f t="shared" si="19"/>
        <v>2.02.009178</v>
      </c>
      <c r="B261" s="25">
        <f>COUNTIF(C$3:C261,C261)</f>
        <v>178</v>
      </c>
      <c r="C261" s="46" t="s">
        <v>2024</v>
      </c>
      <c r="D261" s="46"/>
      <c r="E261" s="48" t="s">
        <v>2107</v>
      </c>
      <c r="F261" s="33" t="s">
        <v>308</v>
      </c>
      <c r="G261" s="50" t="s">
        <v>309</v>
      </c>
      <c r="H261" s="43" t="s">
        <v>10</v>
      </c>
      <c r="I261" s="33">
        <v>11.77</v>
      </c>
      <c r="J261" s="37">
        <v>11.1815</v>
      </c>
      <c r="K261" s="4">
        <f t="shared" si="20"/>
        <v>0.5884999999999998</v>
      </c>
      <c r="L261" s="40">
        <f t="shared" si="21"/>
        <v>4.9999999999999933E-2</v>
      </c>
      <c r="M261" s="1">
        <v>11.77</v>
      </c>
      <c r="N261" s="41">
        <f t="shared" si="18"/>
        <v>4.9999999999999933E-2</v>
      </c>
    </row>
    <row r="262" spans="1:14">
      <c r="A262" s="1" t="str">
        <f t="shared" si="19"/>
        <v>2.02.009179</v>
      </c>
      <c r="B262" s="25">
        <f>COUNTIF(C$3:C262,C262)</f>
        <v>179</v>
      </c>
      <c r="C262" s="46" t="s">
        <v>2024</v>
      </c>
      <c r="D262" s="46"/>
      <c r="E262" s="48" t="s">
        <v>2108</v>
      </c>
      <c r="F262" s="33" t="s">
        <v>310</v>
      </c>
      <c r="G262" s="50">
        <v>304</v>
      </c>
      <c r="H262" s="43" t="s">
        <v>10</v>
      </c>
      <c r="I262" s="33">
        <v>9.75</v>
      </c>
      <c r="J262" s="37">
        <v>9.2624999999999993</v>
      </c>
      <c r="K262" s="4">
        <f t="shared" si="20"/>
        <v>0.48750000000000071</v>
      </c>
      <c r="L262" s="40">
        <f t="shared" si="21"/>
        <v>5.0000000000000044E-2</v>
      </c>
      <c r="M262" s="1">
        <v>9.75</v>
      </c>
      <c r="N262" s="41">
        <f t="shared" si="18"/>
        <v>5.0000000000000044E-2</v>
      </c>
    </row>
    <row r="263" spans="1:14">
      <c r="A263" s="1" t="str">
        <f t="shared" si="19"/>
        <v>2.02.009180</v>
      </c>
      <c r="B263" s="25">
        <f>COUNTIF(C$3:C263,C263)</f>
        <v>180</v>
      </c>
      <c r="C263" s="46" t="s">
        <v>2024</v>
      </c>
      <c r="D263" s="46"/>
      <c r="E263" s="47" t="s">
        <v>2109</v>
      </c>
      <c r="F263" s="33" t="s">
        <v>311</v>
      </c>
      <c r="G263" s="50">
        <v>0</v>
      </c>
      <c r="H263" s="43" t="s">
        <v>10</v>
      </c>
      <c r="I263" s="33">
        <v>38.56</v>
      </c>
      <c r="J263" s="37">
        <v>37.4</v>
      </c>
      <c r="K263" s="4">
        <f t="shared" si="20"/>
        <v>1.1600000000000037</v>
      </c>
      <c r="L263" s="40">
        <f t="shared" si="21"/>
        <v>3.0082987551867335E-2</v>
      </c>
      <c r="M263" s="1">
        <v>38.56</v>
      </c>
      <c r="N263" s="41">
        <f t="shared" si="18"/>
        <v>3.0082987551867335E-2</v>
      </c>
    </row>
    <row r="264" spans="1:14">
      <c r="A264" s="1" t="str">
        <f t="shared" si="19"/>
        <v>2.02.009181</v>
      </c>
      <c r="B264" s="25">
        <f>COUNTIF(C$3:C264,C264)</f>
        <v>181</v>
      </c>
      <c r="C264" s="46" t="s">
        <v>2024</v>
      </c>
      <c r="D264" s="46"/>
      <c r="E264" s="48" t="s">
        <v>2110</v>
      </c>
      <c r="F264" s="33" t="s">
        <v>312</v>
      </c>
      <c r="G264" s="50" t="s">
        <v>313</v>
      </c>
      <c r="H264" s="43" t="s">
        <v>10</v>
      </c>
      <c r="I264" s="33">
        <v>18.2</v>
      </c>
      <c r="J264" s="37">
        <v>17.29</v>
      </c>
      <c r="K264" s="4">
        <f t="shared" si="20"/>
        <v>0.91000000000000014</v>
      </c>
      <c r="L264" s="40">
        <f t="shared" si="21"/>
        <v>5.0000000000000044E-2</v>
      </c>
      <c r="M264" s="1">
        <v>18.2</v>
      </c>
      <c r="N264" s="41">
        <f t="shared" si="18"/>
        <v>5.0000000000000044E-2</v>
      </c>
    </row>
    <row r="265" spans="1:14">
      <c r="A265" s="1" t="str">
        <f t="shared" si="19"/>
        <v>2.02.009182</v>
      </c>
      <c r="B265" s="25">
        <f>COUNTIF(C$3:C265,C265)</f>
        <v>182</v>
      </c>
      <c r="C265" s="46" t="s">
        <v>2024</v>
      </c>
      <c r="D265" s="46"/>
      <c r="E265" s="47" t="s">
        <v>2111</v>
      </c>
      <c r="F265" s="33" t="s">
        <v>314</v>
      </c>
      <c r="G265" s="50">
        <v>441</v>
      </c>
      <c r="H265" s="43" t="s">
        <v>10</v>
      </c>
      <c r="I265" s="33">
        <v>10.76</v>
      </c>
      <c r="J265" s="37">
        <v>10.65</v>
      </c>
      <c r="K265" s="4">
        <f t="shared" si="20"/>
        <v>0.10999999999999943</v>
      </c>
      <c r="L265" s="40">
        <f t="shared" si="21"/>
        <v>1.0223048327137496E-2</v>
      </c>
      <c r="M265" s="1">
        <v>10.76</v>
      </c>
      <c r="N265" s="41">
        <f t="shared" ref="N265:N278" si="22">1-J265/M265</f>
        <v>1.0223048327137496E-2</v>
      </c>
    </row>
    <row r="266" spans="1:14">
      <c r="A266" s="1" t="str">
        <f t="shared" si="19"/>
        <v>2.02.009183</v>
      </c>
      <c r="B266" s="25">
        <f>COUNTIF(C$3:C266,C266)</f>
        <v>183</v>
      </c>
      <c r="C266" s="46" t="s">
        <v>2024</v>
      </c>
      <c r="D266" s="46"/>
      <c r="E266" s="48" t="s">
        <v>2112</v>
      </c>
      <c r="F266" s="33" t="s">
        <v>315</v>
      </c>
      <c r="G266" s="50">
        <v>0</v>
      </c>
      <c r="H266" s="43" t="s">
        <v>10</v>
      </c>
      <c r="I266" s="33">
        <v>1.0900000000000001</v>
      </c>
      <c r="J266" s="37">
        <v>1.0355000000000001</v>
      </c>
      <c r="K266" s="4">
        <f t="shared" si="20"/>
        <v>5.4499999999999993E-2</v>
      </c>
      <c r="L266" s="40">
        <f t="shared" si="21"/>
        <v>5.0000000000000044E-2</v>
      </c>
      <c r="M266" s="1">
        <v>1.0900000000000001</v>
      </c>
      <c r="N266" s="41">
        <f t="shared" si="22"/>
        <v>5.0000000000000044E-2</v>
      </c>
    </row>
    <row r="267" spans="1:14">
      <c r="A267" s="1" t="str">
        <f t="shared" si="19"/>
        <v>2.02.009184</v>
      </c>
      <c r="B267" s="25">
        <f>COUNTIF(C$3:C267,C267)</f>
        <v>184</v>
      </c>
      <c r="C267" s="46" t="s">
        <v>2024</v>
      </c>
      <c r="D267" s="46"/>
      <c r="E267" s="48" t="s">
        <v>2113</v>
      </c>
      <c r="F267" s="33" t="s">
        <v>316</v>
      </c>
      <c r="G267" s="50">
        <v>0</v>
      </c>
      <c r="H267" s="43" t="s">
        <v>10</v>
      </c>
      <c r="I267" s="33">
        <v>21.5</v>
      </c>
      <c r="J267" s="37">
        <v>20.425000000000001</v>
      </c>
      <c r="K267" s="4">
        <f t="shared" si="20"/>
        <v>1.0749999999999993</v>
      </c>
      <c r="L267" s="40">
        <f t="shared" si="21"/>
        <v>4.9999999999999933E-2</v>
      </c>
      <c r="M267" s="1">
        <v>21.5</v>
      </c>
      <c r="N267" s="41">
        <f t="shared" si="22"/>
        <v>4.9999999999999933E-2</v>
      </c>
    </row>
    <row r="268" spans="1:14">
      <c r="A268" s="1" t="str">
        <f t="shared" si="19"/>
        <v>2.02.009185</v>
      </c>
      <c r="B268" s="25">
        <f>COUNTIF(C$3:C268,C268)</f>
        <v>185</v>
      </c>
      <c r="C268" s="46" t="s">
        <v>2024</v>
      </c>
      <c r="D268" s="46"/>
      <c r="E268" s="48" t="s">
        <v>2114</v>
      </c>
      <c r="F268" s="33" t="s">
        <v>317</v>
      </c>
      <c r="G268" s="50">
        <v>0</v>
      </c>
      <c r="H268" s="43" t="s">
        <v>10</v>
      </c>
      <c r="I268" s="33">
        <v>19.8</v>
      </c>
      <c r="J268" s="37">
        <v>18.809999999999999</v>
      </c>
      <c r="K268" s="4">
        <f t="shared" si="20"/>
        <v>0.99000000000000199</v>
      </c>
      <c r="L268" s="40">
        <f t="shared" si="21"/>
        <v>5.0000000000000044E-2</v>
      </c>
      <c r="M268" s="1">
        <v>19.8</v>
      </c>
      <c r="N268" s="41">
        <f t="shared" si="22"/>
        <v>5.0000000000000044E-2</v>
      </c>
    </row>
    <row r="269" spans="1:14">
      <c r="A269" s="1" t="str">
        <f t="shared" si="19"/>
        <v>2.02.009186</v>
      </c>
      <c r="B269" s="25">
        <f>COUNTIF(C$3:C269,C269)</f>
        <v>186</v>
      </c>
      <c r="C269" s="46" t="s">
        <v>2024</v>
      </c>
      <c r="D269" s="46"/>
      <c r="E269" s="48" t="s">
        <v>2115</v>
      </c>
      <c r="F269" s="33" t="s">
        <v>318</v>
      </c>
      <c r="G269" s="50">
        <v>0</v>
      </c>
      <c r="H269" s="43" t="s">
        <v>10</v>
      </c>
      <c r="I269" s="33">
        <v>36.57</v>
      </c>
      <c r="J269" s="37">
        <v>34.741500000000002</v>
      </c>
      <c r="K269" s="4">
        <f t="shared" si="20"/>
        <v>1.8284999999999982</v>
      </c>
      <c r="L269" s="40">
        <f t="shared" si="21"/>
        <v>4.9999999999999933E-2</v>
      </c>
      <c r="M269" s="1">
        <v>36.57</v>
      </c>
      <c r="N269" s="41">
        <f t="shared" si="22"/>
        <v>4.9999999999999933E-2</v>
      </c>
    </row>
    <row r="270" spans="1:14">
      <c r="A270" s="1" t="str">
        <f t="shared" si="19"/>
        <v>2.02.009187</v>
      </c>
      <c r="B270" s="25">
        <f>COUNTIF(C$3:C270,C270)</f>
        <v>187</v>
      </c>
      <c r="C270" s="46" t="s">
        <v>2024</v>
      </c>
      <c r="D270" s="46"/>
      <c r="E270" s="48" t="s">
        <v>2116</v>
      </c>
      <c r="F270" s="33" t="s">
        <v>319</v>
      </c>
      <c r="G270" s="50">
        <v>0</v>
      </c>
      <c r="H270" s="43" t="s">
        <v>10</v>
      </c>
      <c r="I270" s="33">
        <v>16.97</v>
      </c>
      <c r="J270" s="37">
        <v>16.121499999999997</v>
      </c>
      <c r="K270" s="4">
        <f t="shared" si="20"/>
        <v>0.84850000000000136</v>
      </c>
      <c r="L270" s="40">
        <f t="shared" si="21"/>
        <v>5.0000000000000044E-2</v>
      </c>
      <c r="M270" s="1">
        <v>16.97</v>
      </c>
      <c r="N270" s="41">
        <f t="shared" si="22"/>
        <v>5.0000000000000044E-2</v>
      </c>
    </row>
    <row r="271" spans="1:14">
      <c r="A271" s="1" t="str">
        <f t="shared" si="19"/>
        <v>2.02.009188</v>
      </c>
      <c r="B271" s="25">
        <f>COUNTIF(C$3:C271,C271)</f>
        <v>188</v>
      </c>
      <c r="C271" s="46" t="s">
        <v>2024</v>
      </c>
      <c r="D271" s="46"/>
      <c r="E271" s="48" t="s">
        <v>2117</v>
      </c>
      <c r="F271" s="33" t="s">
        <v>320</v>
      </c>
      <c r="G271" s="50">
        <v>0</v>
      </c>
      <c r="H271" s="43" t="s">
        <v>10</v>
      </c>
      <c r="I271" s="33">
        <v>17.600000000000001</v>
      </c>
      <c r="J271" s="37">
        <v>16.72</v>
      </c>
      <c r="K271" s="4">
        <f t="shared" si="20"/>
        <v>0.88000000000000256</v>
      </c>
      <c r="L271" s="40">
        <f t="shared" si="21"/>
        <v>5.0000000000000155E-2</v>
      </c>
      <c r="M271" s="1">
        <v>17.600000000000001</v>
      </c>
      <c r="N271" s="41">
        <f t="shared" si="22"/>
        <v>5.0000000000000155E-2</v>
      </c>
    </row>
    <row r="272" spans="1:14">
      <c r="A272" s="1" t="str">
        <f t="shared" si="19"/>
        <v>2.02.009189</v>
      </c>
      <c r="B272" s="25">
        <f>COUNTIF(C$3:C272,C272)</f>
        <v>189</v>
      </c>
      <c r="C272" s="46" t="s">
        <v>2024</v>
      </c>
      <c r="D272" s="46"/>
      <c r="E272" s="48" t="s">
        <v>2118</v>
      </c>
      <c r="F272" s="33" t="s">
        <v>321</v>
      </c>
      <c r="G272" s="50">
        <v>0</v>
      </c>
      <c r="H272" s="43" t="s">
        <v>10</v>
      </c>
      <c r="I272" s="33">
        <v>18</v>
      </c>
      <c r="J272" s="37">
        <v>17.099999999999998</v>
      </c>
      <c r="K272" s="4">
        <f t="shared" si="20"/>
        <v>0.90000000000000213</v>
      </c>
      <c r="L272" s="40">
        <f t="shared" si="21"/>
        <v>5.0000000000000155E-2</v>
      </c>
      <c r="M272" s="1">
        <v>18</v>
      </c>
      <c r="N272" s="41">
        <f t="shared" si="22"/>
        <v>5.0000000000000155E-2</v>
      </c>
    </row>
    <row r="273" spans="1:14">
      <c r="A273" s="1" t="str">
        <f t="shared" si="19"/>
        <v>2.02.009190</v>
      </c>
      <c r="B273" s="25">
        <f>COUNTIF(C$3:C273,C273)</f>
        <v>190</v>
      </c>
      <c r="C273" s="46" t="s">
        <v>2024</v>
      </c>
      <c r="D273" s="46"/>
      <c r="E273" s="48" t="s">
        <v>2119</v>
      </c>
      <c r="F273" s="33" t="s">
        <v>322</v>
      </c>
      <c r="G273" s="50">
        <v>0</v>
      </c>
      <c r="H273" s="43" t="s">
        <v>10</v>
      </c>
      <c r="I273" s="33">
        <v>18</v>
      </c>
      <c r="J273" s="37">
        <v>17.099999999999998</v>
      </c>
      <c r="K273" s="4">
        <f t="shared" si="20"/>
        <v>0.90000000000000213</v>
      </c>
      <c r="L273" s="40">
        <f t="shared" si="21"/>
        <v>5.0000000000000155E-2</v>
      </c>
      <c r="M273" s="1">
        <v>18</v>
      </c>
      <c r="N273" s="41">
        <f t="shared" si="22"/>
        <v>5.0000000000000155E-2</v>
      </c>
    </row>
    <row r="274" spans="1:14">
      <c r="A274" s="1" t="str">
        <f t="shared" si="19"/>
        <v>2.02.009191</v>
      </c>
      <c r="B274" s="25">
        <f>COUNTIF(C$3:C274,C274)</f>
        <v>191</v>
      </c>
      <c r="C274" s="46" t="s">
        <v>2024</v>
      </c>
      <c r="D274" s="46"/>
      <c r="E274" s="48" t="s">
        <v>2120</v>
      </c>
      <c r="F274" s="33" t="s">
        <v>323</v>
      </c>
      <c r="G274" s="50">
        <v>0</v>
      </c>
      <c r="H274" s="43" t="s">
        <v>10</v>
      </c>
      <c r="I274" s="33">
        <v>13.7</v>
      </c>
      <c r="J274" s="35">
        <v>13.014999999999999</v>
      </c>
      <c r="K274" s="4">
        <f t="shared" si="20"/>
        <v>0.6850000000000005</v>
      </c>
      <c r="L274" s="40">
        <f t="shared" si="21"/>
        <v>5.0000000000000044E-2</v>
      </c>
      <c r="M274" s="1">
        <v>13.7</v>
      </c>
      <c r="N274" s="41">
        <f t="shared" si="22"/>
        <v>5.0000000000000044E-2</v>
      </c>
    </row>
    <row r="275" spans="1:14">
      <c r="A275" s="1" t="str">
        <f t="shared" si="19"/>
        <v>2.02.009192</v>
      </c>
      <c r="B275" s="25">
        <f>COUNTIF(C$3:C275,C275)</f>
        <v>192</v>
      </c>
      <c r="C275" s="46" t="s">
        <v>2024</v>
      </c>
      <c r="D275" s="46"/>
      <c r="E275" s="48" t="s">
        <v>2121</v>
      </c>
      <c r="F275" s="33" t="s">
        <v>324</v>
      </c>
      <c r="G275" s="50">
        <v>0</v>
      </c>
      <c r="H275" s="43" t="s">
        <v>10</v>
      </c>
      <c r="I275" s="33">
        <v>21.52</v>
      </c>
      <c r="J275" s="35">
        <v>20.443999999999999</v>
      </c>
      <c r="K275" s="4">
        <f t="shared" si="20"/>
        <v>1.0760000000000005</v>
      </c>
      <c r="L275" s="40">
        <f t="shared" si="21"/>
        <v>5.0000000000000044E-2</v>
      </c>
      <c r="M275" s="1">
        <v>21.52</v>
      </c>
      <c r="N275" s="41">
        <f t="shared" si="22"/>
        <v>5.0000000000000044E-2</v>
      </c>
    </row>
    <row r="276" spans="1:14">
      <c r="A276" s="1" t="str">
        <f t="shared" si="19"/>
        <v>2.02.009193</v>
      </c>
      <c r="B276" s="25">
        <f>COUNTIF(C$3:C276,C276)</f>
        <v>193</v>
      </c>
      <c r="C276" s="46" t="s">
        <v>2024</v>
      </c>
      <c r="D276" s="46"/>
      <c r="E276" s="47" t="s">
        <v>2122</v>
      </c>
      <c r="F276" s="33" t="s">
        <v>325</v>
      </c>
      <c r="G276" s="50">
        <v>304</v>
      </c>
      <c r="H276" s="43" t="s">
        <v>10</v>
      </c>
      <c r="I276" s="33">
        <v>65</v>
      </c>
      <c r="J276" s="35">
        <v>64.349999999999994</v>
      </c>
      <c r="K276" s="4">
        <f t="shared" si="20"/>
        <v>0.65000000000000568</v>
      </c>
      <c r="L276" s="40">
        <f t="shared" si="21"/>
        <v>1.000000000000012E-2</v>
      </c>
      <c r="M276" s="1">
        <v>65</v>
      </c>
      <c r="N276" s="41">
        <f t="shared" si="22"/>
        <v>1.000000000000012E-2</v>
      </c>
    </row>
    <row r="277" spans="1:14">
      <c r="A277" s="1" t="str">
        <f t="shared" si="19"/>
        <v>2.02.009194</v>
      </c>
      <c r="B277" s="25">
        <f>COUNTIF(C$3:C277,C277)</f>
        <v>194</v>
      </c>
      <c r="C277" s="46" t="s">
        <v>2024</v>
      </c>
      <c r="D277" s="46"/>
      <c r="E277" s="47" t="s">
        <v>2123</v>
      </c>
      <c r="F277" s="33" t="s">
        <v>326</v>
      </c>
      <c r="G277" s="50" t="s">
        <v>214</v>
      </c>
      <c r="H277" s="43" t="s">
        <v>10</v>
      </c>
      <c r="I277" s="33">
        <v>39.79</v>
      </c>
      <c r="J277" s="35">
        <v>37</v>
      </c>
      <c r="K277" s="4">
        <f t="shared" si="20"/>
        <v>2.7899999999999991</v>
      </c>
      <c r="L277" s="40">
        <f t="shared" si="21"/>
        <v>7.0118120130686079E-2</v>
      </c>
      <c r="M277" s="1">
        <v>39.79</v>
      </c>
      <c r="N277" s="41">
        <f t="shared" si="22"/>
        <v>7.0118120130686079E-2</v>
      </c>
    </row>
    <row r="278" spans="1:14">
      <c r="A278" s="1" t="str">
        <f t="shared" si="19"/>
        <v>2.02.009195</v>
      </c>
      <c r="B278" s="25">
        <f>COUNTIF(C$3:C278,C278)</f>
        <v>195</v>
      </c>
      <c r="C278" s="46" t="s">
        <v>2024</v>
      </c>
      <c r="D278" s="46"/>
      <c r="E278" s="47" t="s">
        <v>2124</v>
      </c>
      <c r="F278" s="33" t="s">
        <v>327</v>
      </c>
      <c r="G278" s="50" t="s">
        <v>214</v>
      </c>
      <c r="H278" s="43" t="s">
        <v>10</v>
      </c>
      <c r="I278" s="33">
        <v>52.9</v>
      </c>
      <c r="J278" s="35">
        <v>49.2</v>
      </c>
      <c r="K278" s="4">
        <f t="shared" si="20"/>
        <v>3.6999999999999957</v>
      </c>
      <c r="L278" s="40">
        <f t="shared" si="21"/>
        <v>6.9943289224952632E-2</v>
      </c>
      <c r="M278" s="1">
        <v>52.9</v>
      </c>
      <c r="N278" s="41">
        <f t="shared" si="22"/>
        <v>6.9943289224952632E-2</v>
      </c>
    </row>
    <row r="279" spans="1:14">
      <c r="A279" s="1" t="str">
        <f t="shared" si="19"/>
        <v>2.02.009196</v>
      </c>
      <c r="B279" s="25">
        <f>COUNTIF(C$3:C279,C279)</f>
        <v>196</v>
      </c>
      <c r="C279" s="46" t="s">
        <v>2024</v>
      </c>
      <c r="D279" s="46"/>
      <c r="E279" s="47" t="s">
        <v>2125</v>
      </c>
      <c r="F279" s="33" t="s">
        <v>328</v>
      </c>
      <c r="G279" s="50" t="s">
        <v>214</v>
      </c>
      <c r="H279" s="43" t="s">
        <v>10</v>
      </c>
      <c r="I279" s="33">
        <v>51.95</v>
      </c>
      <c r="J279" s="35">
        <v>48.31</v>
      </c>
      <c r="K279" s="4">
        <f t="shared" si="20"/>
        <v>3.6400000000000006</v>
      </c>
      <c r="L279" s="40">
        <f t="shared" si="21"/>
        <v>7.006737247353223E-2</v>
      </c>
      <c r="M279" s="1">
        <v>51.95</v>
      </c>
      <c r="N279" s="41">
        <f t="shared" ref="N279:N283" si="23">1-J279/M279</f>
        <v>7.006737247353223E-2</v>
      </c>
    </row>
    <row r="280" spans="1:14">
      <c r="A280" s="1" t="str">
        <f t="shared" si="19"/>
        <v>2.02.009197</v>
      </c>
      <c r="B280" s="25">
        <f>COUNTIF(C$3:C280,C280)</f>
        <v>197</v>
      </c>
      <c r="C280" s="46" t="s">
        <v>2024</v>
      </c>
      <c r="D280" s="46"/>
      <c r="E280" s="47" t="s">
        <v>2126</v>
      </c>
      <c r="F280" s="33" t="s">
        <v>329</v>
      </c>
      <c r="G280" s="50" t="s">
        <v>214</v>
      </c>
      <c r="H280" s="43" t="s">
        <v>10</v>
      </c>
      <c r="I280" s="33">
        <v>24.9</v>
      </c>
      <c r="J280" s="35">
        <v>23.16</v>
      </c>
      <c r="K280" s="4">
        <f t="shared" si="20"/>
        <v>1.7399999999999984</v>
      </c>
      <c r="L280" s="40">
        <f t="shared" si="21"/>
        <v>6.9879518072289093E-2</v>
      </c>
      <c r="M280" s="1">
        <v>24.9</v>
      </c>
      <c r="N280" s="41">
        <f t="shared" si="23"/>
        <v>6.9879518072289093E-2</v>
      </c>
    </row>
    <row r="281" spans="1:14">
      <c r="A281" s="1" t="str">
        <f t="shared" si="19"/>
        <v>2.02.009198</v>
      </c>
      <c r="B281" s="25">
        <f>COUNTIF(C$3:C281,C281)</f>
        <v>198</v>
      </c>
      <c r="C281" s="46" t="s">
        <v>2024</v>
      </c>
      <c r="D281" s="46"/>
      <c r="E281" s="49" t="s">
        <v>2127</v>
      </c>
      <c r="F281" s="33" t="s">
        <v>330</v>
      </c>
      <c r="G281" s="50" t="s">
        <v>231</v>
      </c>
      <c r="H281" s="43" t="s">
        <v>10</v>
      </c>
      <c r="I281" s="33">
        <v>18.399999999999999</v>
      </c>
      <c r="J281" s="35">
        <v>18.03</v>
      </c>
      <c r="K281" s="4">
        <f t="shared" si="20"/>
        <v>0.36999999999999744</v>
      </c>
      <c r="L281" s="40">
        <f t="shared" si="21"/>
        <v>2.0108695652173769E-2</v>
      </c>
      <c r="M281" s="1">
        <v>18.399999999999999</v>
      </c>
      <c r="N281" s="41">
        <f t="shared" si="23"/>
        <v>2.0108695652173769E-2</v>
      </c>
    </row>
    <row r="282" spans="1:14">
      <c r="A282" s="1" t="str">
        <f t="shared" si="19"/>
        <v>2.02.009199</v>
      </c>
      <c r="B282" s="25">
        <f>COUNTIF(C$3:C282,C282)</f>
        <v>199</v>
      </c>
      <c r="C282" s="46" t="s">
        <v>2024</v>
      </c>
      <c r="D282" s="46"/>
      <c r="E282" s="48" t="s">
        <v>2128</v>
      </c>
      <c r="F282" s="33" t="s">
        <v>331</v>
      </c>
      <c r="G282" s="50">
        <v>0</v>
      </c>
      <c r="H282" s="43" t="s">
        <v>10</v>
      </c>
      <c r="I282" s="33">
        <v>10.18</v>
      </c>
      <c r="J282" s="35">
        <v>9.6709999999999994</v>
      </c>
      <c r="K282" s="4">
        <f t="shared" si="20"/>
        <v>0.50900000000000034</v>
      </c>
      <c r="L282" s="40">
        <f t="shared" si="21"/>
        <v>5.0000000000000044E-2</v>
      </c>
      <c r="M282" s="1">
        <v>10.18</v>
      </c>
      <c r="N282" s="41">
        <f t="shared" si="23"/>
        <v>5.0000000000000044E-2</v>
      </c>
    </row>
    <row r="283" spans="1:14">
      <c r="A283" s="1" t="str">
        <f t="shared" si="19"/>
        <v>2.02.009200</v>
      </c>
      <c r="B283" s="25">
        <f>COUNTIF(C$3:C283,C283)</f>
        <v>200</v>
      </c>
      <c r="C283" s="46" t="s">
        <v>2024</v>
      </c>
      <c r="D283" s="46"/>
      <c r="E283" s="48" t="s">
        <v>2129</v>
      </c>
      <c r="F283" s="33" t="s">
        <v>332</v>
      </c>
      <c r="G283" s="50">
        <v>0</v>
      </c>
      <c r="H283" s="43" t="s">
        <v>10</v>
      </c>
      <c r="I283" s="33">
        <v>12.05</v>
      </c>
      <c r="J283" s="35">
        <v>11.561499999999999</v>
      </c>
      <c r="K283" s="4">
        <f t="shared" si="20"/>
        <v>0.48850000000000193</v>
      </c>
      <c r="L283" s="40">
        <f t="shared" si="21"/>
        <v>4.0539419087137096E-2</v>
      </c>
      <c r="M283" s="1">
        <v>12.17</v>
      </c>
      <c r="N283" s="41">
        <f t="shared" si="23"/>
        <v>5.0000000000000044E-2</v>
      </c>
    </row>
    <row r="284" spans="1:14">
      <c r="A284" s="1" t="str">
        <f t="shared" si="19"/>
        <v>2.02.009201</v>
      </c>
      <c r="B284" s="25">
        <f>COUNTIF(C$3:C284,C284)</f>
        <v>201</v>
      </c>
      <c r="C284" s="46" t="s">
        <v>2024</v>
      </c>
      <c r="D284" s="46"/>
      <c r="E284" s="48" t="s">
        <v>2130</v>
      </c>
      <c r="F284" s="33" t="s">
        <v>333</v>
      </c>
      <c r="G284" s="50">
        <v>0</v>
      </c>
      <c r="H284" s="43" t="s">
        <v>10</v>
      </c>
      <c r="I284" s="33">
        <v>14.05</v>
      </c>
      <c r="J284" s="34">
        <v>13.442499999999999</v>
      </c>
      <c r="K284" s="4">
        <f t="shared" si="20"/>
        <v>0.60750000000000171</v>
      </c>
      <c r="L284" s="40">
        <f t="shared" si="21"/>
        <v>4.3238434163701212E-2</v>
      </c>
      <c r="M284" s="1">
        <v>14.15</v>
      </c>
      <c r="N284" s="41">
        <f t="shared" ref="N284:N301" si="24">1-J284/M284</f>
        <v>5.0000000000000044E-2</v>
      </c>
    </row>
    <row r="285" spans="1:14">
      <c r="A285" s="1" t="str">
        <f t="shared" si="19"/>
        <v>2.02.009202</v>
      </c>
      <c r="B285" s="25">
        <f>COUNTIF(C$3:C285,C285)</f>
        <v>202</v>
      </c>
      <c r="C285" s="46" t="s">
        <v>2024</v>
      </c>
      <c r="D285" s="46"/>
      <c r="E285" s="48" t="s">
        <v>2131</v>
      </c>
      <c r="F285" s="33" t="s">
        <v>334</v>
      </c>
      <c r="G285" s="50" t="s">
        <v>335</v>
      </c>
      <c r="H285" s="43" t="s">
        <v>10</v>
      </c>
      <c r="I285" s="33">
        <v>9.9700000000000006</v>
      </c>
      <c r="J285" s="34">
        <v>9.5664999999999996</v>
      </c>
      <c r="K285" s="4">
        <f t="shared" si="20"/>
        <v>0.40350000000000108</v>
      </c>
      <c r="L285" s="40">
        <f t="shared" si="21"/>
        <v>4.0471414242728265E-2</v>
      </c>
      <c r="M285" s="1">
        <v>10.07</v>
      </c>
      <c r="N285" s="41">
        <f t="shared" si="24"/>
        <v>5.0000000000000044E-2</v>
      </c>
    </row>
    <row r="286" spans="1:14">
      <c r="A286" s="1" t="str">
        <f t="shared" si="19"/>
        <v>2.02.009203</v>
      </c>
      <c r="B286" s="25">
        <f>COUNTIF(C$3:C286,C286)</f>
        <v>203</v>
      </c>
      <c r="C286" s="46" t="s">
        <v>2024</v>
      </c>
      <c r="D286" s="46"/>
      <c r="E286" s="48" t="s">
        <v>2132</v>
      </c>
      <c r="F286" s="33" t="s">
        <v>336</v>
      </c>
      <c r="G286" s="50" t="s">
        <v>337</v>
      </c>
      <c r="H286" s="43" t="s">
        <v>10</v>
      </c>
      <c r="I286" s="33">
        <v>10.54</v>
      </c>
      <c r="J286" s="34">
        <v>10.012999999999998</v>
      </c>
      <c r="K286" s="4">
        <f t="shared" si="20"/>
        <v>0.52700000000000102</v>
      </c>
      <c r="L286" s="40">
        <f t="shared" si="21"/>
        <v>5.0000000000000155E-2</v>
      </c>
      <c r="M286" s="1">
        <v>10.54</v>
      </c>
      <c r="N286" s="41">
        <f t="shared" si="24"/>
        <v>5.0000000000000155E-2</v>
      </c>
    </row>
    <row r="287" spans="1:14">
      <c r="A287" s="1" t="str">
        <f t="shared" si="19"/>
        <v>2.02.009204</v>
      </c>
      <c r="B287" s="25">
        <f>COUNTIF(C$3:C287,C287)</f>
        <v>204</v>
      </c>
      <c r="C287" s="46" t="s">
        <v>2024</v>
      </c>
      <c r="D287" s="46"/>
      <c r="E287" s="48" t="s">
        <v>2133</v>
      </c>
      <c r="F287" s="33" t="s">
        <v>338</v>
      </c>
      <c r="G287" s="50" t="s">
        <v>339</v>
      </c>
      <c r="H287" s="43" t="s">
        <v>10</v>
      </c>
      <c r="I287" s="33">
        <v>6.32</v>
      </c>
      <c r="J287" s="34">
        <v>6.0039999999999996</v>
      </c>
      <c r="K287" s="4">
        <f t="shared" si="20"/>
        <v>0.31600000000000072</v>
      </c>
      <c r="L287" s="40">
        <f t="shared" si="21"/>
        <v>5.0000000000000155E-2</v>
      </c>
      <c r="M287" s="1">
        <v>6.32</v>
      </c>
      <c r="N287" s="41">
        <f t="shared" si="24"/>
        <v>5.0000000000000155E-2</v>
      </c>
    </row>
    <row r="288" spans="1:14">
      <c r="A288" s="1" t="str">
        <f t="shared" si="19"/>
        <v>2.02.009205</v>
      </c>
      <c r="B288" s="25">
        <f>COUNTIF(C$3:C288,C288)</f>
        <v>205</v>
      </c>
      <c r="C288" s="46" t="s">
        <v>2024</v>
      </c>
      <c r="D288" s="46"/>
      <c r="E288" s="48" t="s">
        <v>2134</v>
      </c>
      <c r="F288" s="33" t="s">
        <v>340</v>
      </c>
      <c r="G288" s="50" t="s">
        <v>339</v>
      </c>
      <c r="H288" s="43" t="s">
        <v>10</v>
      </c>
      <c r="I288" s="33">
        <v>6.7</v>
      </c>
      <c r="J288" s="34">
        <v>6.3650000000000002</v>
      </c>
      <c r="K288" s="4">
        <f t="shared" si="20"/>
        <v>0.33499999999999996</v>
      </c>
      <c r="L288" s="40">
        <f t="shared" si="21"/>
        <v>5.0000000000000044E-2</v>
      </c>
      <c r="M288" s="1">
        <v>6.7</v>
      </c>
      <c r="N288" s="41">
        <f t="shared" si="24"/>
        <v>5.0000000000000044E-2</v>
      </c>
    </row>
    <row r="289" spans="1:14">
      <c r="A289" s="1" t="str">
        <f t="shared" si="19"/>
        <v>2.02.009206</v>
      </c>
      <c r="B289" s="25">
        <f>COUNTIF(C$3:C289,C289)</f>
        <v>206</v>
      </c>
      <c r="C289" s="46" t="s">
        <v>2024</v>
      </c>
      <c r="D289" s="46"/>
      <c r="E289" s="48" t="s">
        <v>2135</v>
      </c>
      <c r="F289" s="33" t="s">
        <v>341</v>
      </c>
      <c r="G289" s="50">
        <v>304</v>
      </c>
      <c r="H289" s="43" t="s">
        <v>10</v>
      </c>
      <c r="I289" s="33">
        <v>13.69</v>
      </c>
      <c r="J289" s="34">
        <v>13.0055</v>
      </c>
      <c r="K289" s="4">
        <f t="shared" si="20"/>
        <v>0.68449999999999989</v>
      </c>
      <c r="L289" s="40">
        <f t="shared" si="21"/>
        <v>5.0000000000000044E-2</v>
      </c>
      <c r="M289" s="1">
        <v>13.69</v>
      </c>
      <c r="N289" s="41">
        <f t="shared" si="24"/>
        <v>5.0000000000000044E-2</v>
      </c>
    </row>
    <row r="290" spans="1:14">
      <c r="A290" s="1" t="str">
        <f t="shared" si="19"/>
        <v>2.02.009207</v>
      </c>
      <c r="B290" s="25">
        <f>COUNTIF(C$3:C290,C290)</f>
        <v>207</v>
      </c>
      <c r="C290" s="46" t="s">
        <v>2024</v>
      </c>
      <c r="D290" s="46"/>
      <c r="E290" s="47" t="s">
        <v>2136</v>
      </c>
      <c r="F290" s="33" t="s">
        <v>342</v>
      </c>
      <c r="G290" s="50">
        <v>0</v>
      </c>
      <c r="H290" s="43" t="s">
        <v>10</v>
      </c>
      <c r="I290" s="33">
        <v>4.45</v>
      </c>
      <c r="J290" s="34">
        <v>4.41</v>
      </c>
      <c r="K290" s="4">
        <f t="shared" si="20"/>
        <v>4.0000000000000036E-2</v>
      </c>
      <c r="L290" s="40">
        <f t="shared" si="21"/>
        <v>8.9887640449438644E-3</v>
      </c>
      <c r="M290" s="1">
        <v>4.45</v>
      </c>
      <c r="N290" s="41">
        <f t="shared" si="24"/>
        <v>8.9887640449438644E-3</v>
      </c>
    </row>
    <row r="291" spans="1:14">
      <c r="A291" s="1" t="str">
        <f t="shared" si="19"/>
        <v>2.02.009208</v>
      </c>
      <c r="B291" s="25">
        <f>COUNTIF(C$3:C291,C291)</f>
        <v>208</v>
      </c>
      <c r="C291" s="46" t="s">
        <v>2024</v>
      </c>
      <c r="D291" s="46"/>
      <c r="E291" s="48" t="s">
        <v>2137</v>
      </c>
      <c r="F291" s="33" t="s">
        <v>343</v>
      </c>
      <c r="G291" s="50">
        <v>0</v>
      </c>
      <c r="H291" s="43" t="s">
        <v>10</v>
      </c>
      <c r="I291" s="33">
        <v>26.31</v>
      </c>
      <c r="J291" s="34">
        <v>24.994499999999999</v>
      </c>
      <c r="K291" s="4">
        <f t="shared" si="20"/>
        <v>1.3155000000000001</v>
      </c>
      <c r="L291" s="40">
        <f t="shared" si="21"/>
        <v>5.0000000000000044E-2</v>
      </c>
      <c r="M291" s="1">
        <v>26.31</v>
      </c>
      <c r="N291" s="41">
        <f t="shared" si="24"/>
        <v>5.0000000000000044E-2</v>
      </c>
    </row>
    <row r="292" spans="1:14">
      <c r="A292" s="1" t="str">
        <f t="shared" si="19"/>
        <v>2.02.009209</v>
      </c>
      <c r="B292" s="25">
        <f>COUNTIF(C$3:C292,C292)</f>
        <v>209</v>
      </c>
      <c r="C292" s="46" t="s">
        <v>2024</v>
      </c>
      <c r="D292" s="46"/>
      <c r="E292" s="47" t="s">
        <v>2138</v>
      </c>
      <c r="F292" s="33" t="s">
        <v>344</v>
      </c>
      <c r="G292" s="50">
        <v>304</v>
      </c>
      <c r="H292" s="43" t="s">
        <v>10</v>
      </c>
      <c r="I292" s="33">
        <v>7.2</v>
      </c>
      <c r="J292" s="34">
        <v>7.06</v>
      </c>
      <c r="K292" s="4">
        <f t="shared" si="20"/>
        <v>0.14000000000000057</v>
      </c>
      <c r="L292" s="40">
        <f t="shared" si="21"/>
        <v>1.9444444444444486E-2</v>
      </c>
      <c r="M292" s="1">
        <v>7.2</v>
      </c>
      <c r="N292" s="41">
        <f t="shared" si="24"/>
        <v>1.9444444444444486E-2</v>
      </c>
    </row>
    <row r="293" spans="1:14">
      <c r="A293" s="1" t="str">
        <f t="shared" si="19"/>
        <v>2.02.009210</v>
      </c>
      <c r="B293" s="25">
        <f>COUNTIF(C$3:C293,C293)</f>
        <v>210</v>
      </c>
      <c r="C293" s="46" t="s">
        <v>2024</v>
      </c>
      <c r="D293" s="46"/>
      <c r="E293" s="48" t="s">
        <v>2139</v>
      </c>
      <c r="F293" s="33" t="s">
        <v>345</v>
      </c>
      <c r="G293" s="50">
        <v>0</v>
      </c>
      <c r="H293" s="43" t="s">
        <v>10</v>
      </c>
      <c r="I293" s="33">
        <v>14.8</v>
      </c>
      <c r="J293" s="34">
        <v>14.06</v>
      </c>
      <c r="K293" s="4">
        <f t="shared" si="20"/>
        <v>0.74000000000000021</v>
      </c>
      <c r="L293" s="40">
        <f t="shared" si="21"/>
        <v>5.0000000000000044E-2</v>
      </c>
      <c r="M293" s="1">
        <v>14.8</v>
      </c>
      <c r="N293" s="41">
        <f t="shared" si="24"/>
        <v>5.0000000000000044E-2</v>
      </c>
    </row>
    <row r="294" spans="1:14">
      <c r="A294" s="1" t="str">
        <f t="shared" si="19"/>
        <v>2.02.009211</v>
      </c>
      <c r="B294" s="25">
        <f>COUNTIF(C$3:C294,C294)</f>
        <v>211</v>
      </c>
      <c r="C294" s="46" t="s">
        <v>2024</v>
      </c>
      <c r="D294" s="46"/>
      <c r="E294" s="48" t="s">
        <v>2140</v>
      </c>
      <c r="F294" s="33" t="s">
        <v>346</v>
      </c>
      <c r="G294" s="50">
        <v>304</v>
      </c>
      <c r="H294" s="43" t="s">
        <v>10</v>
      </c>
      <c r="I294" s="33">
        <v>10.45</v>
      </c>
      <c r="J294" s="35">
        <v>10.35</v>
      </c>
      <c r="K294" s="4">
        <f t="shared" si="20"/>
        <v>9.9999999999999645E-2</v>
      </c>
      <c r="L294" s="40">
        <f t="shared" si="21"/>
        <v>9.5693779904305609E-3</v>
      </c>
      <c r="M294" s="1">
        <v>11</v>
      </c>
      <c r="N294" s="41">
        <f t="shared" si="24"/>
        <v>5.9090909090909083E-2</v>
      </c>
    </row>
    <row r="295" spans="1:14">
      <c r="A295" s="1" t="str">
        <f t="shared" si="19"/>
        <v>2.02.009212</v>
      </c>
      <c r="B295" s="25">
        <f>COUNTIF(C$3:C295,C295)</f>
        <v>212</v>
      </c>
      <c r="C295" s="46" t="s">
        <v>2024</v>
      </c>
      <c r="D295" s="46"/>
      <c r="E295" s="47" t="s">
        <v>2141</v>
      </c>
      <c r="F295" s="33" t="s">
        <v>347</v>
      </c>
      <c r="G295" s="50">
        <v>304</v>
      </c>
      <c r="H295" s="43" t="s">
        <v>10</v>
      </c>
      <c r="I295" s="33">
        <v>17.29</v>
      </c>
      <c r="J295" s="35">
        <v>16.77</v>
      </c>
      <c r="K295" s="4">
        <f t="shared" si="20"/>
        <v>0.51999999999999957</v>
      </c>
      <c r="L295" s="40">
        <f t="shared" si="21"/>
        <v>3.007518796992481E-2</v>
      </c>
      <c r="M295" s="1">
        <v>17.29</v>
      </c>
      <c r="N295" s="41">
        <f t="shared" si="24"/>
        <v>3.007518796992481E-2</v>
      </c>
    </row>
    <row r="296" spans="1:14">
      <c r="A296" s="1" t="str">
        <f t="shared" si="19"/>
        <v>2.02.009213</v>
      </c>
      <c r="B296" s="25">
        <f>COUNTIF(C$3:C296,C296)</f>
        <v>213</v>
      </c>
      <c r="C296" s="46" t="s">
        <v>2024</v>
      </c>
      <c r="D296" s="46"/>
      <c r="E296" s="48" t="s">
        <v>2142</v>
      </c>
      <c r="F296" s="33" t="s">
        <v>348</v>
      </c>
      <c r="G296" s="50" t="s">
        <v>349</v>
      </c>
      <c r="H296" s="43" t="s">
        <v>10</v>
      </c>
      <c r="I296" s="33">
        <v>28.5</v>
      </c>
      <c r="J296" s="34">
        <v>27.331499999999998</v>
      </c>
      <c r="K296" s="4">
        <f t="shared" si="20"/>
        <v>1.1685000000000016</v>
      </c>
      <c r="L296" s="40">
        <f t="shared" si="21"/>
        <v>4.1000000000000036E-2</v>
      </c>
      <c r="M296" s="1">
        <v>28.77</v>
      </c>
      <c r="N296" s="41">
        <f t="shared" si="24"/>
        <v>5.0000000000000044E-2</v>
      </c>
    </row>
    <row r="297" spans="1:14">
      <c r="A297" s="1" t="str">
        <f t="shared" si="19"/>
        <v>2.02.009214</v>
      </c>
      <c r="B297" s="25">
        <f>COUNTIF(C$3:C297,C297)</f>
        <v>214</v>
      </c>
      <c r="C297" s="46" t="s">
        <v>2024</v>
      </c>
      <c r="D297" s="46"/>
      <c r="E297" s="47" t="s">
        <v>2143</v>
      </c>
      <c r="F297" s="33" t="s">
        <v>350</v>
      </c>
      <c r="G297" s="50">
        <v>0</v>
      </c>
      <c r="H297" s="43" t="s">
        <v>10</v>
      </c>
      <c r="I297" s="33">
        <v>128.85</v>
      </c>
      <c r="J297" s="35">
        <v>122.41</v>
      </c>
      <c r="K297" s="4">
        <f t="shared" si="20"/>
        <v>6.4399999999999977</v>
      </c>
      <c r="L297" s="40">
        <f t="shared" si="21"/>
        <v>4.9980597594101672E-2</v>
      </c>
      <c r="M297" s="1">
        <v>128.85</v>
      </c>
      <c r="N297" s="41">
        <f t="shared" si="24"/>
        <v>4.9980597594101672E-2</v>
      </c>
    </row>
    <row r="298" spans="1:14">
      <c r="A298" s="1" t="str">
        <f t="shared" si="19"/>
        <v>2.02.009215</v>
      </c>
      <c r="B298" s="25">
        <f>COUNTIF(C$3:C298,C298)</f>
        <v>215</v>
      </c>
      <c r="C298" s="46" t="s">
        <v>2024</v>
      </c>
      <c r="D298" s="46"/>
      <c r="E298" s="48" t="s">
        <v>2144</v>
      </c>
      <c r="F298" s="33" t="s">
        <v>351</v>
      </c>
      <c r="G298" s="50">
        <v>0</v>
      </c>
      <c r="H298" s="43" t="s">
        <v>10</v>
      </c>
      <c r="I298" s="33">
        <v>117.6</v>
      </c>
      <c r="J298" s="35">
        <v>114</v>
      </c>
      <c r="K298" s="4">
        <f t="shared" si="20"/>
        <v>3.5999999999999943</v>
      </c>
      <c r="L298" s="40">
        <f t="shared" si="21"/>
        <v>3.0612244897959107E-2</v>
      </c>
      <c r="M298" s="1">
        <v>120</v>
      </c>
      <c r="N298" s="41">
        <f t="shared" si="24"/>
        <v>5.0000000000000044E-2</v>
      </c>
    </row>
    <row r="299" spans="1:14">
      <c r="A299" s="1" t="str">
        <f t="shared" si="19"/>
        <v>2.02.009216</v>
      </c>
      <c r="B299" s="25">
        <f>COUNTIF(C$3:C299,C299)</f>
        <v>216</v>
      </c>
      <c r="C299" s="46" t="s">
        <v>2024</v>
      </c>
      <c r="D299" s="46"/>
      <c r="E299" s="48" t="s">
        <v>2145</v>
      </c>
      <c r="F299" s="33" t="s">
        <v>352</v>
      </c>
      <c r="G299" s="50">
        <v>0</v>
      </c>
      <c r="H299" s="43" t="s">
        <v>10</v>
      </c>
      <c r="I299" s="33">
        <v>6.06</v>
      </c>
      <c r="J299" s="35">
        <v>5.7569999999999997</v>
      </c>
      <c r="K299" s="4">
        <f t="shared" si="20"/>
        <v>0.30299999999999994</v>
      </c>
      <c r="L299" s="40">
        <f t="shared" si="21"/>
        <v>5.0000000000000044E-2</v>
      </c>
      <c r="M299" s="1">
        <v>6.06</v>
      </c>
      <c r="N299" s="41">
        <f t="shared" si="24"/>
        <v>5.0000000000000044E-2</v>
      </c>
    </row>
    <row r="300" spans="1:14">
      <c r="A300" s="1" t="str">
        <f t="shared" si="19"/>
        <v>2.02.009217</v>
      </c>
      <c r="B300" s="25">
        <f>COUNTIF(C$3:C300,C300)</f>
        <v>217</v>
      </c>
      <c r="C300" s="46" t="s">
        <v>2024</v>
      </c>
      <c r="D300" s="46"/>
      <c r="E300" s="48" t="s">
        <v>2146</v>
      </c>
      <c r="F300" s="33" t="s">
        <v>353</v>
      </c>
      <c r="G300" s="50" t="s">
        <v>354</v>
      </c>
      <c r="H300" s="43" t="s">
        <v>10</v>
      </c>
      <c r="I300" s="33">
        <v>7.98</v>
      </c>
      <c r="J300" s="35">
        <v>7.5810000000000004</v>
      </c>
      <c r="K300" s="4">
        <f t="shared" si="20"/>
        <v>0.39900000000000002</v>
      </c>
      <c r="L300" s="40">
        <f t="shared" si="21"/>
        <v>5.0000000000000044E-2</v>
      </c>
      <c r="M300" s="1">
        <v>7.98</v>
      </c>
      <c r="N300" s="41">
        <f t="shared" si="24"/>
        <v>5.0000000000000044E-2</v>
      </c>
    </row>
    <row r="301" spans="1:14">
      <c r="A301" s="1" t="str">
        <f t="shared" si="19"/>
        <v>2.02.009218</v>
      </c>
      <c r="B301" s="25">
        <f>COUNTIF(C$3:C301,C301)</f>
        <v>218</v>
      </c>
      <c r="C301" s="46" t="s">
        <v>2024</v>
      </c>
      <c r="D301" s="46"/>
      <c r="E301" s="48" t="s">
        <v>2147</v>
      </c>
      <c r="F301" s="33" t="s">
        <v>355</v>
      </c>
      <c r="G301" s="50">
        <v>304</v>
      </c>
      <c r="H301" s="43" t="s">
        <v>10</v>
      </c>
      <c r="I301" s="33">
        <v>5.52</v>
      </c>
      <c r="J301" s="35">
        <v>5.2439999999999998</v>
      </c>
      <c r="K301" s="4">
        <f t="shared" si="20"/>
        <v>0.2759999999999998</v>
      </c>
      <c r="L301" s="40">
        <f t="shared" si="21"/>
        <v>4.9999999999999933E-2</v>
      </c>
      <c r="M301" s="1">
        <v>5.52</v>
      </c>
      <c r="N301" s="41">
        <f t="shared" si="24"/>
        <v>4.9999999999999933E-2</v>
      </c>
    </row>
    <row r="302" spans="1:14">
      <c r="A302" s="1" t="str">
        <f t="shared" si="19"/>
        <v>2.02.009219</v>
      </c>
      <c r="B302" s="25">
        <f>COUNTIF(C$3:C302,C302)</f>
        <v>219</v>
      </c>
      <c r="C302" s="46" t="s">
        <v>2024</v>
      </c>
      <c r="D302" s="46"/>
      <c r="E302" s="48" t="s">
        <v>2148</v>
      </c>
      <c r="F302" s="33" t="s">
        <v>356</v>
      </c>
      <c r="G302" s="50">
        <v>304</v>
      </c>
      <c r="H302" s="43" t="s">
        <v>10</v>
      </c>
      <c r="I302" s="33">
        <v>4.87</v>
      </c>
      <c r="J302" s="35">
        <v>4.6265000000000001</v>
      </c>
      <c r="K302" s="4">
        <f t="shared" si="20"/>
        <v>0.24350000000000005</v>
      </c>
      <c r="L302" s="40">
        <f t="shared" si="21"/>
        <v>5.0000000000000044E-2</v>
      </c>
      <c r="M302" s="1">
        <v>4.87</v>
      </c>
      <c r="N302" s="41">
        <f t="shared" ref="N302:N320" si="25">1-J302/M302</f>
        <v>5.0000000000000044E-2</v>
      </c>
    </row>
    <row r="303" spans="1:14">
      <c r="A303" s="1" t="str">
        <f t="shared" si="19"/>
        <v>2.02.009220</v>
      </c>
      <c r="B303" s="25">
        <f>COUNTIF(C$3:C303,C303)</f>
        <v>220</v>
      </c>
      <c r="C303" s="46" t="s">
        <v>2024</v>
      </c>
      <c r="D303" s="46"/>
      <c r="E303" s="48" t="s">
        <v>2149</v>
      </c>
      <c r="F303" s="33" t="s">
        <v>357</v>
      </c>
      <c r="G303" s="50">
        <v>304</v>
      </c>
      <c r="H303" s="43" t="s">
        <v>10</v>
      </c>
      <c r="I303" s="33">
        <v>22.65</v>
      </c>
      <c r="J303" s="35">
        <v>21.517499999999998</v>
      </c>
      <c r="K303" s="4">
        <f t="shared" si="20"/>
        <v>1.1325000000000003</v>
      </c>
      <c r="L303" s="40">
        <f t="shared" si="21"/>
        <v>5.0000000000000044E-2</v>
      </c>
      <c r="M303" s="1">
        <v>22.65</v>
      </c>
      <c r="N303" s="41">
        <f t="shared" si="25"/>
        <v>5.0000000000000044E-2</v>
      </c>
    </row>
    <row r="304" spans="1:14">
      <c r="A304" s="1" t="str">
        <f t="shared" si="19"/>
        <v>2.02.009221</v>
      </c>
      <c r="B304" s="25">
        <f>COUNTIF(C$3:C304,C304)</f>
        <v>221</v>
      </c>
      <c r="C304" s="46" t="s">
        <v>2024</v>
      </c>
      <c r="D304" s="46"/>
      <c r="E304" s="48" t="s">
        <v>2150</v>
      </c>
      <c r="F304" s="33" t="s">
        <v>358</v>
      </c>
      <c r="G304" s="50">
        <v>0</v>
      </c>
      <c r="H304" s="43" t="s">
        <v>10</v>
      </c>
      <c r="I304" s="33">
        <v>9.25</v>
      </c>
      <c r="J304" s="35">
        <v>8.8824999999999985</v>
      </c>
      <c r="K304" s="4">
        <f t="shared" si="20"/>
        <v>0.36750000000000149</v>
      </c>
      <c r="L304" s="40">
        <f t="shared" si="21"/>
        <v>3.9729729729729879E-2</v>
      </c>
      <c r="M304" s="1">
        <v>9.35</v>
      </c>
      <c r="N304" s="41">
        <f t="shared" si="25"/>
        <v>5.0000000000000155E-2</v>
      </c>
    </row>
    <row r="305" spans="1:14">
      <c r="A305" s="1" t="str">
        <f t="shared" si="19"/>
        <v>2.02.0161</v>
      </c>
      <c r="B305" s="25">
        <f>COUNTIF(C$3:C305,C305)</f>
        <v>1</v>
      </c>
      <c r="C305" s="46" t="s">
        <v>2151</v>
      </c>
      <c r="D305" s="46"/>
      <c r="E305" s="47" t="s">
        <v>2152</v>
      </c>
      <c r="F305" s="33" t="s">
        <v>359</v>
      </c>
      <c r="G305" s="50">
        <v>0</v>
      </c>
      <c r="H305" s="43" t="s">
        <v>10</v>
      </c>
      <c r="I305" s="33">
        <v>3.79</v>
      </c>
      <c r="J305" s="35">
        <v>3.6004999999999998</v>
      </c>
      <c r="K305" s="4">
        <f t="shared" si="20"/>
        <v>0.18950000000000022</v>
      </c>
      <c r="L305" s="40">
        <f t="shared" si="21"/>
        <v>5.0000000000000044E-2</v>
      </c>
      <c r="M305" s="1">
        <v>3.85</v>
      </c>
      <c r="N305" s="41">
        <f t="shared" si="25"/>
        <v>6.4805194805194866E-2</v>
      </c>
    </row>
    <row r="306" spans="1:14">
      <c r="A306" s="1" t="str">
        <f t="shared" si="19"/>
        <v>2.02.0162</v>
      </c>
      <c r="B306" s="25">
        <f>COUNTIF(C$3:C306,C306)</f>
        <v>2</v>
      </c>
      <c r="C306" s="46" t="s">
        <v>2151</v>
      </c>
      <c r="D306" s="46"/>
      <c r="E306" s="47" t="s">
        <v>2153</v>
      </c>
      <c r="F306" s="33" t="s">
        <v>360</v>
      </c>
      <c r="G306" s="50">
        <v>0</v>
      </c>
      <c r="H306" s="43" t="s">
        <v>10</v>
      </c>
      <c r="I306" s="33">
        <v>0.44</v>
      </c>
      <c r="J306" s="35">
        <v>0.41799999999999998</v>
      </c>
      <c r="K306" s="4">
        <f t="shared" si="20"/>
        <v>2.200000000000002E-2</v>
      </c>
      <c r="L306" s="40">
        <f t="shared" si="21"/>
        <v>5.0000000000000044E-2</v>
      </c>
      <c r="M306" s="1">
        <v>0.45</v>
      </c>
      <c r="N306" s="41">
        <f t="shared" si="25"/>
        <v>7.1111111111111125E-2</v>
      </c>
    </row>
    <row r="307" spans="1:14">
      <c r="A307" s="1" t="str">
        <f t="shared" si="19"/>
        <v>2.02.0163</v>
      </c>
      <c r="B307" s="25">
        <f>COUNTIF(C$3:C307,C307)</f>
        <v>3</v>
      </c>
      <c r="C307" s="46" t="s">
        <v>2151</v>
      </c>
      <c r="D307" s="46"/>
      <c r="E307" s="48" t="s">
        <v>2154</v>
      </c>
      <c r="F307" s="33" t="s">
        <v>361</v>
      </c>
      <c r="G307" s="50">
        <v>0</v>
      </c>
      <c r="H307" s="43" t="s">
        <v>10</v>
      </c>
      <c r="I307" s="33">
        <v>0.1</v>
      </c>
      <c r="J307" s="35">
        <v>9.5000000000000001E-2</v>
      </c>
      <c r="K307" s="4">
        <f t="shared" si="20"/>
        <v>5.0000000000000044E-3</v>
      </c>
      <c r="L307" s="40">
        <f t="shared" si="21"/>
        <v>5.0000000000000044E-2</v>
      </c>
      <c r="M307" s="1">
        <v>0.1</v>
      </c>
      <c r="N307" s="41">
        <f t="shared" si="25"/>
        <v>5.0000000000000044E-2</v>
      </c>
    </row>
    <row r="308" spans="1:14">
      <c r="A308" s="1" t="str">
        <f t="shared" si="19"/>
        <v>2.02.0164</v>
      </c>
      <c r="B308" s="25">
        <f>COUNTIF(C$3:C308,C308)</f>
        <v>4</v>
      </c>
      <c r="C308" s="46" t="s">
        <v>2151</v>
      </c>
      <c r="D308" s="46"/>
      <c r="E308" s="48" t="s">
        <v>2155</v>
      </c>
      <c r="F308" s="33" t="s">
        <v>362</v>
      </c>
      <c r="G308" s="50">
        <v>0</v>
      </c>
      <c r="H308" s="43" t="s">
        <v>10</v>
      </c>
      <c r="I308" s="33">
        <v>0.63</v>
      </c>
      <c r="J308" s="35">
        <v>0.60799999999999998</v>
      </c>
      <c r="K308" s="4">
        <f t="shared" si="20"/>
        <v>2.200000000000002E-2</v>
      </c>
      <c r="L308" s="40">
        <f t="shared" si="21"/>
        <v>3.4920634920634908E-2</v>
      </c>
      <c r="M308" s="1">
        <v>0.64</v>
      </c>
      <c r="N308" s="41">
        <f t="shared" si="25"/>
        <v>5.0000000000000044E-2</v>
      </c>
    </row>
    <row r="309" spans="1:14">
      <c r="A309" s="1" t="str">
        <f t="shared" si="19"/>
        <v>2.02.0165</v>
      </c>
      <c r="B309" s="25">
        <f>COUNTIF(C$3:C309,C309)</f>
        <v>5</v>
      </c>
      <c r="C309" s="46" t="s">
        <v>2151</v>
      </c>
      <c r="D309" s="46"/>
      <c r="E309" s="47" t="s">
        <v>2156</v>
      </c>
      <c r="F309" s="33" t="s">
        <v>363</v>
      </c>
      <c r="G309" s="50">
        <v>0</v>
      </c>
      <c r="H309" s="43" t="s">
        <v>10</v>
      </c>
      <c r="I309" s="33">
        <v>0.6</v>
      </c>
      <c r="J309" s="35">
        <v>0.56999999999999995</v>
      </c>
      <c r="K309" s="4">
        <f t="shared" si="20"/>
        <v>3.0000000000000027E-2</v>
      </c>
      <c r="L309" s="40">
        <f t="shared" si="21"/>
        <v>5.0000000000000044E-2</v>
      </c>
      <c r="M309" s="1">
        <v>0.61</v>
      </c>
      <c r="N309" s="41">
        <f t="shared" si="25"/>
        <v>6.5573770491803351E-2</v>
      </c>
    </row>
    <row r="310" spans="1:14">
      <c r="A310" s="1" t="str">
        <f t="shared" si="19"/>
        <v>2.02.0166</v>
      </c>
      <c r="B310" s="25">
        <f>COUNTIF(C$3:C310,C310)</f>
        <v>6</v>
      </c>
      <c r="C310" s="46" t="s">
        <v>2151</v>
      </c>
      <c r="D310" s="46"/>
      <c r="E310" s="48" t="s">
        <v>2157</v>
      </c>
      <c r="F310" s="33" t="s">
        <v>364</v>
      </c>
      <c r="G310" s="50">
        <v>0</v>
      </c>
      <c r="H310" s="43" t="s">
        <v>10</v>
      </c>
      <c r="I310" s="33">
        <v>0.19</v>
      </c>
      <c r="J310" s="35">
        <v>0.18049999999999999</v>
      </c>
      <c r="K310" s="4">
        <f t="shared" si="20"/>
        <v>9.5000000000000084E-3</v>
      </c>
      <c r="L310" s="40">
        <f t="shared" si="21"/>
        <v>5.0000000000000044E-2</v>
      </c>
      <c r="M310" s="1">
        <v>0.19</v>
      </c>
      <c r="N310" s="41">
        <f t="shared" si="25"/>
        <v>5.0000000000000044E-2</v>
      </c>
    </row>
    <row r="311" spans="1:14">
      <c r="A311" s="1" t="str">
        <f t="shared" si="19"/>
        <v>2.02.0167</v>
      </c>
      <c r="B311" s="25">
        <f>COUNTIF(C$3:C311,C311)</f>
        <v>7</v>
      </c>
      <c r="C311" s="46" t="s">
        <v>2151</v>
      </c>
      <c r="D311" s="46"/>
      <c r="E311" s="48" t="s">
        <v>2158</v>
      </c>
      <c r="F311" s="33" t="s">
        <v>365</v>
      </c>
      <c r="G311" s="50">
        <v>0</v>
      </c>
      <c r="H311" s="43" t="s">
        <v>10</v>
      </c>
      <c r="I311" s="33">
        <v>0.14000000000000001</v>
      </c>
      <c r="J311" s="35">
        <v>0.13300000000000001</v>
      </c>
      <c r="K311" s="4">
        <f t="shared" si="20"/>
        <v>7.0000000000000062E-3</v>
      </c>
      <c r="L311" s="40">
        <f t="shared" si="21"/>
        <v>5.0000000000000044E-2</v>
      </c>
      <c r="M311" s="1">
        <v>0.14000000000000001</v>
      </c>
      <c r="N311" s="41">
        <f t="shared" si="25"/>
        <v>5.0000000000000044E-2</v>
      </c>
    </row>
    <row r="312" spans="1:14">
      <c r="A312" s="1" t="str">
        <f t="shared" si="19"/>
        <v>2.02.0168</v>
      </c>
      <c r="B312" s="25">
        <f>COUNTIF(C$3:C312,C312)</f>
        <v>8</v>
      </c>
      <c r="C312" s="46" t="s">
        <v>2151</v>
      </c>
      <c r="D312" s="46"/>
      <c r="E312" s="48" t="s">
        <v>2159</v>
      </c>
      <c r="F312" s="33" t="s">
        <v>366</v>
      </c>
      <c r="G312" s="50">
        <v>0</v>
      </c>
      <c r="H312" s="43" t="s">
        <v>10</v>
      </c>
      <c r="I312" s="33">
        <v>1.74</v>
      </c>
      <c r="J312" s="35">
        <v>1.6815</v>
      </c>
      <c r="K312" s="4">
        <f t="shared" si="20"/>
        <v>5.8499999999999996E-2</v>
      </c>
      <c r="L312" s="40">
        <f t="shared" si="21"/>
        <v>3.3620689655172398E-2</v>
      </c>
      <c r="M312" s="1">
        <v>1.77</v>
      </c>
      <c r="N312" s="41">
        <f t="shared" si="25"/>
        <v>5.0000000000000044E-2</v>
      </c>
    </row>
    <row r="313" spans="1:14">
      <c r="A313" s="1" t="str">
        <f t="shared" si="19"/>
        <v>2.02.0169</v>
      </c>
      <c r="B313" s="25">
        <f>COUNTIF(C$3:C313,C313)</f>
        <v>9</v>
      </c>
      <c r="C313" s="46" t="s">
        <v>2151</v>
      </c>
      <c r="D313" s="46"/>
      <c r="E313" s="47" t="s">
        <v>2160</v>
      </c>
      <c r="F313" s="33" t="s">
        <v>367</v>
      </c>
      <c r="G313" s="50">
        <v>0</v>
      </c>
      <c r="H313" s="43" t="s">
        <v>10</v>
      </c>
      <c r="I313" s="33">
        <v>0.5</v>
      </c>
      <c r="J313" s="35">
        <v>0.47499999999999998</v>
      </c>
      <c r="K313" s="4">
        <f t="shared" si="20"/>
        <v>2.5000000000000022E-2</v>
      </c>
      <c r="L313" s="40">
        <f t="shared" si="21"/>
        <v>5.0000000000000044E-2</v>
      </c>
      <c r="M313" s="1">
        <v>0.51</v>
      </c>
      <c r="N313" s="41">
        <f t="shared" si="25"/>
        <v>6.8627450980392246E-2</v>
      </c>
    </row>
    <row r="314" spans="1:14">
      <c r="A314" s="1" t="str">
        <f t="shared" si="19"/>
        <v>2.02.01610</v>
      </c>
      <c r="B314" s="25">
        <f>COUNTIF(C$3:C314,C314)</f>
        <v>10</v>
      </c>
      <c r="C314" s="46" t="s">
        <v>2151</v>
      </c>
      <c r="D314" s="46"/>
      <c r="E314" s="47" t="s">
        <v>2161</v>
      </c>
      <c r="F314" s="33" t="s">
        <v>368</v>
      </c>
      <c r="G314" s="50">
        <v>0</v>
      </c>
      <c r="H314" s="43" t="s">
        <v>10</v>
      </c>
      <c r="I314" s="33">
        <v>1.5</v>
      </c>
      <c r="J314" s="35">
        <v>1.4249999999999998</v>
      </c>
      <c r="K314" s="4">
        <f t="shared" si="20"/>
        <v>7.5000000000000178E-2</v>
      </c>
      <c r="L314" s="40">
        <f t="shared" si="21"/>
        <v>5.0000000000000155E-2</v>
      </c>
      <c r="M314" s="1">
        <v>1.52</v>
      </c>
      <c r="N314" s="41">
        <f t="shared" si="25"/>
        <v>6.2500000000000111E-2</v>
      </c>
    </row>
    <row r="315" spans="1:14">
      <c r="A315" s="1" t="str">
        <f t="shared" si="19"/>
        <v>2.02.01611</v>
      </c>
      <c r="B315" s="25">
        <f>COUNTIF(C$3:C315,C315)</f>
        <v>11</v>
      </c>
      <c r="C315" s="46" t="s">
        <v>2151</v>
      </c>
      <c r="D315" s="46"/>
      <c r="E315" s="48" t="s">
        <v>2162</v>
      </c>
      <c r="F315" s="33" t="s">
        <v>369</v>
      </c>
      <c r="G315" s="50" t="s">
        <v>370</v>
      </c>
      <c r="H315" s="43" t="s">
        <v>10</v>
      </c>
      <c r="I315" s="33">
        <v>0.15</v>
      </c>
      <c r="J315" s="35">
        <v>0.14249999999999999</v>
      </c>
      <c r="K315" s="4">
        <f t="shared" si="20"/>
        <v>7.5000000000000067E-3</v>
      </c>
      <c r="L315" s="40">
        <f t="shared" si="21"/>
        <v>5.0000000000000044E-2</v>
      </c>
      <c r="M315" s="1">
        <v>0.15</v>
      </c>
      <c r="N315" s="41">
        <f t="shared" si="25"/>
        <v>5.0000000000000044E-2</v>
      </c>
    </row>
    <row r="316" spans="1:14">
      <c r="A316" s="1" t="str">
        <f t="shared" si="19"/>
        <v>2.02.01612</v>
      </c>
      <c r="B316" s="25">
        <f>COUNTIF(C$3:C316,C316)</f>
        <v>12</v>
      </c>
      <c r="C316" s="46" t="s">
        <v>2151</v>
      </c>
      <c r="D316" s="46"/>
      <c r="E316" s="48" t="s">
        <v>2163</v>
      </c>
      <c r="F316" s="33" t="s">
        <v>371</v>
      </c>
      <c r="G316" s="50">
        <v>0</v>
      </c>
      <c r="H316" s="43" t="s">
        <v>10</v>
      </c>
      <c r="I316" s="33">
        <v>1.1299999999999999</v>
      </c>
      <c r="J316" s="35">
        <v>1.0734999999999999</v>
      </c>
      <c r="K316" s="4">
        <f t="shared" si="20"/>
        <v>5.6499999999999995E-2</v>
      </c>
      <c r="L316" s="40">
        <f t="shared" si="21"/>
        <v>5.0000000000000044E-2</v>
      </c>
      <c r="M316" s="1">
        <v>1.1299999999999999</v>
      </c>
      <c r="N316" s="41">
        <f t="shared" si="25"/>
        <v>5.0000000000000044E-2</v>
      </c>
    </row>
    <row r="317" spans="1:14">
      <c r="A317" s="1" t="str">
        <f t="shared" si="19"/>
        <v>2.02.01613</v>
      </c>
      <c r="B317" s="25">
        <f>COUNTIF(C$3:C317,C317)</f>
        <v>13</v>
      </c>
      <c r="C317" s="46" t="s">
        <v>2151</v>
      </c>
      <c r="D317" s="46"/>
      <c r="E317" s="48" t="s">
        <v>2164</v>
      </c>
      <c r="F317" s="33" t="s">
        <v>372</v>
      </c>
      <c r="G317" s="50">
        <v>0</v>
      </c>
      <c r="H317" s="43" t="s">
        <v>10</v>
      </c>
      <c r="I317" s="33">
        <v>0.28000000000000003</v>
      </c>
      <c r="J317" s="35">
        <v>0.26600000000000001</v>
      </c>
      <c r="K317" s="4">
        <f t="shared" si="20"/>
        <v>1.4000000000000012E-2</v>
      </c>
      <c r="L317" s="40">
        <f t="shared" si="21"/>
        <v>5.0000000000000044E-2</v>
      </c>
      <c r="M317" s="1">
        <v>0.28000000000000003</v>
      </c>
      <c r="N317" s="41">
        <f t="shared" si="25"/>
        <v>5.0000000000000044E-2</v>
      </c>
    </row>
    <row r="318" spans="1:14">
      <c r="A318" s="1" t="str">
        <f t="shared" si="19"/>
        <v>2.02.01614</v>
      </c>
      <c r="B318" s="25">
        <f>COUNTIF(C$3:C318,C318)</f>
        <v>14</v>
      </c>
      <c r="C318" s="46" t="s">
        <v>2151</v>
      </c>
      <c r="D318" s="46"/>
      <c r="E318" s="48" t="s">
        <v>2165</v>
      </c>
      <c r="F318" s="33" t="s">
        <v>373</v>
      </c>
      <c r="G318" s="50">
        <v>0</v>
      </c>
      <c r="H318" s="43" t="s">
        <v>10</v>
      </c>
      <c r="I318" s="33">
        <v>0.48</v>
      </c>
      <c r="J318" s="35">
        <v>0.46549999999999997</v>
      </c>
      <c r="K318" s="4">
        <f t="shared" si="20"/>
        <v>1.4500000000000013E-2</v>
      </c>
      <c r="L318" s="40">
        <f t="shared" si="21"/>
        <v>3.0208333333333393E-2</v>
      </c>
      <c r="M318" s="1">
        <v>0.49</v>
      </c>
      <c r="N318" s="41">
        <f t="shared" si="25"/>
        <v>5.0000000000000044E-2</v>
      </c>
    </row>
    <row r="319" spans="1:14">
      <c r="A319" s="1" t="str">
        <f t="shared" si="19"/>
        <v>2.02.01615</v>
      </c>
      <c r="B319" s="25">
        <f>COUNTIF(C$3:C319,C319)</f>
        <v>15</v>
      </c>
      <c r="C319" s="46" t="s">
        <v>2151</v>
      </c>
      <c r="D319" s="46"/>
      <c r="E319" s="47" t="s">
        <v>2166</v>
      </c>
      <c r="F319" s="33" t="s">
        <v>375</v>
      </c>
      <c r="G319" s="50">
        <v>0</v>
      </c>
      <c r="H319" s="43" t="s">
        <v>10</v>
      </c>
      <c r="I319" s="33">
        <v>0.57999999999999996</v>
      </c>
      <c r="J319" s="35">
        <v>0.55099999999999993</v>
      </c>
      <c r="K319" s="4">
        <f t="shared" si="20"/>
        <v>2.9000000000000026E-2</v>
      </c>
      <c r="L319" s="40">
        <f t="shared" si="21"/>
        <v>5.0000000000000044E-2</v>
      </c>
      <c r="M319" s="1">
        <v>0.59</v>
      </c>
      <c r="N319" s="41">
        <f t="shared" si="25"/>
        <v>6.6101694915254305E-2</v>
      </c>
    </row>
    <row r="320" spans="1:14">
      <c r="A320" s="1" t="str">
        <f t="shared" si="19"/>
        <v>2.02.01616</v>
      </c>
      <c r="B320" s="25">
        <f>COUNTIF(C$3:C320,C320)</f>
        <v>16</v>
      </c>
      <c r="C320" s="46" t="s">
        <v>2151</v>
      </c>
      <c r="D320" s="46"/>
      <c r="E320" s="48" t="s">
        <v>2167</v>
      </c>
      <c r="F320" s="33" t="s">
        <v>376</v>
      </c>
      <c r="G320" s="50" t="s">
        <v>377</v>
      </c>
      <c r="H320" s="43" t="s">
        <v>10</v>
      </c>
      <c r="I320" s="33">
        <v>0.25</v>
      </c>
      <c r="J320" s="35">
        <v>0.23749999999999999</v>
      </c>
      <c r="K320" s="4">
        <f t="shared" si="20"/>
        <v>1.2500000000000011E-2</v>
      </c>
      <c r="L320" s="40">
        <f t="shared" si="21"/>
        <v>5.0000000000000044E-2</v>
      </c>
      <c r="M320" s="1">
        <v>0.25</v>
      </c>
      <c r="N320" s="41">
        <f t="shared" si="25"/>
        <v>5.0000000000000044E-2</v>
      </c>
    </row>
    <row r="321" spans="1:14">
      <c r="A321" s="1" t="str">
        <f t="shared" si="19"/>
        <v>2.02.01617</v>
      </c>
      <c r="B321" s="25">
        <f>COUNTIF(C$3:C321,C321)</f>
        <v>17</v>
      </c>
      <c r="C321" s="46" t="s">
        <v>2151</v>
      </c>
      <c r="D321" s="46"/>
      <c r="E321" s="48" t="s">
        <v>2168</v>
      </c>
      <c r="F321" s="33" t="s">
        <v>378</v>
      </c>
      <c r="G321" s="50">
        <v>0</v>
      </c>
      <c r="H321" s="43" t="s">
        <v>10</v>
      </c>
      <c r="I321" s="33">
        <v>1.48</v>
      </c>
      <c r="J321" s="34">
        <v>1.4249999999999998</v>
      </c>
      <c r="K321" s="4">
        <f t="shared" si="20"/>
        <v>5.500000000000016E-2</v>
      </c>
      <c r="L321" s="40">
        <f t="shared" si="21"/>
        <v>3.7162162162162282E-2</v>
      </c>
      <c r="M321" s="1">
        <v>1.5</v>
      </c>
      <c r="N321" s="41">
        <f t="shared" ref="N321:N331" si="26">1-J321/M321</f>
        <v>5.0000000000000155E-2</v>
      </c>
    </row>
    <row r="322" spans="1:14">
      <c r="A322" s="1" t="str">
        <f t="shared" si="19"/>
        <v>2.02.01618</v>
      </c>
      <c r="B322" s="25">
        <f>COUNTIF(C$3:C322,C322)</f>
        <v>18</v>
      </c>
      <c r="C322" s="46" t="s">
        <v>2151</v>
      </c>
      <c r="D322" s="46"/>
      <c r="E322" s="48" t="s">
        <v>2169</v>
      </c>
      <c r="F322" s="33" t="s">
        <v>379</v>
      </c>
      <c r="G322" s="50">
        <v>0</v>
      </c>
      <c r="H322" s="43" t="s">
        <v>10</v>
      </c>
      <c r="I322" s="33">
        <v>0.13</v>
      </c>
      <c r="J322" s="35">
        <v>0.1235</v>
      </c>
      <c r="K322" s="4">
        <f t="shared" si="20"/>
        <v>6.5000000000000058E-3</v>
      </c>
      <c r="L322" s="40">
        <f t="shared" si="21"/>
        <v>5.0000000000000044E-2</v>
      </c>
      <c r="M322" s="1">
        <v>0.13</v>
      </c>
      <c r="N322" s="41">
        <f t="shared" si="26"/>
        <v>5.0000000000000044E-2</v>
      </c>
    </row>
    <row r="323" spans="1:14">
      <c r="A323" s="1" t="str">
        <f t="shared" si="19"/>
        <v>2.02.01619</v>
      </c>
      <c r="B323" s="25">
        <f>COUNTIF(C$3:C323,C323)</f>
        <v>19</v>
      </c>
      <c r="C323" s="46" t="s">
        <v>2151</v>
      </c>
      <c r="D323" s="46"/>
      <c r="E323" s="48" t="s">
        <v>2170</v>
      </c>
      <c r="F323" s="33" t="s">
        <v>380</v>
      </c>
      <c r="G323" s="50">
        <v>0</v>
      </c>
      <c r="H323" s="43" t="s">
        <v>10</v>
      </c>
      <c r="I323" s="33">
        <v>0.2</v>
      </c>
      <c r="J323" s="35">
        <v>0.19</v>
      </c>
      <c r="K323" s="4">
        <f t="shared" si="20"/>
        <v>1.0000000000000009E-2</v>
      </c>
      <c r="L323" s="40">
        <f t="shared" si="21"/>
        <v>5.0000000000000044E-2</v>
      </c>
      <c r="M323" s="1">
        <v>0.2</v>
      </c>
      <c r="N323" s="41">
        <f t="shared" si="26"/>
        <v>5.0000000000000044E-2</v>
      </c>
    </row>
    <row r="324" spans="1:14">
      <c r="A324" s="1" t="str">
        <f t="shared" ref="A324:A387" si="27">C324&amp;B324</f>
        <v>2.02.01620</v>
      </c>
      <c r="B324" s="25">
        <f>COUNTIF(C$3:C324,C324)</f>
        <v>20</v>
      </c>
      <c r="C324" s="46" t="s">
        <v>2151</v>
      </c>
      <c r="D324" s="46"/>
      <c r="E324" s="48" t="s">
        <v>2171</v>
      </c>
      <c r="F324" s="33" t="s">
        <v>381</v>
      </c>
      <c r="G324" s="50">
        <v>0</v>
      </c>
      <c r="H324" s="43" t="s">
        <v>10</v>
      </c>
      <c r="I324" s="33">
        <v>0.79</v>
      </c>
      <c r="J324" s="35">
        <v>0.76</v>
      </c>
      <c r="K324" s="4">
        <f t="shared" ref="K324:K387" si="28">I324-J324</f>
        <v>3.0000000000000027E-2</v>
      </c>
      <c r="L324" s="40">
        <f t="shared" ref="L324:L387" si="29">1-J324/I324</f>
        <v>3.7974683544303778E-2</v>
      </c>
      <c r="M324" s="1">
        <v>0.8</v>
      </c>
      <c r="N324" s="41">
        <f t="shared" si="26"/>
        <v>5.0000000000000044E-2</v>
      </c>
    </row>
    <row r="325" spans="1:14">
      <c r="A325" s="1" t="str">
        <f t="shared" si="27"/>
        <v>2.02.01621</v>
      </c>
      <c r="B325" s="25">
        <f>COUNTIF(C$3:C325,C325)</f>
        <v>21</v>
      </c>
      <c r="C325" s="46" t="s">
        <v>2151</v>
      </c>
      <c r="D325" s="46"/>
      <c r="E325" s="48" t="s">
        <v>2172</v>
      </c>
      <c r="F325" s="33" t="s">
        <v>382</v>
      </c>
      <c r="G325" s="50">
        <v>0</v>
      </c>
      <c r="H325" s="43" t="s">
        <v>10</v>
      </c>
      <c r="I325" s="33">
        <v>0.99</v>
      </c>
      <c r="J325" s="35">
        <v>0.95</v>
      </c>
      <c r="K325" s="4">
        <f t="shared" si="28"/>
        <v>4.0000000000000036E-2</v>
      </c>
      <c r="L325" s="40">
        <f t="shared" si="29"/>
        <v>4.0404040404040442E-2</v>
      </c>
      <c r="M325" s="1">
        <v>1</v>
      </c>
      <c r="N325" s="41">
        <f t="shared" si="26"/>
        <v>5.0000000000000044E-2</v>
      </c>
    </row>
    <row r="326" spans="1:14">
      <c r="A326" s="1" t="str">
        <f t="shared" si="27"/>
        <v>2.02.01622</v>
      </c>
      <c r="B326" s="25">
        <f>COUNTIF(C$3:C326,C326)</f>
        <v>22</v>
      </c>
      <c r="C326" s="46" t="s">
        <v>2151</v>
      </c>
      <c r="D326" s="46"/>
      <c r="E326" s="48" t="s">
        <v>2173</v>
      </c>
      <c r="F326" s="33" t="s">
        <v>383</v>
      </c>
      <c r="G326" s="50">
        <v>0</v>
      </c>
      <c r="H326" s="43" t="s">
        <v>10</v>
      </c>
      <c r="I326" s="33">
        <v>0.12</v>
      </c>
      <c r="J326" s="35">
        <v>0.11399999999999999</v>
      </c>
      <c r="K326" s="4">
        <f t="shared" si="28"/>
        <v>6.0000000000000053E-3</v>
      </c>
      <c r="L326" s="40">
        <f t="shared" si="29"/>
        <v>5.0000000000000044E-2</v>
      </c>
      <c r="M326" s="1">
        <v>0.12</v>
      </c>
      <c r="N326" s="41">
        <f t="shared" si="26"/>
        <v>5.0000000000000044E-2</v>
      </c>
    </row>
    <row r="327" spans="1:14">
      <c r="A327" s="1" t="str">
        <f t="shared" si="27"/>
        <v>2.02.01623</v>
      </c>
      <c r="B327" s="25">
        <f>COUNTIF(C$3:C327,C327)</f>
        <v>23</v>
      </c>
      <c r="C327" s="46" t="s">
        <v>2151</v>
      </c>
      <c r="D327" s="46"/>
      <c r="E327" s="48" t="s">
        <v>2174</v>
      </c>
      <c r="F327" s="33" t="s">
        <v>384</v>
      </c>
      <c r="G327" s="50">
        <v>0</v>
      </c>
      <c r="H327" s="43" t="s">
        <v>10</v>
      </c>
      <c r="I327" s="33">
        <v>0.2</v>
      </c>
      <c r="J327" s="35">
        <v>0.19</v>
      </c>
      <c r="K327" s="4">
        <f t="shared" si="28"/>
        <v>1.0000000000000009E-2</v>
      </c>
      <c r="L327" s="40">
        <f t="shared" si="29"/>
        <v>5.0000000000000044E-2</v>
      </c>
      <c r="M327" s="1">
        <v>0.2</v>
      </c>
      <c r="N327" s="41">
        <f t="shared" si="26"/>
        <v>5.0000000000000044E-2</v>
      </c>
    </row>
    <row r="328" spans="1:14">
      <c r="A328" s="1" t="str">
        <f t="shared" si="27"/>
        <v>2.02.01624</v>
      </c>
      <c r="B328" s="25">
        <f>COUNTIF(C$3:C328,C328)</f>
        <v>24</v>
      </c>
      <c r="C328" s="46" t="s">
        <v>2151</v>
      </c>
      <c r="D328" s="46"/>
      <c r="E328" s="48" t="s">
        <v>2175</v>
      </c>
      <c r="F328" s="33" t="s">
        <v>386</v>
      </c>
      <c r="G328" s="50" t="s">
        <v>385</v>
      </c>
      <c r="H328" s="43" t="s">
        <v>10</v>
      </c>
      <c r="I328" s="33">
        <v>0.35</v>
      </c>
      <c r="J328" s="35">
        <v>0.33249999999999996</v>
      </c>
      <c r="K328" s="4">
        <f t="shared" si="28"/>
        <v>1.7500000000000016E-2</v>
      </c>
      <c r="L328" s="40">
        <f t="shared" si="29"/>
        <v>5.0000000000000044E-2</v>
      </c>
      <c r="M328" s="1">
        <v>0.35</v>
      </c>
      <c r="N328" s="41">
        <f t="shared" si="26"/>
        <v>5.0000000000000044E-2</v>
      </c>
    </row>
    <row r="329" spans="1:14">
      <c r="A329" s="1" t="str">
        <f t="shared" si="27"/>
        <v>2.02.01625</v>
      </c>
      <c r="B329" s="25">
        <f>COUNTIF(C$3:C329,C329)</f>
        <v>25</v>
      </c>
      <c r="C329" s="46" t="s">
        <v>2151</v>
      </c>
      <c r="D329" s="46"/>
      <c r="E329" s="48" t="s">
        <v>2176</v>
      </c>
      <c r="F329" s="33" t="s">
        <v>387</v>
      </c>
      <c r="G329" s="50" t="s">
        <v>385</v>
      </c>
      <c r="H329" s="43" t="s">
        <v>10</v>
      </c>
      <c r="I329" s="33">
        <v>0.14000000000000001</v>
      </c>
      <c r="J329" s="35">
        <v>0.13300000000000001</v>
      </c>
      <c r="K329" s="4">
        <f t="shared" si="28"/>
        <v>7.0000000000000062E-3</v>
      </c>
      <c r="L329" s="40">
        <f t="shared" si="29"/>
        <v>5.0000000000000044E-2</v>
      </c>
      <c r="M329" s="1">
        <v>0.14000000000000001</v>
      </c>
      <c r="N329" s="41">
        <f t="shared" si="26"/>
        <v>5.0000000000000044E-2</v>
      </c>
    </row>
    <row r="330" spans="1:14">
      <c r="A330" s="1" t="str">
        <f t="shared" si="27"/>
        <v>2.02.01626</v>
      </c>
      <c r="B330" s="25">
        <f>COUNTIF(C$3:C330,C330)</f>
        <v>26</v>
      </c>
      <c r="C330" s="46" t="s">
        <v>2151</v>
      </c>
      <c r="D330" s="46"/>
      <c r="E330" s="48" t="s">
        <v>2177</v>
      </c>
      <c r="F330" s="33" t="s">
        <v>388</v>
      </c>
      <c r="G330" s="50">
        <v>0</v>
      </c>
      <c r="H330" s="43" t="s">
        <v>10</v>
      </c>
      <c r="I330" s="33">
        <v>0.13</v>
      </c>
      <c r="J330" s="35">
        <v>0.1235</v>
      </c>
      <c r="K330" s="4">
        <f t="shared" si="28"/>
        <v>6.5000000000000058E-3</v>
      </c>
      <c r="L330" s="40">
        <f t="shared" si="29"/>
        <v>5.0000000000000044E-2</v>
      </c>
      <c r="M330" s="1">
        <v>0.13</v>
      </c>
      <c r="N330" s="41">
        <f t="shared" si="26"/>
        <v>5.0000000000000044E-2</v>
      </c>
    </row>
    <row r="331" spans="1:14">
      <c r="A331" s="1" t="str">
        <f t="shared" si="27"/>
        <v>2.02.01627</v>
      </c>
      <c r="B331" s="25">
        <f>COUNTIF(C$3:C331,C331)</f>
        <v>27</v>
      </c>
      <c r="C331" s="46" t="s">
        <v>2151</v>
      </c>
      <c r="D331" s="46"/>
      <c r="E331" s="48" t="s">
        <v>2178</v>
      </c>
      <c r="F331" s="33" t="s">
        <v>389</v>
      </c>
      <c r="G331" s="50">
        <v>0</v>
      </c>
      <c r="H331" s="43" t="s">
        <v>10</v>
      </c>
      <c r="I331" s="33">
        <v>0.28000000000000003</v>
      </c>
      <c r="J331" s="35">
        <v>0.26600000000000001</v>
      </c>
      <c r="K331" s="4">
        <f t="shared" si="28"/>
        <v>1.4000000000000012E-2</v>
      </c>
      <c r="L331" s="40">
        <f t="shared" si="29"/>
        <v>5.0000000000000044E-2</v>
      </c>
      <c r="M331" s="1">
        <v>0.28000000000000003</v>
      </c>
      <c r="N331" s="41">
        <f t="shared" si="26"/>
        <v>5.0000000000000044E-2</v>
      </c>
    </row>
    <row r="332" spans="1:14">
      <c r="A332" s="1" t="str">
        <f t="shared" si="27"/>
        <v>2.02.01628</v>
      </c>
      <c r="B332" s="25">
        <f>COUNTIF(C$3:C332,C332)</f>
        <v>28</v>
      </c>
      <c r="C332" s="46" t="s">
        <v>2151</v>
      </c>
      <c r="D332" s="46"/>
      <c r="E332" s="48" t="s">
        <v>2179</v>
      </c>
      <c r="F332" s="33" t="s">
        <v>390</v>
      </c>
      <c r="G332" s="50">
        <v>0</v>
      </c>
      <c r="H332" s="43" t="s">
        <v>10</v>
      </c>
      <c r="I332" s="33">
        <v>0.1</v>
      </c>
      <c r="J332" s="35">
        <v>9.5000000000000001E-2</v>
      </c>
      <c r="K332" s="4">
        <f t="shared" si="28"/>
        <v>5.0000000000000044E-3</v>
      </c>
      <c r="L332" s="40">
        <f t="shared" si="29"/>
        <v>5.0000000000000044E-2</v>
      </c>
      <c r="M332" s="1">
        <v>0.1</v>
      </c>
      <c r="N332" s="41">
        <f t="shared" ref="N332" si="30">1-J332/M332</f>
        <v>5.0000000000000044E-2</v>
      </c>
    </row>
    <row r="333" spans="1:14">
      <c r="A333" s="1" t="str">
        <f t="shared" si="27"/>
        <v>2.02.01629</v>
      </c>
      <c r="B333" s="25">
        <f>COUNTIF(C$3:C333,C333)</f>
        <v>29</v>
      </c>
      <c r="C333" s="46" t="s">
        <v>2151</v>
      </c>
      <c r="D333" s="46"/>
      <c r="E333" s="47" t="s">
        <v>2180</v>
      </c>
      <c r="F333" s="33" t="s">
        <v>391</v>
      </c>
      <c r="G333" s="50" t="s">
        <v>392</v>
      </c>
      <c r="H333" s="43" t="s">
        <v>393</v>
      </c>
      <c r="I333" s="33">
        <v>2.1</v>
      </c>
      <c r="J333" s="35">
        <v>1.9949999999999999</v>
      </c>
      <c r="K333" s="4">
        <f t="shared" si="28"/>
        <v>0.1050000000000002</v>
      </c>
      <c r="L333" s="40">
        <f t="shared" si="29"/>
        <v>5.0000000000000044E-2</v>
      </c>
      <c r="M333" s="1">
        <v>2.1800000000000002</v>
      </c>
      <c r="N333" s="41">
        <f t="shared" ref="N333:N344" si="31">1-J333/M333</f>
        <v>8.4862385321101019E-2</v>
      </c>
    </row>
    <row r="334" spans="1:14">
      <c r="A334" s="1" t="str">
        <f t="shared" si="27"/>
        <v>2.02.01630</v>
      </c>
      <c r="B334" s="25">
        <f>COUNTIF(C$3:C334,C334)</f>
        <v>30</v>
      </c>
      <c r="C334" s="46" t="s">
        <v>2151</v>
      </c>
      <c r="D334" s="46"/>
      <c r="E334" s="47" t="s">
        <v>2181</v>
      </c>
      <c r="F334" s="33" t="s">
        <v>394</v>
      </c>
      <c r="G334" s="50" t="s">
        <v>395</v>
      </c>
      <c r="H334" s="43" t="s">
        <v>393</v>
      </c>
      <c r="I334" s="33">
        <v>3.96</v>
      </c>
      <c r="J334" s="35">
        <v>3.762</v>
      </c>
      <c r="K334" s="4">
        <f t="shared" si="28"/>
        <v>0.19799999999999995</v>
      </c>
      <c r="L334" s="40">
        <f t="shared" si="29"/>
        <v>4.9999999999999933E-2</v>
      </c>
      <c r="M334" s="1">
        <v>4.0199999999999996</v>
      </c>
      <c r="N334" s="41">
        <f t="shared" si="31"/>
        <v>6.4179104477611881E-2</v>
      </c>
    </row>
    <row r="335" spans="1:14">
      <c r="A335" s="1" t="str">
        <f t="shared" si="27"/>
        <v>2.02.01631</v>
      </c>
      <c r="B335" s="25">
        <f>COUNTIF(C$3:C335,C335)</f>
        <v>31</v>
      </c>
      <c r="C335" s="46" t="s">
        <v>2151</v>
      </c>
      <c r="D335" s="46"/>
      <c r="E335" s="47" t="s">
        <v>2182</v>
      </c>
      <c r="F335" s="33" t="s">
        <v>396</v>
      </c>
      <c r="G335" s="50" t="s">
        <v>397</v>
      </c>
      <c r="H335" s="43" t="s">
        <v>393</v>
      </c>
      <c r="I335" s="33">
        <v>5</v>
      </c>
      <c r="J335" s="35">
        <v>4.75</v>
      </c>
      <c r="K335" s="4">
        <f t="shared" si="28"/>
        <v>0.25</v>
      </c>
      <c r="L335" s="40">
        <f t="shared" si="29"/>
        <v>5.0000000000000044E-2</v>
      </c>
      <c r="M335" s="1">
        <v>5.03</v>
      </c>
      <c r="N335" s="41">
        <f t="shared" si="31"/>
        <v>5.5666003976143186E-2</v>
      </c>
    </row>
    <row r="336" spans="1:14">
      <c r="A336" s="1" t="str">
        <f t="shared" si="27"/>
        <v>2.02.01632</v>
      </c>
      <c r="B336" s="25">
        <f>COUNTIF(C$3:C336,C336)</f>
        <v>32</v>
      </c>
      <c r="C336" s="46" t="s">
        <v>2151</v>
      </c>
      <c r="D336" s="46"/>
      <c r="E336" s="47" t="s">
        <v>2183</v>
      </c>
      <c r="F336" s="33" t="s">
        <v>398</v>
      </c>
      <c r="G336" s="50" t="s">
        <v>399</v>
      </c>
      <c r="H336" s="43" t="s">
        <v>393</v>
      </c>
      <c r="I336" s="33">
        <v>10.73</v>
      </c>
      <c r="J336" s="35">
        <v>10.1935</v>
      </c>
      <c r="K336" s="4">
        <f t="shared" si="28"/>
        <v>0.5365000000000002</v>
      </c>
      <c r="L336" s="40">
        <f t="shared" si="29"/>
        <v>5.0000000000000044E-2</v>
      </c>
      <c r="M336" s="1">
        <v>10.89</v>
      </c>
      <c r="N336" s="41">
        <f t="shared" si="31"/>
        <v>6.395775941230486E-2</v>
      </c>
    </row>
    <row r="337" spans="1:14">
      <c r="A337" s="1" t="str">
        <f t="shared" si="27"/>
        <v>2.02.01633</v>
      </c>
      <c r="B337" s="25">
        <f>COUNTIF(C$3:C337,C337)</f>
        <v>33</v>
      </c>
      <c r="C337" s="46" t="s">
        <v>2151</v>
      </c>
      <c r="D337" s="46"/>
      <c r="E337" s="47" t="s">
        <v>2184</v>
      </c>
      <c r="F337" s="33" t="s">
        <v>400</v>
      </c>
      <c r="G337" s="50" t="s">
        <v>401</v>
      </c>
      <c r="H337" s="43" t="s">
        <v>393</v>
      </c>
      <c r="I337" s="33">
        <v>1.06</v>
      </c>
      <c r="J337" s="35">
        <v>1.0069999999999999</v>
      </c>
      <c r="K337" s="4">
        <f t="shared" si="28"/>
        <v>5.3000000000000158E-2</v>
      </c>
      <c r="L337" s="40">
        <f t="shared" si="29"/>
        <v>5.0000000000000155E-2</v>
      </c>
      <c r="M337" s="1">
        <v>1.08</v>
      </c>
      <c r="N337" s="41">
        <f t="shared" si="31"/>
        <v>6.759259259259276E-2</v>
      </c>
    </row>
    <row r="338" spans="1:14">
      <c r="A338" s="1" t="str">
        <f t="shared" si="27"/>
        <v>2.02.01634</v>
      </c>
      <c r="B338" s="25">
        <f>COUNTIF(C$3:C338,C338)</f>
        <v>34</v>
      </c>
      <c r="C338" s="46" t="s">
        <v>2151</v>
      </c>
      <c r="D338" s="46"/>
      <c r="E338" s="47" t="s">
        <v>2185</v>
      </c>
      <c r="F338" s="33" t="s">
        <v>402</v>
      </c>
      <c r="G338" s="50" t="s">
        <v>403</v>
      </c>
      <c r="H338" s="43" t="s">
        <v>393</v>
      </c>
      <c r="I338" s="33">
        <v>0.54</v>
      </c>
      <c r="J338" s="35">
        <v>0.51300000000000001</v>
      </c>
      <c r="K338" s="4">
        <f t="shared" si="28"/>
        <v>2.7000000000000024E-2</v>
      </c>
      <c r="L338" s="40">
        <f t="shared" si="29"/>
        <v>5.0000000000000044E-2</v>
      </c>
      <c r="M338" s="1">
        <v>0.55000000000000004</v>
      </c>
      <c r="N338" s="41">
        <f t="shared" si="31"/>
        <v>6.7272727272727373E-2</v>
      </c>
    </row>
    <row r="339" spans="1:14">
      <c r="A339" s="1" t="str">
        <f t="shared" si="27"/>
        <v>2.02.01635</v>
      </c>
      <c r="B339" s="25">
        <f>COUNTIF(C$3:C339,C339)</f>
        <v>35</v>
      </c>
      <c r="C339" s="46" t="s">
        <v>2151</v>
      </c>
      <c r="D339" s="46"/>
      <c r="E339" s="47" t="s">
        <v>2186</v>
      </c>
      <c r="F339" s="33" t="s">
        <v>404</v>
      </c>
      <c r="G339" s="50" t="s">
        <v>405</v>
      </c>
      <c r="H339" s="43" t="s">
        <v>10</v>
      </c>
      <c r="I339" s="33">
        <v>0.38</v>
      </c>
      <c r="J339" s="35">
        <v>0.36099999999999999</v>
      </c>
      <c r="K339" s="4">
        <f t="shared" si="28"/>
        <v>1.9000000000000017E-2</v>
      </c>
      <c r="L339" s="40">
        <f t="shared" si="29"/>
        <v>5.0000000000000044E-2</v>
      </c>
      <c r="M339" s="1">
        <v>0.39</v>
      </c>
      <c r="N339" s="41">
        <f t="shared" si="31"/>
        <v>7.4358974358974428E-2</v>
      </c>
    </row>
    <row r="340" spans="1:14">
      <c r="A340" s="1" t="str">
        <f t="shared" si="27"/>
        <v>2.02.01636</v>
      </c>
      <c r="B340" s="25">
        <f>COUNTIF(C$3:C340,C340)</f>
        <v>36</v>
      </c>
      <c r="C340" s="46" t="s">
        <v>2151</v>
      </c>
      <c r="D340" s="46"/>
      <c r="E340" s="47" t="s">
        <v>2187</v>
      </c>
      <c r="F340" s="33" t="s">
        <v>406</v>
      </c>
      <c r="G340" s="50" t="s">
        <v>407</v>
      </c>
      <c r="H340" s="43" t="s">
        <v>10</v>
      </c>
      <c r="I340" s="33">
        <v>0.48</v>
      </c>
      <c r="J340" s="35">
        <v>0.45599999999999996</v>
      </c>
      <c r="K340" s="4">
        <f t="shared" si="28"/>
        <v>2.4000000000000021E-2</v>
      </c>
      <c r="L340" s="40">
        <f t="shared" si="29"/>
        <v>5.0000000000000044E-2</v>
      </c>
      <c r="M340" s="1">
        <v>0.49</v>
      </c>
      <c r="N340" s="41">
        <f t="shared" si="31"/>
        <v>6.9387755102040871E-2</v>
      </c>
    </row>
    <row r="341" spans="1:14">
      <c r="A341" s="1" t="str">
        <f t="shared" si="27"/>
        <v>2.02.01637</v>
      </c>
      <c r="B341" s="25">
        <f>COUNTIF(C$3:C341,C341)</f>
        <v>37</v>
      </c>
      <c r="C341" s="46" t="s">
        <v>2151</v>
      </c>
      <c r="D341" s="46"/>
      <c r="E341" s="47" t="s">
        <v>2188</v>
      </c>
      <c r="F341" s="33" t="s">
        <v>408</v>
      </c>
      <c r="G341" s="50" t="s">
        <v>409</v>
      </c>
      <c r="H341" s="43" t="s">
        <v>10</v>
      </c>
      <c r="I341" s="33">
        <v>1.02</v>
      </c>
      <c r="J341" s="35">
        <v>0.96899999999999997</v>
      </c>
      <c r="K341" s="4">
        <f t="shared" si="28"/>
        <v>5.1000000000000045E-2</v>
      </c>
      <c r="L341" s="40">
        <f t="shared" si="29"/>
        <v>5.0000000000000044E-2</v>
      </c>
      <c r="M341" s="1">
        <v>1.03</v>
      </c>
      <c r="N341" s="41">
        <f t="shared" si="31"/>
        <v>5.9223300970873805E-2</v>
      </c>
    </row>
    <row r="342" spans="1:14">
      <c r="A342" s="1" t="str">
        <f t="shared" si="27"/>
        <v>2.02.01638</v>
      </c>
      <c r="B342" s="25">
        <f>COUNTIF(C$3:C342,C342)</f>
        <v>38</v>
      </c>
      <c r="C342" s="46" t="s">
        <v>2151</v>
      </c>
      <c r="D342" s="46"/>
      <c r="E342" s="47" t="s">
        <v>2189</v>
      </c>
      <c r="F342" s="33" t="s">
        <v>410</v>
      </c>
      <c r="G342" s="50" t="s">
        <v>411</v>
      </c>
      <c r="H342" s="43" t="s">
        <v>10</v>
      </c>
      <c r="I342" s="33">
        <v>2.64</v>
      </c>
      <c r="J342" s="35">
        <v>2.508</v>
      </c>
      <c r="K342" s="4">
        <f t="shared" si="28"/>
        <v>0.13200000000000012</v>
      </c>
      <c r="L342" s="40">
        <f t="shared" si="29"/>
        <v>5.0000000000000044E-2</v>
      </c>
      <c r="M342" s="1">
        <v>2.68</v>
      </c>
      <c r="N342" s="41">
        <f t="shared" si="31"/>
        <v>6.4179104477611992E-2</v>
      </c>
    </row>
    <row r="343" spans="1:14">
      <c r="A343" s="1" t="str">
        <f t="shared" si="27"/>
        <v>2.02.01639</v>
      </c>
      <c r="B343" s="25">
        <f>COUNTIF(C$3:C343,C343)</f>
        <v>39</v>
      </c>
      <c r="C343" s="46" t="s">
        <v>2151</v>
      </c>
      <c r="D343" s="46"/>
      <c r="E343" s="47" t="s">
        <v>2190</v>
      </c>
      <c r="F343" s="33" t="s">
        <v>412</v>
      </c>
      <c r="G343" s="50" t="s">
        <v>413</v>
      </c>
      <c r="H343" s="43" t="s">
        <v>10</v>
      </c>
      <c r="I343" s="33">
        <v>20</v>
      </c>
      <c r="J343" s="35">
        <v>19</v>
      </c>
      <c r="K343" s="4">
        <f t="shared" si="28"/>
        <v>1</v>
      </c>
      <c r="L343" s="40">
        <f t="shared" si="29"/>
        <v>5.0000000000000044E-2</v>
      </c>
      <c r="M343" s="1">
        <v>20.69</v>
      </c>
      <c r="N343" s="41">
        <f t="shared" si="31"/>
        <v>8.1681971967133893E-2</v>
      </c>
    </row>
    <row r="344" spans="1:14">
      <c r="A344" s="1" t="str">
        <f t="shared" si="27"/>
        <v>2.02.01640</v>
      </c>
      <c r="B344" s="25">
        <f>COUNTIF(C$3:C344,C344)</f>
        <v>40</v>
      </c>
      <c r="C344" s="46" t="s">
        <v>2151</v>
      </c>
      <c r="D344" s="46"/>
      <c r="E344" s="47" t="s">
        <v>2191</v>
      </c>
      <c r="F344" s="33" t="s">
        <v>414</v>
      </c>
      <c r="G344" s="50" t="s">
        <v>415</v>
      </c>
      <c r="H344" s="43" t="s">
        <v>10</v>
      </c>
      <c r="I344" s="33">
        <v>13.45</v>
      </c>
      <c r="J344" s="35">
        <v>12.777499999999998</v>
      </c>
      <c r="K344" s="4">
        <f t="shared" si="28"/>
        <v>0.67250000000000121</v>
      </c>
      <c r="L344" s="40">
        <f t="shared" si="29"/>
        <v>5.0000000000000044E-2</v>
      </c>
      <c r="M344" s="1">
        <v>13.65</v>
      </c>
      <c r="N344" s="41">
        <f t="shared" si="31"/>
        <v>6.3919413919414136E-2</v>
      </c>
    </row>
    <row r="345" spans="1:14">
      <c r="A345" s="1" t="str">
        <f t="shared" si="27"/>
        <v>2.02.01641</v>
      </c>
      <c r="B345" s="25">
        <f>COUNTIF(C$3:C345,C345)</f>
        <v>41</v>
      </c>
      <c r="C345" s="46" t="s">
        <v>2151</v>
      </c>
      <c r="D345" s="46"/>
      <c r="E345" s="47" t="s">
        <v>2192</v>
      </c>
      <c r="F345" s="33" t="s">
        <v>416</v>
      </c>
      <c r="G345" s="50" t="s">
        <v>417</v>
      </c>
      <c r="H345" s="43" t="s">
        <v>10</v>
      </c>
      <c r="I345" s="33">
        <v>0.54</v>
      </c>
      <c r="J345" s="35">
        <v>0.51300000000000001</v>
      </c>
      <c r="K345" s="4">
        <f t="shared" si="28"/>
        <v>2.7000000000000024E-2</v>
      </c>
      <c r="L345" s="40">
        <f t="shared" si="29"/>
        <v>5.0000000000000044E-2</v>
      </c>
      <c r="M345" s="1">
        <v>0.55000000000000004</v>
      </c>
      <c r="N345" s="41">
        <f t="shared" ref="N345" si="32">1-J345/M345</f>
        <v>6.7272727272727373E-2</v>
      </c>
    </row>
    <row r="346" spans="1:14">
      <c r="A346" s="1" t="str">
        <f t="shared" si="27"/>
        <v>2.02.0191</v>
      </c>
      <c r="B346" s="25">
        <f>COUNTIF(C$3:C346,C346)</f>
        <v>1</v>
      </c>
      <c r="C346" s="46" t="s">
        <v>2193</v>
      </c>
      <c r="D346" s="46"/>
      <c r="E346" s="48" t="s">
        <v>2194</v>
      </c>
      <c r="F346" s="33" t="s">
        <v>418</v>
      </c>
      <c r="G346" s="50">
        <v>0</v>
      </c>
      <c r="H346" s="43" t="s">
        <v>10</v>
      </c>
      <c r="I346" s="33">
        <v>6.93</v>
      </c>
      <c r="J346" s="35">
        <v>6.583499999999999</v>
      </c>
      <c r="K346" s="4">
        <f t="shared" si="28"/>
        <v>0.3465000000000007</v>
      </c>
      <c r="L346" s="40">
        <f t="shared" si="29"/>
        <v>5.0000000000000155E-2</v>
      </c>
      <c r="M346" s="1">
        <v>6.93</v>
      </c>
      <c r="N346" s="41">
        <f t="shared" ref="N346" si="33">1-J346/M346</f>
        <v>5.0000000000000155E-2</v>
      </c>
    </row>
    <row r="347" spans="1:14">
      <c r="A347" s="1" t="str">
        <f t="shared" si="27"/>
        <v>2.02.0201</v>
      </c>
      <c r="B347" s="25">
        <f>COUNTIF(C$3:C347,C347)</f>
        <v>1</v>
      </c>
      <c r="C347" s="46" t="s">
        <v>2195</v>
      </c>
      <c r="D347" s="46"/>
      <c r="E347" s="48" t="s">
        <v>2196</v>
      </c>
      <c r="F347" s="33" t="s">
        <v>420</v>
      </c>
      <c r="G347" s="50">
        <v>0</v>
      </c>
      <c r="H347" s="43" t="s">
        <v>10</v>
      </c>
      <c r="I347" s="33">
        <v>56</v>
      </c>
      <c r="J347" s="35">
        <v>53.199999999999996</v>
      </c>
      <c r="K347" s="4">
        <f t="shared" si="28"/>
        <v>2.8000000000000043</v>
      </c>
      <c r="L347" s="40">
        <f t="shared" si="29"/>
        <v>5.0000000000000044E-2</v>
      </c>
      <c r="M347" s="1">
        <v>56</v>
      </c>
      <c r="N347" s="41">
        <f t="shared" ref="N347:N349" si="34">1-J347/M347</f>
        <v>5.0000000000000044E-2</v>
      </c>
    </row>
    <row r="348" spans="1:14">
      <c r="A348" s="1" t="str">
        <f t="shared" si="27"/>
        <v>2.02.0202</v>
      </c>
      <c r="B348" s="25">
        <f>COUNTIF(C$3:C348,C348)</f>
        <v>2</v>
      </c>
      <c r="C348" s="46" t="s">
        <v>2195</v>
      </c>
      <c r="D348" s="46"/>
      <c r="E348" s="48" t="s">
        <v>2197</v>
      </c>
      <c r="F348" s="33" t="s">
        <v>421</v>
      </c>
      <c r="G348" s="50">
        <v>0</v>
      </c>
      <c r="H348" s="43" t="s">
        <v>10</v>
      </c>
      <c r="I348" s="33">
        <v>16.829999999999998</v>
      </c>
      <c r="J348" s="35">
        <v>16.149999999999999</v>
      </c>
      <c r="K348" s="4">
        <f t="shared" si="28"/>
        <v>0.67999999999999972</v>
      </c>
      <c r="L348" s="40">
        <f t="shared" si="29"/>
        <v>4.0404040404040442E-2</v>
      </c>
      <c r="M348" s="1">
        <v>17</v>
      </c>
      <c r="N348" s="41">
        <f t="shared" si="34"/>
        <v>5.0000000000000044E-2</v>
      </c>
    </row>
    <row r="349" spans="1:14">
      <c r="A349" s="1" t="str">
        <f t="shared" si="27"/>
        <v>2.02.0203</v>
      </c>
      <c r="B349" s="25">
        <f>COUNTIF(C$3:C349,C349)</f>
        <v>3</v>
      </c>
      <c r="C349" s="46" t="s">
        <v>2195</v>
      </c>
      <c r="D349" s="46"/>
      <c r="E349" s="48" t="s">
        <v>2198</v>
      </c>
      <c r="F349" s="33" t="s">
        <v>422</v>
      </c>
      <c r="G349" s="50" t="s">
        <v>423</v>
      </c>
      <c r="H349" s="43" t="s">
        <v>10</v>
      </c>
      <c r="I349" s="33">
        <v>12.67</v>
      </c>
      <c r="J349" s="35">
        <v>12.16</v>
      </c>
      <c r="K349" s="4">
        <f t="shared" si="28"/>
        <v>0.50999999999999979</v>
      </c>
      <c r="L349" s="40">
        <f t="shared" si="29"/>
        <v>4.0252565114443528E-2</v>
      </c>
      <c r="M349" s="1">
        <v>12.8</v>
      </c>
      <c r="N349" s="41">
        <f t="shared" si="34"/>
        <v>5.0000000000000044E-2</v>
      </c>
    </row>
    <row r="350" spans="1:14">
      <c r="A350" s="1" t="str">
        <f t="shared" si="27"/>
        <v>2.02.0204</v>
      </c>
      <c r="B350" s="25">
        <f>COUNTIF(C$3:C350,C350)</f>
        <v>4</v>
      </c>
      <c r="C350" s="46" t="s">
        <v>2195</v>
      </c>
      <c r="D350" s="46"/>
      <c r="E350" s="48" t="s">
        <v>2199</v>
      </c>
      <c r="F350" s="33" t="s">
        <v>424</v>
      </c>
      <c r="G350" s="50" t="s">
        <v>423</v>
      </c>
      <c r="H350" s="43" t="s">
        <v>10</v>
      </c>
      <c r="I350" s="33">
        <v>10.89</v>
      </c>
      <c r="J350" s="35">
        <v>10.45</v>
      </c>
      <c r="K350" s="4">
        <f t="shared" si="28"/>
        <v>0.44000000000000128</v>
      </c>
      <c r="L350" s="40">
        <f t="shared" si="29"/>
        <v>4.0404040404040553E-2</v>
      </c>
      <c r="M350" s="1">
        <v>11</v>
      </c>
      <c r="N350" s="41">
        <f t="shared" ref="N350:N356" si="35">1-J350/M350</f>
        <v>5.0000000000000044E-2</v>
      </c>
    </row>
    <row r="351" spans="1:14">
      <c r="A351" s="1" t="str">
        <f t="shared" si="27"/>
        <v>2.02.0205</v>
      </c>
      <c r="B351" s="25">
        <f>COUNTIF(C$3:C351,C351)</f>
        <v>5</v>
      </c>
      <c r="C351" s="46" t="s">
        <v>2195</v>
      </c>
      <c r="D351" s="46"/>
      <c r="E351" s="48" t="s">
        <v>2200</v>
      </c>
      <c r="F351" s="33" t="s">
        <v>425</v>
      </c>
      <c r="G351" s="50">
        <v>439</v>
      </c>
      <c r="H351" s="43" t="s">
        <v>10</v>
      </c>
      <c r="I351" s="33">
        <v>53.4</v>
      </c>
      <c r="J351" s="35">
        <v>50.73</v>
      </c>
      <c r="K351" s="4">
        <f t="shared" si="28"/>
        <v>2.6700000000000017</v>
      </c>
      <c r="L351" s="40">
        <f t="shared" si="29"/>
        <v>5.0000000000000044E-2</v>
      </c>
      <c r="M351" s="1">
        <v>53.4</v>
      </c>
      <c r="N351" s="41">
        <f t="shared" si="35"/>
        <v>5.0000000000000044E-2</v>
      </c>
    </row>
    <row r="352" spans="1:14">
      <c r="A352" s="1" t="str">
        <f t="shared" si="27"/>
        <v>2.02.0206</v>
      </c>
      <c r="B352" s="25">
        <f>COUNTIF(C$3:C352,C352)</f>
        <v>6</v>
      </c>
      <c r="C352" s="46" t="s">
        <v>2195</v>
      </c>
      <c r="D352" s="46"/>
      <c r="E352" s="48" t="s">
        <v>2201</v>
      </c>
      <c r="F352" s="33" t="s">
        <v>426</v>
      </c>
      <c r="G352" s="50" t="s">
        <v>427</v>
      </c>
      <c r="H352" s="43" t="s">
        <v>10</v>
      </c>
      <c r="I352" s="33">
        <v>27.81</v>
      </c>
      <c r="J352" s="35">
        <v>26.419499999999999</v>
      </c>
      <c r="K352" s="4">
        <f t="shared" si="28"/>
        <v>1.3904999999999994</v>
      </c>
      <c r="L352" s="40">
        <f t="shared" si="29"/>
        <v>4.9999999999999933E-2</v>
      </c>
      <c r="M352" s="1">
        <v>27.81</v>
      </c>
      <c r="N352" s="41">
        <f t="shared" si="35"/>
        <v>4.9999999999999933E-2</v>
      </c>
    </row>
    <row r="353" spans="1:14">
      <c r="A353" s="1" t="str">
        <f t="shared" si="27"/>
        <v>2.02.0207</v>
      </c>
      <c r="B353" s="25">
        <f>COUNTIF(C$3:C353,C353)</f>
        <v>7</v>
      </c>
      <c r="C353" s="46" t="s">
        <v>2195</v>
      </c>
      <c r="D353" s="46"/>
      <c r="E353" s="48" t="s">
        <v>2202</v>
      </c>
      <c r="F353" s="33" t="s">
        <v>428</v>
      </c>
      <c r="G353" s="50" t="s">
        <v>429</v>
      </c>
      <c r="H353" s="43" t="s">
        <v>10</v>
      </c>
      <c r="I353" s="33">
        <v>34.35</v>
      </c>
      <c r="J353" s="35">
        <v>32.6325</v>
      </c>
      <c r="K353" s="4">
        <f t="shared" si="28"/>
        <v>1.7175000000000011</v>
      </c>
      <c r="L353" s="40">
        <f t="shared" si="29"/>
        <v>5.0000000000000044E-2</v>
      </c>
      <c r="M353" s="1">
        <v>34.35</v>
      </c>
      <c r="N353" s="41">
        <f t="shared" si="35"/>
        <v>5.0000000000000044E-2</v>
      </c>
    </row>
    <row r="354" spans="1:14">
      <c r="A354" s="1" t="str">
        <f t="shared" si="27"/>
        <v>2.02.0208</v>
      </c>
      <c r="B354" s="25">
        <f>COUNTIF(C$3:C354,C354)</f>
        <v>8</v>
      </c>
      <c r="C354" s="46" t="s">
        <v>2195</v>
      </c>
      <c r="D354" s="46"/>
      <c r="E354" s="47" t="s">
        <v>2203</v>
      </c>
      <c r="F354" s="33" t="s">
        <v>430</v>
      </c>
      <c r="G354" s="50" t="s">
        <v>423</v>
      </c>
      <c r="H354" s="43" t="s">
        <v>10</v>
      </c>
      <c r="I354" s="33">
        <v>14.85</v>
      </c>
      <c r="J354" s="35">
        <v>14.25</v>
      </c>
      <c r="K354" s="4">
        <f t="shared" si="28"/>
        <v>0.59999999999999964</v>
      </c>
      <c r="L354" s="40">
        <f t="shared" si="29"/>
        <v>4.0404040404040331E-2</v>
      </c>
      <c r="M354" s="1">
        <v>15</v>
      </c>
      <c r="N354" s="41">
        <f t="shared" si="35"/>
        <v>5.0000000000000044E-2</v>
      </c>
    </row>
    <row r="355" spans="1:14">
      <c r="A355" s="1" t="str">
        <f t="shared" si="27"/>
        <v>2.02.0209</v>
      </c>
      <c r="B355" s="25">
        <f>COUNTIF(C$3:C355,C355)</f>
        <v>9</v>
      </c>
      <c r="C355" s="46" t="s">
        <v>2195</v>
      </c>
      <c r="D355" s="46"/>
      <c r="E355" s="47" t="s">
        <v>2204</v>
      </c>
      <c r="F355" s="33" t="s">
        <v>431</v>
      </c>
      <c r="G355" s="50" t="s">
        <v>423</v>
      </c>
      <c r="H355" s="43" t="s">
        <v>10</v>
      </c>
      <c r="I355" s="33">
        <v>19.600000000000001</v>
      </c>
      <c r="J355" s="35">
        <v>18.809999999999999</v>
      </c>
      <c r="K355" s="4">
        <f t="shared" si="28"/>
        <v>0.7900000000000027</v>
      </c>
      <c r="L355" s="40">
        <f t="shared" si="29"/>
        <v>4.0306122448979687E-2</v>
      </c>
      <c r="M355" s="1">
        <v>19.8</v>
      </c>
      <c r="N355" s="41">
        <f t="shared" si="35"/>
        <v>5.0000000000000044E-2</v>
      </c>
    </row>
    <row r="356" spans="1:14">
      <c r="A356" s="1" t="str">
        <f t="shared" si="27"/>
        <v>2.02.02010</v>
      </c>
      <c r="B356" s="25">
        <f>COUNTIF(C$3:C356,C356)</f>
        <v>10</v>
      </c>
      <c r="C356" s="46" t="s">
        <v>2195</v>
      </c>
      <c r="D356" s="46"/>
      <c r="E356" s="47" t="s">
        <v>2205</v>
      </c>
      <c r="F356" s="33" t="s">
        <v>432</v>
      </c>
      <c r="G356" s="50" t="s">
        <v>82</v>
      </c>
      <c r="H356" s="43" t="s">
        <v>10</v>
      </c>
      <c r="I356" s="33">
        <v>55.44</v>
      </c>
      <c r="J356" s="35">
        <v>55.4</v>
      </c>
      <c r="K356" s="4">
        <f t="shared" si="28"/>
        <v>3.9999999999999147E-2</v>
      </c>
      <c r="L356" s="40">
        <f t="shared" si="29"/>
        <v>7.2150072150067857E-4</v>
      </c>
      <c r="M356" s="1">
        <v>56</v>
      </c>
      <c r="N356" s="41">
        <f t="shared" si="35"/>
        <v>1.0714285714285787E-2</v>
      </c>
    </row>
    <row r="357" spans="1:14">
      <c r="A357" s="1" t="str">
        <f t="shared" si="27"/>
        <v>2.02.0301</v>
      </c>
      <c r="B357" s="25">
        <f>COUNTIF(C$3:C357,C357)</f>
        <v>1</v>
      </c>
      <c r="C357" s="46" t="s">
        <v>2207</v>
      </c>
      <c r="D357" s="46"/>
      <c r="E357" s="47" t="s">
        <v>2206</v>
      </c>
      <c r="F357" s="33" t="s">
        <v>434</v>
      </c>
      <c r="G357" s="50">
        <v>0</v>
      </c>
      <c r="H357" s="43" t="s">
        <v>10</v>
      </c>
      <c r="I357" s="33">
        <v>13.19</v>
      </c>
      <c r="J357" s="35">
        <v>12.66</v>
      </c>
      <c r="K357" s="4">
        <f t="shared" si="28"/>
        <v>0.52999999999999936</v>
      </c>
      <c r="L357" s="40">
        <f t="shared" si="29"/>
        <v>4.0181956027293353E-2</v>
      </c>
      <c r="M357" s="1">
        <v>13.33</v>
      </c>
      <c r="N357" s="41">
        <f t="shared" ref="N357:N398" si="36">1-J357/M357</f>
        <v>5.0262565641410295E-2</v>
      </c>
    </row>
    <row r="358" spans="1:14">
      <c r="A358" s="1" t="str">
        <f t="shared" si="27"/>
        <v>2.02.0302</v>
      </c>
      <c r="B358" s="25">
        <f>COUNTIF(C$3:C358,C358)</f>
        <v>2</v>
      </c>
      <c r="C358" s="46" t="s">
        <v>2207</v>
      </c>
      <c r="D358" s="46"/>
      <c r="E358" s="47" t="s">
        <v>2208</v>
      </c>
      <c r="F358" s="33" t="s">
        <v>435</v>
      </c>
      <c r="G358" s="50">
        <v>0</v>
      </c>
      <c r="H358" s="43" t="s">
        <v>10</v>
      </c>
      <c r="I358" s="33">
        <v>5.88</v>
      </c>
      <c r="J358" s="35">
        <v>5.65</v>
      </c>
      <c r="K358" s="4">
        <f t="shared" si="28"/>
        <v>0.22999999999999954</v>
      </c>
      <c r="L358" s="40">
        <f t="shared" si="29"/>
        <v>3.9115646258503278E-2</v>
      </c>
      <c r="M358" s="1">
        <v>5.95</v>
      </c>
      <c r="N358" s="41">
        <f t="shared" si="36"/>
        <v>5.0420168067226823E-2</v>
      </c>
    </row>
    <row r="359" spans="1:14">
      <c r="A359" s="1" t="str">
        <f t="shared" si="27"/>
        <v>2.02.0303</v>
      </c>
      <c r="B359" s="25">
        <f>COUNTIF(C$3:C359,C359)</f>
        <v>3</v>
      </c>
      <c r="C359" s="46" t="s">
        <v>2207</v>
      </c>
      <c r="D359" s="46"/>
      <c r="E359" s="47" t="s">
        <v>2209</v>
      </c>
      <c r="F359" s="33" t="s">
        <v>436</v>
      </c>
      <c r="G359" s="50">
        <v>0</v>
      </c>
      <c r="H359" s="43" t="s">
        <v>10</v>
      </c>
      <c r="I359" s="33">
        <v>0.08</v>
      </c>
      <c r="J359" s="35">
        <v>7.0000000000000007E-2</v>
      </c>
      <c r="K359" s="4">
        <f t="shared" si="28"/>
        <v>9.999999999999995E-3</v>
      </c>
      <c r="L359" s="40">
        <f t="shared" si="29"/>
        <v>0.12499999999999989</v>
      </c>
      <c r="M359" s="1">
        <v>0.08</v>
      </c>
      <c r="N359" s="41">
        <f t="shared" si="36"/>
        <v>0.12499999999999989</v>
      </c>
    </row>
    <row r="360" spans="1:14">
      <c r="A360" s="1" t="str">
        <f t="shared" si="27"/>
        <v>2.02.0304</v>
      </c>
      <c r="B360" s="25">
        <f>COUNTIF(C$3:C360,C360)</f>
        <v>4</v>
      </c>
      <c r="C360" s="46" t="s">
        <v>2207</v>
      </c>
      <c r="D360" s="46"/>
      <c r="E360" s="47" t="s">
        <v>2210</v>
      </c>
      <c r="F360" s="33" t="s">
        <v>437</v>
      </c>
      <c r="G360" s="50">
        <v>0</v>
      </c>
      <c r="H360" s="43" t="s">
        <v>10</v>
      </c>
      <c r="I360" s="33">
        <v>0.08</v>
      </c>
      <c r="J360" s="35">
        <v>7.0000000000000007E-2</v>
      </c>
      <c r="K360" s="4">
        <f t="shared" si="28"/>
        <v>9.999999999999995E-3</v>
      </c>
      <c r="L360" s="40">
        <f t="shared" si="29"/>
        <v>0.12499999999999989</v>
      </c>
      <c r="M360" s="1">
        <v>0.08</v>
      </c>
      <c r="N360" s="41">
        <f t="shared" si="36"/>
        <v>0.12499999999999989</v>
      </c>
    </row>
    <row r="361" spans="1:14">
      <c r="A361" s="1" t="str">
        <f t="shared" si="27"/>
        <v>2.02.0305</v>
      </c>
      <c r="B361" s="25">
        <f>COUNTIF(C$3:C361,C361)</f>
        <v>5</v>
      </c>
      <c r="C361" s="46" t="s">
        <v>2207</v>
      </c>
      <c r="D361" s="46"/>
      <c r="E361" s="47" t="s">
        <v>2211</v>
      </c>
      <c r="F361" s="33" t="s">
        <v>438</v>
      </c>
      <c r="G361" s="50">
        <v>0</v>
      </c>
      <c r="H361" s="43" t="s">
        <v>10</v>
      </c>
      <c r="I361" s="33">
        <v>1.53</v>
      </c>
      <c r="J361" s="35">
        <v>1.47</v>
      </c>
      <c r="K361" s="4">
        <f t="shared" si="28"/>
        <v>6.0000000000000053E-2</v>
      </c>
      <c r="L361" s="40">
        <f t="shared" si="29"/>
        <v>3.9215686274509887E-2</v>
      </c>
      <c r="M361" s="1">
        <v>1.55</v>
      </c>
      <c r="N361" s="41">
        <f t="shared" si="36"/>
        <v>5.1612903225806472E-2</v>
      </c>
    </row>
    <row r="362" spans="1:14">
      <c r="A362" s="1" t="str">
        <f t="shared" si="27"/>
        <v>2.02.0306</v>
      </c>
      <c r="B362" s="25">
        <f>COUNTIF(C$3:C362,C362)</f>
        <v>6</v>
      </c>
      <c r="C362" s="46" t="s">
        <v>2207</v>
      </c>
      <c r="D362" s="46"/>
      <c r="E362" s="47" t="s">
        <v>2212</v>
      </c>
      <c r="F362" s="33" t="s">
        <v>439</v>
      </c>
      <c r="G362" s="50">
        <v>0</v>
      </c>
      <c r="H362" s="43" t="s">
        <v>10</v>
      </c>
      <c r="I362" s="33">
        <v>1.91</v>
      </c>
      <c r="J362" s="35">
        <v>1.84</v>
      </c>
      <c r="K362" s="4">
        <f t="shared" si="28"/>
        <v>6.999999999999984E-2</v>
      </c>
      <c r="L362" s="40">
        <f t="shared" si="29"/>
        <v>3.6649214659685736E-2</v>
      </c>
      <c r="M362" s="1">
        <v>1.94</v>
      </c>
      <c r="N362" s="41">
        <f t="shared" si="36"/>
        <v>5.1546391752577247E-2</v>
      </c>
    </row>
    <row r="363" spans="1:14">
      <c r="A363" s="1" t="str">
        <f t="shared" si="27"/>
        <v>2.02.0307</v>
      </c>
      <c r="B363" s="25">
        <f>COUNTIF(C$3:C363,C363)</f>
        <v>7</v>
      </c>
      <c r="C363" s="46" t="s">
        <v>2207</v>
      </c>
      <c r="D363" s="46"/>
      <c r="E363" s="47" t="s">
        <v>2213</v>
      </c>
      <c r="F363" s="33" t="s">
        <v>440</v>
      </c>
      <c r="G363" s="50">
        <v>0</v>
      </c>
      <c r="H363" s="43" t="s">
        <v>10</v>
      </c>
      <c r="I363" s="33">
        <v>1.91</v>
      </c>
      <c r="J363" s="35">
        <v>1.84</v>
      </c>
      <c r="K363" s="4">
        <f t="shared" si="28"/>
        <v>6.999999999999984E-2</v>
      </c>
      <c r="L363" s="40">
        <f t="shared" si="29"/>
        <v>3.6649214659685736E-2</v>
      </c>
      <c r="M363" s="1">
        <v>1.94</v>
      </c>
      <c r="N363" s="41">
        <f t="shared" si="36"/>
        <v>5.1546391752577247E-2</v>
      </c>
    </row>
    <row r="364" spans="1:14">
      <c r="A364" s="1" t="str">
        <f t="shared" si="27"/>
        <v>2.02.0308</v>
      </c>
      <c r="B364" s="25">
        <f>COUNTIF(C$3:C364,C364)</f>
        <v>8</v>
      </c>
      <c r="C364" s="46" t="s">
        <v>2207</v>
      </c>
      <c r="D364" s="46"/>
      <c r="E364" s="47" t="s">
        <v>2214</v>
      </c>
      <c r="F364" s="33" t="s">
        <v>441</v>
      </c>
      <c r="G364" s="50">
        <v>0</v>
      </c>
      <c r="H364" s="43" t="s">
        <v>10</v>
      </c>
      <c r="I364" s="33">
        <v>1.91</v>
      </c>
      <c r="J364" s="35">
        <v>1.84</v>
      </c>
      <c r="K364" s="4">
        <f t="shared" si="28"/>
        <v>6.999999999999984E-2</v>
      </c>
      <c r="L364" s="40">
        <f t="shared" si="29"/>
        <v>3.6649214659685736E-2</v>
      </c>
      <c r="M364" s="1">
        <v>1.94</v>
      </c>
      <c r="N364" s="41">
        <f t="shared" si="36"/>
        <v>5.1546391752577247E-2</v>
      </c>
    </row>
    <row r="365" spans="1:14">
      <c r="A365" s="1" t="str">
        <f t="shared" si="27"/>
        <v>2.02.0309</v>
      </c>
      <c r="B365" s="25">
        <f>COUNTIF(C$3:C365,C365)</f>
        <v>9</v>
      </c>
      <c r="C365" s="46" t="s">
        <v>2207</v>
      </c>
      <c r="D365" s="46"/>
      <c r="E365" s="47" t="s">
        <v>2215</v>
      </c>
      <c r="F365" s="33" t="s">
        <v>442</v>
      </c>
      <c r="G365" s="50">
        <v>0</v>
      </c>
      <c r="H365" s="43" t="s">
        <v>10</v>
      </c>
      <c r="I365" s="33">
        <v>1.98</v>
      </c>
      <c r="J365" s="35">
        <v>1.92</v>
      </c>
      <c r="K365" s="4">
        <f t="shared" si="28"/>
        <v>6.0000000000000053E-2</v>
      </c>
      <c r="L365" s="40">
        <f t="shared" si="29"/>
        <v>3.0303030303030276E-2</v>
      </c>
      <c r="M365" s="1">
        <v>2.0299999999999998</v>
      </c>
      <c r="N365" s="41">
        <f t="shared" si="36"/>
        <v>5.4187192118226535E-2</v>
      </c>
    </row>
    <row r="366" spans="1:14">
      <c r="A366" s="1" t="str">
        <f t="shared" si="27"/>
        <v>2.02.03010</v>
      </c>
      <c r="B366" s="25">
        <f>COUNTIF(C$3:C366,C366)</f>
        <v>10</v>
      </c>
      <c r="C366" s="46" t="s">
        <v>2207</v>
      </c>
      <c r="D366" s="46"/>
      <c r="E366" s="47" t="s">
        <v>2216</v>
      </c>
      <c r="F366" s="33" t="s">
        <v>443</v>
      </c>
      <c r="G366" s="50">
        <v>0</v>
      </c>
      <c r="H366" s="43" t="s">
        <v>10</v>
      </c>
      <c r="I366" s="33">
        <v>1.98</v>
      </c>
      <c r="J366" s="35">
        <v>1.92</v>
      </c>
      <c r="K366" s="4">
        <f t="shared" si="28"/>
        <v>6.0000000000000053E-2</v>
      </c>
      <c r="L366" s="40">
        <f t="shared" si="29"/>
        <v>3.0303030303030276E-2</v>
      </c>
      <c r="M366" s="1">
        <v>2.0299999999999998</v>
      </c>
      <c r="N366" s="41">
        <f t="shared" si="36"/>
        <v>5.4187192118226535E-2</v>
      </c>
    </row>
    <row r="367" spans="1:14">
      <c r="A367" s="1" t="str">
        <f t="shared" si="27"/>
        <v>2.02.03011</v>
      </c>
      <c r="B367" s="25">
        <f>COUNTIF(C$3:C367,C367)</f>
        <v>11</v>
      </c>
      <c r="C367" s="46" t="s">
        <v>2207</v>
      </c>
      <c r="D367" s="46"/>
      <c r="E367" s="47" t="s">
        <v>2217</v>
      </c>
      <c r="F367" s="33" t="s">
        <v>444</v>
      </c>
      <c r="G367" s="50">
        <v>0</v>
      </c>
      <c r="H367" s="43" t="s">
        <v>10</v>
      </c>
      <c r="I367" s="33">
        <v>1.08</v>
      </c>
      <c r="J367" s="35">
        <v>1.04</v>
      </c>
      <c r="K367" s="4">
        <f t="shared" si="28"/>
        <v>4.0000000000000036E-2</v>
      </c>
      <c r="L367" s="40">
        <f t="shared" si="29"/>
        <v>3.703703703703709E-2</v>
      </c>
      <c r="M367" s="1">
        <v>1.1000000000000001</v>
      </c>
      <c r="N367" s="41">
        <f t="shared" si="36"/>
        <v>5.4545454545454564E-2</v>
      </c>
    </row>
    <row r="368" spans="1:14">
      <c r="A368" s="1" t="str">
        <f t="shared" si="27"/>
        <v>2.02.03012</v>
      </c>
      <c r="B368" s="25">
        <f>COUNTIF(C$3:C368,C368)</f>
        <v>12</v>
      </c>
      <c r="C368" s="46" t="s">
        <v>2207</v>
      </c>
      <c r="D368" s="46"/>
      <c r="E368" s="47" t="s">
        <v>2218</v>
      </c>
      <c r="F368" s="33" t="s">
        <v>445</v>
      </c>
      <c r="G368" s="50">
        <v>0</v>
      </c>
      <c r="H368" s="43" t="s">
        <v>10</v>
      </c>
      <c r="I368" s="33">
        <v>15.45</v>
      </c>
      <c r="J368" s="35">
        <v>14.91</v>
      </c>
      <c r="K368" s="4">
        <f t="shared" si="28"/>
        <v>0.53999999999999915</v>
      </c>
      <c r="L368" s="40">
        <f t="shared" si="29"/>
        <v>3.495145631067953E-2</v>
      </c>
      <c r="M368" s="1">
        <v>15.7</v>
      </c>
      <c r="N368" s="41">
        <f t="shared" si="36"/>
        <v>5.0318471337579607E-2</v>
      </c>
    </row>
    <row r="369" spans="1:14">
      <c r="A369" s="1" t="str">
        <f t="shared" si="27"/>
        <v>2.02.03013</v>
      </c>
      <c r="B369" s="25">
        <f>COUNTIF(C$3:C369,C369)</f>
        <v>13</v>
      </c>
      <c r="C369" s="46" t="s">
        <v>2207</v>
      </c>
      <c r="D369" s="46"/>
      <c r="E369" s="47" t="s">
        <v>2219</v>
      </c>
      <c r="F369" s="33" t="s">
        <v>446</v>
      </c>
      <c r="G369" s="50">
        <v>0</v>
      </c>
      <c r="H369" s="43" t="s">
        <v>10</v>
      </c>
      <c r="I369" s="33">
        <v>6.1</v>
      </c>
      <c r="J369" s="35">
        <v>5.8</v>
      </c>
      <c r="K369" s="4">
        <f t="shared" si="28"/>
        <v>0.29999999999999982</v>
      </c>
      <c r="L369" s="40">
        <f t="shared" si="29"/>
        <v>4.9180327868852403E-2</v>
      </c>
      <c r="M369" s="1">
        <v>6.2</v>
      </c>
      <c r="N369" s="41">
        <f t="shared" si="36"/>
        <v>6.4516129032258118E-2</v>
      </c>
    </row>
    <row r="370" spans="1:14">
      <c r="A370" s="1" t="str">
        <f t="shared" si="27"/>
        <v>2.02.03014</v>
      </c>
      <c r="B370" s="25">
        <f>COUNTIF(C$3:C370,C370)</f>
        <v>14</v>
      </c>
      <c r="C370" s="46" t="s">
        <v>2207</v>
      </c>
      <c r="D370" s="46"/>
      <c r="E370" s="47" t="s">
        <v>2220</v>
      </c>
      <c r="F370" s="33" t="s">
        <v>447</v>
      </c>
      <c r="G370" s="50" t="s">
        <v>448</v>
      </c>
      <c r="H370" s="43" t="s">
        <v>10</v>
      </c>
      <c r="I370" s="33">
        <v>0.31</v>
      </c>
      <c r="J370" s="35">
        <v>0.3</v>
      </c>
      <c r="K370" s="4">
        <f t="shared" si="28"/>
        <v>1.0000000000000009E-2</v>
      </c>
      <c r="L370" s="40">
        <f t="shared" si="29"/>
        <v>3.2258064516129115E-2</v>
      </c>
      <c r="M370" s="1">
        <v>0.32</v>
      </c>
      <c r="N370" s="41">
        <f t="shared" si="36"/>
        <v>6.25E-2</v>
      </c>
    </row>
    <row r="371" spans="1:14">
      <c r="A371" s="1" t="str">
        <f t="shared" si="27"/>
        <v>2.02.03015</v>
      </c>
      <c r="B371" s="25">
        <f>COUNTIF(C$3:C371,C371)</f>
        <v>15</v>
      </c>
      <c r="C371" s="46" t="s">
        <v>2207</v>
      </c>
      <c r="D371" s="46"/>
      <c r="E371" s="47" t="s">
        <v>2221</v>
      </c>
      <c r="F371" s="33" t="s">
        <v>449</v>
      </c>
      <c r="G371" s="50">
        <v>0</v>
      </c>
      <c r="H371" s="43" t="s">
        <v>10</v>
      </c>
      <c r="I371" s="33">
        <v>6.3</v>
      </c>
      <c r="J371" s="35">
        <v>6.02</v>
      </c>
      <c r="K371" s="4">
        <f t="shared" si="28"/>
        <v>0.28000000000000025</v>
      </c>
      <c r="L371" s="40">
        <f t="shared" si="29"/>
        <v>4.4444444444444509E-2</v>
      </c>
      <c r="M371" s="1">
        <v>6.34</v>
      </c>
      <c r="N371" s="41">
        <f t="shared" si="36"/>
        <v>5.0473186119873836E-2</v>
      </c>
    </row>
    <row r="372" spans="1:14">
      <c r="A372" s="1" t="str">
        <f t="shared" si="27"/>
        <v>2.02.03016</v>
      </c>
      <c r="B372" s="25">
        <f>COUNTIF(C$3:C372,C372)</f>
        <v>16</v>
      </c>
      <c r="C372" s="46" t="s">
        <v>2207</v>
      </c>
      <c r="D372" s="46"/>
      <c r="E372" s="47" t="s">
        <v>2222</v>
      </c>
      <c r="F372" s="33" t="s">
        <v>450</v>
      </c>
      <c r="G372" s="50">
        <v>0</v>
      </c>
      <c r="H372" s="43" t="s">
        <v>10</v>
      </c>
      <c r="I372" s="33">
        <v>2.91</v>
      </c>
      <c r="J372" s="35">
        <v>2.76</v>
      </c>
      <c r="K372" s="4">
        <f t="shared" si="28"/>
        <v>0.15000000000000036</v>
      </c>
      <c r="L372" s="40">
        <f t="shared" si="29"/>
        <v>5.154639175257747E-2</v>
      </c>
      <c r="M372" s="1">
        <v>2.91</v>
      </c>
      <c r="N372" s="41">
        <f t="shared" si="36"/>
        <v>5.154639175257747E-2</v>
      </c>
    </row>
    <row r="373" spans="1:14">
      <c r="A373" s="1" t="str">
        <f t="shared" si="27"/>
        <v>2.02.03017</v>
      </c>
      <c r="B373" s="25">
        <f>COUNTIF(C$3:C373,C373)</f>
        <v>17</v>
      </c>
      <c r="C373" s="46" t="s">
        <v>2207</v>
      </c>
      <c r="D373" s="46"/>
      <c r="E373" s="48" t="s">
        <v>2223</v>
      </c>
      <c r="F373" s="33" t="s">
        <v>451</v>
      </c>
      <c r="G373" s="50">
        <v>0</v>
      </c>
      <c r="H373" s="43" t="s">
        <v>10</v>
      </c>
      <c r="I373" s="33">
        <v>0.27</v>
      </c>
      <c r="J373" s="35">
        <v>0.26</v>
      </c>
      <c r="K373" s="4">
        <f t="shared" si="28"/>
        <v>1.0000000000000009E-2</v>
      </c>
      <c r="L373" s="40">
        <f t="shared" si="29"/>
        <v>3.703703703703709E-2</v>
      </c>
      <c r="M373" s="1">
        <v>0.28000000000000003</v>
      </c>
      <c r="N373" s="41">
        <f t="shared" si="36"/>
        <v>7.1428571428571508E-2</v>
      </c>
    </row>
    <row r="374" spans="1:14">
      <c r="A374" s="1" t="str">
        <f t="shared" si="27"/>
        <v>2.02.03018</v>
      </c>
      <c r="B374" s="25">
        <f>COUNTIF(C$3:C374,C374)</f>
        <v>18</v>
      </c>
      <c r="C374" s="46" t="s">
        <v>2207</v>
      </c>
      <c r="D374" s="46"/>
      <c r="E374" s="48" t="s">
        <v>2224</v>
      </c>
      <c r="F374" s="33" t="s">
        <v>452</v>
      </c>
      <c r="G374" s="50">
        <v>0</v>
      </c>
      <c r="H374" s="43" t="s">
        <v>10</v>
      </c>
      <c r="I374" s="33">
        <v>0.41</v>
      </c>
      <c r="J374" s="35">
        <v>0.39899999999999997</v>
      </c>
      <c r="K374" s="4">
        <f t="shared" si="28"/>
        <v>1.100000000000001E-2</v>
      </c>
      <c r="L374" s="40">
        <f t="shared" si="29"/>
        <v>2.6829268292682951E-2</v>
      </c>
      <c r="M374" s="1">
        <v>0.42</v>
      </c>
      <c r="N374" s="41">
        <f t="shared" si="36"/>
        <v>5.0000000000000044E-2</v>
      </c>
    </row>
    <row r="375" spans="1:14">
      <c r="A375" s="1" t="str">
        <f t="shared" si="27"/>
        <v>2.02.03019</v>
      </c>
      <c r="B375" s="25">
        <f>COUNTIF(C$3:C375,C375)</f>
        <v>19</v>
      </c>
      <c r="C375" s="46" t="s">
        <v>2207</v>
      </c>
      <c r="D375" s="46"/>
      <c r="E375" s="48" t="s">
        <v>2225</v>
      </c>
      <c r="F375" s="33" t="s">
        <v>453</v>
      </c>
      <c r="G375" s="50">
        <v>0</v>
      </c>
      <c r="H375" s="43" t="s">
        <v>10</v>
      </c>
      <c r="I375" s="33">
        <v>0.44</v>
      </c>
      <c r="J375" s="35">
        <v>0.42</v>
      </c>
      <c r="K375" s="4">
        <f t="shared" si="28"/>
        <v>2.0000000000000018E-2</v>
      </c>
      <c r="L375" s="40">
        <f t="shared" si="29"/>
        <v>4.5454545454545525E-2</v>
      </c>
      <c r="M375" s="1">
        <v>0.45</v>
      </c>
      <c r="N375" s="41">
        <f t="shared" si="36"/>
        <v>6.6666666666666763E-2</v>
      </c>
    </row>
    <row r="376" spans="1:14">
      <c r="A376" s="1" t="str">
        <f t="shared" si="27"/>
        <v>2.02.0351</v>
      </c>
      <c r="B376" s="25">
        <f>COUNTIF(C$3:C376,C376)</f>
        <v>1</v>
      </c>
      <c r="C376" s="46" t="s">
        <v>2226</v>
      </c>
      <c r="D376" s="46"/>
      <c r="E376" s="47" t="s">
        <v>2227</v>
      </c>
      <c r="F376" s="33" t="s">
        <v>454</v>
      </c>
      <c r="G376" s="50">
        <v>0</v>
      </c>
      <c r="H376" s="43" t="s">
        <v>10</v>
      </c>
      <c r="I376" s="33">
        <v>5.6</v>
      </c>
      <c r="J376" s="35">
        <v>5.4319999999999995</v>
      </c>
      <c r="K376" s="4">
        <f t="shared" si="28"/>
        <v>0.16800000000000015</v>
      </c>
      <c r="L376" s="40">
        <f t="shared" si="29"/>
        <v>3.0000000000000027E-2</v>
      </c>
      <c r="M376" s="1">
        <v>5.6</v>
      </c>
      <c r="N376" s="41">
        <f t="shared" si="36"/>
        <v>3.0000000000000027E-2</v>
      </c>
    </row>
    <row r="377" spans="1:14">
      <c r="A377" s="1" t="str">
        <f t="shared" si="27"/>
        <v>2.02.0352</v>
      </c>
      <c r="B377" s="25">
        <f>COUNTIF(C$3:C377,C377)</f>
        <v>2</v>
      </c>
      <c r="C377" s="46" t="s">
        <v>2226</v>
      </c>
      <c r="D377" s="46"/>
      <c r="E377" s="47" t="s">
        <v>2228</v>
      </c>
      <c r="F377" s="33" t="s">
        <v>455</v>
      </c>
      <c r="G377" s="50">
        <v>0</v>
      </c>
      <c r="H377" s="43" t="s">
        <v>10</v>
      </c>
      <c r="I377" s="33">
        <v>4.55</v>
      </c>
      <c r="J377" s="35">
        <v>4.4135</v>
      </c>
      <c r="K377" s="4">
        <f t="shared" si="28"/>
        <v>0.13649999999999984</v>
      </c>
      <c r="L377" s="40">
        <f t="shared" si="29"/>
        <v>2.9999999999999916E-2</v>
      </c>
      <c r="M377" s="1">
        <v>4.5999999999999996</v>
      </c>
      <c r="N377" s="41">
        <f t="shared" si="36"/>
        <v>4.0543478260869459E-2</v>
      </c>
    </row>
    <row r="378" spans="1:14">
      <c r="A378" s="1" t="str">
        <f t="shared" si="27"/>
        <v>2.02.0353</v>
      </c>
      <c r="B378" s="25">
        <f>COUNTIF(C$3:C378,C378)</f>
        <v>3</v>
      </c>
      <c r="C378" s="46" t="s">
        <v>2226</v>
      </c>
      <c r="D378" s="46"/>
      <c r="E378" s="47" t="s">
        <v>2229</v>
      </c>
      <c r="F378" s="33" t="s">
        <v>456</v>
      </c>
      <c r="G378" s="50">
        <v>0</v>
      </c>
      <c r="H378" s="43" t="s">
        <v>10</v>
      </c>
      <c r="I378" s="33">
        <v>10.3</v>
      </c>
      <c r="J378" s="35">
        <v>9.9909999999999997</v>
      </c>
      <c r="K378" s="4">
        <f t="shared" si="28"/>
        <v>0.30900000000000105</v>
      </c>
      <c r="L378" s="40">
        <f t="shared" si="29"/>
        <v>3.0000000000000138E-2</v>
      </c>
      <c r="M378" s="1">
        <v>10.5</v>
      </c>
      <c r="N378" s="41">
        <f t="shared" si="36"/>
        <v>4.8476190476190562E-2</v>
      </c>
    </row>
    <row r="379" spans="1:14">
      <c r="A379" s="1" t="str">
        <f t="shared" si="27"/>
        <v>2.02.0354</v>
      </c>
      <c r="B379" s="25">
        <f>COUNTIF(C$3:C379,C379)</f>
        <v>4</v>
      </c>
      <c r="C379" s="46" t="s">
        <v>2226</v>
      </c>
      <c r="D379" s="46"/>
      <c r="E379" s="47" t="s">
        <v>2230</v>
      </c>
      <c r="F379" s="33" t="s">
        <v>457</v>
      </c>
      <c r="G379" s="50">
        <v>0</v>
      </c>
      <c r="H379" s="43" t="s">
        <v>10</v>
      </c>
      <c r="I379" s="33">
        <v>12.3</v>
      </c>
      <c r="J379" s="35">
        <v>11.931000000000001</v>
      </c>
      <c r="K379" s="4">
        <f t="shared" si="28"/>
        <v>0.36899999999999977</v>
      </c>
      <c r="L379" s="40">
        <f t="shared" si="29"/>
        <v>3.0000000000000027E-2</v>
      </c>
      <c r="M379" s="1">
        <v>12.5</v>
      </c>
      <c r="N379" s="41">
        <f t="shared" si="36"/>
        <v>4.5519999999999894E-2</v>
      </c>
    </row>
    <row r="380" spans="1:14">
      <c r="A380" s="1" t="str">
        <f t="shared" si="27"/>
        <v>2.02.0355</v>
      </c>
      <c r="B380" s="25">
        <f>COUNTIF(C$3:C380,C380)</f>
        <v>5</v>
      </c>
      <c r="C380" s="46" t="s">
        <v>2226</v>
      </c>
      <c r="D380" s="46"/>
      <c r="E380" s="47" t="s">
        <v>2231</v>
      </c>
      <c r="F380" s="33" t="s">
        <v>458</v>
      </c>
      <c r="G380" s="50">
        <v>0</v>
      </c>
      <c r="H380" s="43" t="s">
        <v>10</v>
      </c>
      <c r="I380" s="33">
        <v>2.5</v>
      </c>
      <c r="J380" s="35">
        <v>2.4249999999999998</v>
      </c>
      <c r="K380" s="4">
        <f t="shared" si="28"/>
        <v>7.5000000000000178E-2</v>
      </c>
      <c r="L380" s="40">
        <f t="shared" si="29"/>
        <v>3.0000000000000027E-2</v>
      </c>
      <c r="M380" s="1">
        <v>2.57</v>
      </c>
      <c r="N380" s="41">
        <f t="shared" si="36"/>
        <v>5.6420233463035041E-2</v>
      </c>
    </row>
    <row r="381" spans="1:14">
      <c r="A381" s="1" t="str">
        <f t="shared" si="27"/>
        <v>2.02.0356</v>
      </c>
      <c r="B381" s="25">
        <f>COUNTIF(C$3:C381,C381)</f>
        <v>6</v>
      </c>
      <c r="C381" s="46" t="s">
        <v>2226</v>
      </c>
      <c r="D381" s="46"/>
      <c r="E381" s="47" t="s">
        <v>2232</v>
      </c>
      <c r="F381" s="33" t="s">
        <v>459</v>
      </c>
      <c r="G381" s="50">
        <v>0</v>
      </c>
      <c r="H381" s="43" t="s">
        <v>10</v>
      </c>
      <c r="I381" s="33">
        <v>5.6</v>
      </c>
      <c r="J381" s="35">
        <v>5.4319999999999995</v>
      </c>
      <c r="K381" s="4">
        <f t="shared" si="28"/>
        <v>0.16800000000000015</v>
      </c>
      <c r="L381" s="40">
        <f t="shared" si="29"/>
        <v>3.0000000000000027E-2</v>
      </c>
      <c r="M381" s="1">
        <v>5.64</v>
      </c>
      <c r="N381" s="41">
        <f t="shared" si="36"/>
        <v>3.6879432624113528E-2</v>
      </c>
    </row>
    <row r="382" spans="1:14">
      <c r="A382" s="1" t="str">
        <f t="shared" si="27"/>
        <v>2.02.0357</v>
      </c>
      <c r="B382" s="25">
        <f>COUNTIF(C$3:C382,C382)</f>
        <v>7</v>
      </c>
      <c r="C382" s="46" t="s">
        <v>2226</v>
      </c>
      <c r="D382" s="46"/>
      <c r="E382" s="47" t="s">
        <v>2233</v>
      </c>
      <c r="F382" s="33" t="s">
        <v>460</v>
      </c>
      <c r="G382" s="50">
        <v>0</v>
      </c>
      <c r="H382" s="43" t="s">
        <v>10</v>
      </c>
      <c r="I382" s="33">
        <v>5.46</v>
      </c>
      <c r="J382" s="35">
        <v>5.2961999999999998</v>
      </c>
      <c r="K382" s="4">
        <f t="shared" si="28"/>
        <v>0.16380000000000017</v>
      </c>
      <c r="L382" s="40">
        <f t="shared" si="29"/>
        <v>3.0000000000000027E-2</v>
      </c>
      <c r="M382" s="1">
        <v>5.5</v>
      </c>
      <c r="N382" s="41">
        <f t="shared" si="36"/>
        <v>3.7054545454545451E-2</v>
      </c>
    </row>
    <row r="383" spans="1:14">
      <c r="A383" s="1" t="str">
        <f t="shared" si="27"/>
        <v>2.02.0358</v>
      </c>
      <c r="B383" s="25">
        <f>COUNTIF(C$3:C383,C383)</f>
        <v>8</v>
      </c>
      <c r="C383" s="46" t="s">
        <v>2226</v>
      </c>
      <c r="D383" s="46"/>
      <c r="E383" s="47" t="s">
        <v>2234</v>
      </c>
      <c r="F383" s="33" t="s">
        <v>461</v>
      </c>
      <c r="G383" s="50">
        <v>0</v>
      </c>
      <c r="H383" s="43" t="s">
        <v>10</v>
      </c>
      <c r="I383" s="33">
        <v>5.5</v>
      </c>
      <c r="J383" s="35">
        <v>5.335</v>
      </c>
      <c r="K383" s="4">
        <f t="shared" si="28"/>
        <v>0.16500000000000004</v>
      </c>
      <c r="L383" s="40">
        <f t="shared" si="29"/>
        <v>3.0000000000000027E-2</v>
      </c>
      <c r="M383" s="1">
        <v>5.6</v>
      </c>
      <c r="N383" s="41">
        <f t="shared" si="36"/>
        <v>4.7321428571428514E-2</v>
      </c>
    </row>
    <row r="384" spans="1:14">
      <c r="A384" s="1" t="str">
        <f t="shared" si="27"/>
        <v>2.02.0359</v>
      </c>
      <c r="B384" s="25">
        <f>COUNTIF(C$3:C384,C384)</f>
        <v>9</v>
      </c>
      <c r="C384" s="46" t="s">
        <v>2226</v>
      </c>
      <c r="D384" s="46"/>
      <c r="E384" s="47" t="s">
        <v>2235</v>
      </c>
      <c r="F384" s="33" t="s">
        <v>462</v>
      </c>
      <c r="G384" s="50">
        <v>0</v>
      </c>
      <c r="H384" s="43" t="s">
        <v>10</v>
      </c>
      <c r="I384" s="33">
        <v>3.51</v>
      </c>
      <c r="J384" s="35">
        <v>3.4046999999999996</v>
      </c>
      <c r="K384" s="4">
        <f t="shared" si="28"/>
        <v>0.10530000000000017</v>
      </c>
      <c r="L384" s="40">
        <f t="shared" si="29"/>
        <v>3.0000000000000027E-2</v>
      </c>
      <c r="M384" s="1">
        <v>3.51</v>
      </c>
      <c r="N384" s="41">
        <f t="shared" si="36"/>
        <v>3.0000000000000027E-2</v>
      </c>
    </row>
    <row r="385" spans="1:14">
      <c r="A385" s="1" t="str">
        <f t="shared" si="27"/>
        <v>2.02.03510</v>
      </c>
      <c r="B385" s="25">
        <f>COUNTIF(C$3:C385,C385)</f>
        <v>10</v>
      </c>
      <c r="C385" s="46" t="s">
        <v>2226</v>
      </c>
      <c r="D385" s="46"/>
      <c r="E385" s="48" t="s">
        <v>2236</v>
      </c>
      <c r="F385" s="33" t="s">
        <v>463</v>
      </c>
      <c r="G385" s="50" t="s">
        <v>464</v>
      </c>
      <c r="H385" s="43" t="s">
        <v>10</v>
      </c>
      <c r="I385" s="33">
        <v>2.2999999999999998</v>
      </c>
      <c r="J385" s="35">
        <v>2.2309999999999999</v>
      </c>
      <c r="K385" s="4">
        <f t="shared" si="28"/>
        <v>6.899999999999995E-2</v>
      </c>
      <c r="L385" s="40">
        <f t="shared" si="29"/>
        <v>3.0000000000000027E-2</v>
      </c>
      <c r="M385" s="1">
        <v>2.38</v>
      </c>
      <c r="N385" s="41">
        <f t="shared" si="36"/>
        <v>6.2605042016806722E-2</v>
      </c>
    </row>
    <row r="386" spans="1:14">
      <c r="A386" s="1" t="str">
        <f t="shared" si="27"/>
        <v>2.02.03511</v>
      </c>
      <c r="B386" s="25">
        <f>COUNTIF(C$3:C386,C386)</f>
        <v>11</v>
      </c>
      <c r="C386" s="46" t="s">
        <v>2226</v>
      </c>
      <c r="D386" s="46"/>
      <c r="E386" s="47" t="s">
        <v>2237</v>
      </c>
      <c r="F386" s="33" t="s">
        <v>465</v>
      </c>
      <c r="G386" s="50">
        <v>0</v>
      </c>
      <c r="H386" s="43" t="s">
        <v>10</v>
      </c>
      <c r="I386" s="33">
        <v>0.5</v>
      </c>
      <c r="J386" s="35">
        <v>0.48499999999999999</v>
      </c>
      <c r="K386" s="4">
        <f t="shared" si="28"/>
        <v>1.5000000000000013E-2</v>
      </c>
      <c r="L386" s="40">
        <f t="shared" si="29"/>
        <v>3.0000000000000027E-2</v>
      </c>
      <c r="M386" s="1">
        <v>0.5</v>
      </c>
      <c r="N386" s="41">
        <f t="shared" si="36"/>
        <v>3.0000000000000027E-2</v>
      </c>
    </row>
    <row r="387" spans="1:14">
      <c r="A387" s="1" t="str">
        <f t="shared" si="27"/>
        <v>2.02.03512</v>
      </c>
      <c r="B387" s="25">
        <f>COUNTIF(C$3:C387,C387)</f>
        <v>12</v>
      </c>
      <c r="C387" s="46" t="s">
        <v>2226</v>
      </c>
      <c r="D387" s="46"/>
      <c r="E387" s="47" t="s">
        <v>2238</v>
      </c>
      <c r="F387" s="33" t="s">
        <v>466</v>
      </c>
      <c r="G387" s="50">
        <v>0</v>
      </c>
      <c r="H387" s="43" t="s">
        <v>10</v>
      </c>
      <c r="I387" s="33">
        <v>0.5</v>
      </c>
      <c r="J387" s="35">
        <v>0.48499999999999999</v>
      </c>
      <c r="K387" s="4">
        <f t="shared" si="28"/>
        <v>1.5000000000000013E-2</v>
      </c>
      <c r="L387" s="40">
        <f t="shared" si="29"/>
        <v>3.0000000000000027E-2</v>
      </c>
      <c r="M387" s="1">
        <v>0.5</v>
      </c>
      <c r="N387" s="41">
        <f t="shared" si="36"/>
        <v>3.0000000000000027E-2</v>
      </c>
    </row>
    <row r="388" spans="1:14">
      <c r="A388" s="1" t="str">
        <f t="shared" ref="A388:A451" si="37">C388&amp;B388</f>
        <v>2.02.03513</v>
      </c>
      <c r="B388" s="25">
        <f>COUNTIF(C$3:C388,C388)</f>
        <v>13</v>
      </c>
      <c r="C388" s="46" t="s">
        <v>2226</v>
      </c>
      <c r="D388" s="46"/>
      <c r="E388" s="47" t="s">
        <v>2239</v>
      </c>
      <c r="F388" s="33" t="s">
        <v>467</v>
      </c>
      <c r="G388" s="50">
        <v>0</v>
      </c>
      <c r="H388" s="43" t="s">
        <v>10</v>
      </c>
      <c r="I388" s="33">
        <v>0.35</v>
      </c>
      <c r="J388" s="35">
        <v>0.33949999999999997</v>
      </c>
      <c r="K388" s="4">
        <f t="shared" ref="K388:K451" si="38">I388-J388</f>
        <v>1.0500000000000009E-2</v>
      </c>
      <c r="L388" s="40">
        <f t="shared" ref="L388:L451" si="39">1-J388/I388</f>
        <v>3.0000000000000027E-2</v>
      </c>
      <c r="M388" s="1">
        <v>0.36</v>
      </c>
      <c r="N388" s="41">
        <f t="shared" si="36"/>
        <v>5.6944444444444464E-2</v>
      </c>
    </row>
    <row r="389" spans="1:14">
      <c r="A389" s="1" t="str">
        <f t="shared" si="37"/>
        <v>2.02.03514</v>
      </c>
      <c r="B389" s="25">
        <f>COUNTIF(C$3:C389,C389)</f>
        <v>14</v>
      </c>
      <c r="C389" s="46" t="s">
        <v>2226</v>
      </c>
      <c r="D389" s="46"/>
      <c r="E389" s="48" t="s">
        <v>2240</v>
      </c>
      <c r="F389" s="33" t="s">
        <v>468</v>
      </c>
      <c r="G389" s="50">
        <v>0</v>
      </c>
      <c r="H389" s="43" t="s">
        <v>10</v>
      </c>
      <c r="I389" s="33">
        <v>2.2999999999999998</v>
      </c>
      <c r="J389" s="35">
        <v>2.2229999999999999</v>
      </c>
      <c r="K389" s="4">
        <f t="shared" si="38"/>
        <v>7.6999999999999957E-2</v>
      </c>
      <c r="L389" s="40">
        <f t="shared" si="39"/>
        <v>3.347826086956518E-2</v>
      </c>
      <c r="M389" s="1">
        <v>2.34</v>
      </c>
      <c r="N389" s="41">
        <f t="shared" si="36"/>
        <v>5.0000000000000044E-2</v>
      </c>
    </row>
    <row r="390" spans="1:14">
      <c r="A390" s="1" t="str">
        <f t="shared" si="37"/>
        <v>2.02.03515</v>
      </c>
      <c r="B390" s="25">
        <f>COUNTIF(C$3:C390,C390)</f>
        <v>15</v>
      </c>
      <c r="C390" s="46" t="s">
        <v>2226</v>
      </c>
      <c r="D390" s="46"/>
      <c r="E390" s="48" t="s">
        <v>2241</v>
      </c>
      <c r="F390" s="33" t="s">
        <v>469</v>
      </c>
      <c r="G390" s="50" t="s">
        <v>470</v>
      </c>
      <c r="H390" s="43" t="s">
        <v>10</v>
      </c>
      <c r="I390" s="33">
        <v>2.35</v>
      </c>
      <c r="J390" s="35">
        <v>2.2515000000000001</v>
      </c>
      <c r="K390" s="4">
        <f t="shared" si="38"/>
        <v>9.8500000000000032E-2</v>
      </c>
      <c r="L390" s="40">
        <f t="shared" si="39"/>
        <v>4.1914893617021276E-2</v>
      </c>
      <c r="M390" s="1">
        <v>2.37</v>
      </c>
      <c r="N390" s="41">
        <f t="shared" si="36"/>
        <v>5.0000000000000044E-2</v>
      </c>
    </row>
    <row r="391" spans="1:14">
      <c r="A391" s="1" t="str">
        <f t="shared" si="37"/>
        <v>2.02.03516</v>
      </c>
      <c r="B391" s="25">
        <f>COUNTIF(C$3:C391,C391)</f>
        <v>16</v>
      </c>
      <c r="C391" s="46" t="s">
        <v>2226</v>
      </c>
      <c r="D391" s="46"/>
      <c r="E391" s="48" t="s">
        <v>2242</v>
      </c>
      <c r="F391" s="33" t="s">
        <v>471</v>
      </c>
      <c r="G391" s="50" t="s">
        <v>470</v>
      </c>
      <c r="H391" s="43" t="s">
        <v>10</v>
      </c>
      <c r="I391" s="33">
        <v>2.5</v>
      </c>
      <c r="J391" s="35">
        <v>2.3939999999999997</v>
      </c>
      <c r="K391" s="4">
        <f t="shared" si="38"/>
        <v>0.10600000000000032</v>
      </c>
      <c r="L391" s="40">
        <f t="shared" si="39"/>
        <v>4.2400000000000104E-2</v>
      </c>
      <c r="M391" s="1">
        <v>2.52</v>
      </c>
      <c r="N391" s="41">
        <f t="shared" si="36"/>
        <v>5.0000000000000155E-2</v>
      </c>
    </row>
    <row r="392" spans="1:14">
      <c r="A392" s="1" t="str">
        <f t="shared" si="37"/>
        <v>2.02.03517</v>
      </c>
      <c r="B392" s="25">
        <f>COUNTIF(C$3:C392,C392)</f>
        <v>17</v>
      </c>
      <c r="C392" s="46" t="s">
        <v>2226</v>
      </c>
      <c r="D392" s="46"/>
      <c r="E392" s="47" t="s">
        <v>2243</v>
      </c>
      <c r="F392" s="33" t="s">
        <v>472</v>
      </c>
      <c r="G392" s="50" t="s">
        <v>473</v>
      </c>
      <c r="H392" s="43" t="s">
        <v>10</v>
      </c>
      <c r="I392" s="33">
        <v>0.28000000000000003</v>
      </c>
      <c r="J392" s="35">
        <v>0.27160000000000001</v>
      </c>
      <c r="K392" s="4">
        <f t="shared" si="38"/>
        <v>8.4000000000000186E-3</v>
      </c>
      <c r="L392" s="40">
        <f t="shared" si="39"/>
        <v>3.0000000000000027E-2</v>
      </c>
      <c r="M392" s="1">
        <v>0.28000000000000003</v>
      </c>
      <c r="N392" s="41">
        <f t="shared" si="36"/>
        <v>3.0000000000000027E-2</v>
      </c>
    </row>
    <row r="393" spans="1:14">
      <c r="A393" s="1" t="str">
        <f t="shared" si="37"/>
        <v>2.02.03518</v>
      </c>
      <c r="B393" s="25">
        <f>COUNTIF(C$3:C393,C393)</f>
        <v>18</v>
      </c>
      <c r="C393" s="46" t="s">
        <v>2226</v>
      </c>
      <c r="D393" s="46"/>
      <c r="E393" s="48" t="s">
        <v>2244</v>
      </c>
      <c r="F393" s="33" t="s">
        <v>474</v>
      </c>
      <c r="G393" s="50">
        <v>0</v>
      </c>
      <c r="H393" s="43" t="s">
        <v>10</v>
      </c>
      <c r="I393" s="33">
        <v>2.35</v>
      </c>
      <c r="J393" s="35">
        <v>2.2515000000000001</v>
      </c>
      <c r="K393" s="4">
        <f t="shared" si="38"/>
        <v>9.8500000000000032E-2</v>
      </c>
      <c r="L393" s="40">
        <f t="shared" si="39"/>
        <v>4.1914893617021276E-2</v>
      </c>
      <c r="M393" s="1">
        <v>2.37</v>
      </c>
      <c r="N393" s="41">
        <f t="shared" si="36"/>
        <v>5.0000000000000044E-2</v>
      </c>
    </row>
    <row r="394" spans="1:14">
      <c r="A394" s="1" t="str">
        <f t="shared" si="37"/>
        <v>2.02.03519</v>
      </c>
      <c r="B394" s="25">
        <f>COUNTIF(C$3:C394,C394)</f>
        <v>19</v>
      </c>
      <c r="C394" s="46" t="s">
        <v>2226</v>
      </c>
      <c r="D394" s="46"/>
      <c r="E394" s="48" t="s">
        <v>2245</v>
      </c>
      <c r="F394" s="33" t="s">
        <v>475</v>
      </c>
      <c r="G394" s="50" t="s">
        <v>476</v>
      </c>
      <c r="H394" s="43" t="s">
        <v>10</v>
      </c>
      <c r="I394" s="33">
        <v>2.5099999999999998</v>
      </c>
      <c r="J394" s="35">
        <v>2.4224999999999999</v>
      </c>
      <c r="K394" s="4">
        <f t="shared" si="38"/>
        <v>8.7499999999999911E-2</v>
      </c>
      <c r="L394" s="40">
        <f t="shared" si="39"/>
        <v>3.4860557768924272E-2</v>
      </c>
      <c r="M394" s="1">
        <v>2.5499999999999998</v>
      </c>
      <c r="N394" s="41">
        <f t="shared" si="36"/>
        <v>4.9999999999999933E-2</v>
      </c>
    </row>
    <row r="395" spans="1:14">
      <c r="A395" s="1" t="str">
        <f t="shared" si="37"/>
        <v>2.02.03520</v>
      </c>
      <c r="B395" s="25">
        <f>COUNTIF(C$3:C395,C395)</f>
        <v>20</v>
      </c>
      <c r="C395" s="46" t="s">
        <v>2226</v>
      </c>
      <c r="D395" s="46"/>
      <c r="E395" s="48" t="s">
        <v>2246</v>
      </c>
      <c r="F395" s="33" t="s">
        <v>477</v>
      </c>
      <c r="G395" s="50" t="s">
        <v>476</v>
      </c>
      <c r="H395" s="43" t="s">
        <v>10</v>
      </c>
      <c r="I395" s="33">
        <v>2.15</v>
      </c>
      <c r="J395" s="35">
        <v>2.0425</v>
      </c>
      <c r="K395" s="4">
        <f t="shared" si="38"/>
        <v>0.10749999999999993</v>
      </c>
      <c r="L395" s="40">
        <f t="shared" si="39"/>
        <v>4.9999999999999933E-2</v>
      </c>
      <c r="M395" s="1">
        <v>2.17</v>
      </c>
      <c r="N395" s="41">
        <f t="shared" si="36"/>
        <v>5.875576036866359E-2</v>
      </c>
    </row>
    <row r="396" spans="1:14">
      <c r="A396" s="1" t="str">
        <f t="shared" si="37"/>
        <v>2.02.03521</v>
      </c>
      <c r="B396" s="25">
        <f>COUNTIF(C$3:C396,C396)</f>
        <v>21</v>
      </c>
      <c r="C396" s="46" t="s">
        <v>2226</v>
      </c>
      <c r="D396" s="46"/>
      <c r="E396" s="48" t="s">
        <v>2247</v>
      </c>
      <c r="F396" s="33" t="s">
        <v>478</v>
      </c>
      <c r="G396" s="50" t="s">
        <v>476</v>
      </c>
      <c r="H396" s="43" t="s">
        <v>10</v>
      </c>
      <c r="I396" s="33">
        <v>2.2000000000000002</v>
      </c>
      <c r="J396" s="35">
        <v>2.09</v>
      </c>
      <c r="K396" s="4">
        <f t="shared" si="38"/>
        <v>0.11000000000000032</v>
      </c>
      <c r="L396" s="40">
        <f t="shared" si="39"/>
        <v>5.0000000000000155E-2</v>
      </c>
      <c r="M396" s="1">
        <v>2.2000000000000002</v>
      </c>
      <c r="N396" s="41">
        <f t="shared" si="36"/>
        <v>5.0000000000000155E-2</v>
      </c>
    </row>
    <row r="397" spans="1:14">
      <c r="A397" s="1" t="str">
        <f t="shared" si="37"/>
        <v>2.02.03522</v>
      </c>
      <c r="B397" s="25">
        <f>COUNTIF(C$3:C397,C397)</f>
        <v>22</v>
      </c>
      <c r="C397" s="46" t="s">
        <v>2226</v>
      </c>
      <c r="D397" s="46"/>
      <c r="E397" s="48" t="s">
        <v>2248</v>
      </c>
      <c r="F397" s="33" t="s">
        <v>479</v>
      </c>
      <c r="G397" s="50" t="s">
        <v>476</v>
      </c>
      <c r="H397" s="43" t="s">
        <v>10</v>
      </c>
      <c r="I397" s="33">
        <v>2.15</v>
      </c>
      <c r="J397" s="35">
        <v>2.0425</v>
      </c>
      <c r="K397" s="4">
        <f t="shared" si="38"/>
        <v>0.10749999999999993</v>
      </c>
      <c r="L397" s="40">
        <f t="shared" si="39"/>
        <v>4.9999999999999933E-2</v>
      </c>
      <c r="M397" s="1">
        <v>2.15</v>
      </c>
      <c r="N397" s="41">
        <f t="shared" si="36"/>
        <v>4.9999999999999933E-2</v>
      </c>
    </row>
    <row r="398" spans="1:14">
      <c r="A398" s="1" t="str">
        <f t="shared" si="37"/>
        <v>2.02.03523</v>
      </c>
      <c r="B398" s="25">
        <f>COUNTIF(C$3:C398,C398)</f>
        <v>23</v>
      </c>
      <c r="C398" s="46" t="s">
        <v>2226</v>
      </c>
      <c r="D398" s="46"/>
      <c r="E398" s="48" t="s">
        <v>2249</v>
      </c>
      <c r="F398" s="33" t="s">
        <v>480</v>
      </c>
      <c r="G398" s="50" t="s">
        <v>470</v>
      </c>
      <c r="H398" s="43" t="s">
        <v>10</v>
      </c>
      <c r="I398" s="33">
        <v>2.56</v>
      </c>
      <c r="J398" s="35">
        <v>2.4699999999999998</v>
      </c>
      <c r="K398" s="4">
        <f t="shared" si="38"/>
        <v>9.0000000000000302E-2</v>
      </c>
      <c r="L398" s="40">
        <f t="shared" si="39"/>
        <v>3.5156250000000111E-2</v>
      </c>
      <c r="M398" s="1">
        <v>2.6</v>
      </c>
      <c r="N398" s="41">
        <f t="shared" si="36"/>
        <v>5.0000000000000155E-2</v>
      </c>
    </row>
    <row r="399" spans="1:14">
      <c r="A399" s="1" t="str">
        <f t="shared" si="37"/>
        <v>2.02.03524</v>
      </c>
      <c r="B399" s="25">
        <f>COUNTIF(C$3:C399,C399)</f>
        <v>24</v>
      </c>
      <c r="C399" s="46" t="s">
        <v>2226</v>
      </c>
      <c r="D399" s="46"/>
      <c r="E399" s="48" t="s">
        <v>2250</v>
      </c>
      <c r="F399" s="33" t="s">
        <v>481</v>
      </c>
      <c r="G399" s="50">
        <v>0</v>
      </c>
      <c r="H399" s="43" t="s">
        <v>10</v>
      </c>
      <c r="I399" s="33">
        <v>2.66</v>
      </c>
      <c r="J399" s="35">
        <v>2.5802</v>
      </c>
      <c r="K399" s="4">
        <f t="shared" si="38"/>
        <v>7.9800000000000093E-2</v>
      </c>
      <c r="L399" s="40">
        <f t="shared" si="39"/>
        <v>3.0000000000000027E-2</v>
      </c>
      <c r="M399" s="1">
        <v>2.8</v>
      </c>
      <c r="N399" s="41">
        <f t="shared" ref="N399:N420" si="40">1-J399/M399</f>
        <v>7.8499999999999903E-2</v>
      </c>
    </row>
    <row r="400" spans="1:14">
      <c r="A400" s="1" t="str">
        <f t="shared" si="37"/>
        <v>2.02.03525</v>
      </c>
      <c r="B400" s="25">
        <f>COUNTIF(C$3:C400,C400)</f>
        <v>25</v>
      </c>
      <c r="C400" s="46" t="s">
        <v>2226</v>
      </c>
      <c r="D400" s="46"/>
      <c r="E400" s="48" t="s">
        <v>2251</v>
      </c>
      <c r="F400" s="33" t="s">
        <v>482</v>
      </c>
      <c r="G400" s="50" t="s">
        <v>483</v>
      </c>
      <c r="H400" s="43" t="s">
        <v>10</v>
      </c>
      <c r="I400" s="33">
        <v>2.42</v>
      </c>
      <c r="J400" s="35">
        <v>2.3369999999999997</v>
      </c>
      <c r="K400" s="4">
        <f t="shared" si="38"/>
        <v>8.3000000000000185E-2</v>
      </c>
      <c r="L400" s="40">
        <f t="shared" si="39"/>
        <v>3.4297520661157099E-2</v>
      </c>
      <c r="M400" s="1">
        <v>2.46</v>
      </c>
      <c r="N400" s="41">
        <f t="shared" si="40"/>
        <v>5.0000000000000044E-2</v>
      </c>
    </row>
    <row r="401" spans="1:14">
      <c r="A401" s="1" t="str">
        <f t="shared" si="37"/>
        <v>2.02.03526</v>
      </c>
      <c r="B401" s="25">
        <f>COUNTIF(C$3:C401,C401)</f>
        <v>26</v>
      </c>
      <c r="C401" s="46" t="s">
        <v>2226</v>
      </c>
      <c r="D401" s="46"/>
      <c r="E401" s="48" t="s">
        <v>2252</v>
      </c>
      <c r="F401" s="33" t="s">
        <v>484</v>
      </c>
      <c r="G401" s="50">
        <v>0</v>
      </c>
      <c r="H401" s="43" t="s">
        <v>10</v>
      </c>
      <c r="I401" s="33">
        <v>1.96</v>
      </c>
      <c r="J401" s="35">
        <v>1.8619999999999999</v>
      </c>
      <c r="K401" s="4">
        <f t="shared" si="38"/>
        <v>9.8000000000000087E-2</v>
      </c>
      <c r="L401" s="40">
        <f t="shared" si="39"/>
        <v>5.0000000000000044E-2</v>
      </c>
      <c r="M401" s="1">
        <v>1.98</v>
      </c>
      <c r="N401" s="41">
        <f t="shared" si="40"/>
        <v>5.9595959595959647E-2</v>
      </c>
    </row>
    <row r="402" spans="1:14">
      <c r="A402" s="1" t="str">
        <f t="shared" si="37"/>
        <v>2.02.03527</v>
      </c>
      <c r="B402" s="25">
        <f>COUNTIF(C$3:C402,C402)</f>
        <v>27</v>
      </c>
      <c r="C402" s="46" t="s">
        <v>2226</v>
      </c>
      <c r="D402" s="46"/>
      <c r="E402" s="48" t="s">
        <v>2253</v>
      </c>
      <c r="F402" s="33" t="s">
        <v>485</v>
      </c>
      <c r="G402" s="50">
        <v>0</v>
      </c>
      <c r="H402" s="43" t="s">
        <v>10</v>
      </c>
      <c r="I402" s="33">
        <v>2.35</v>
      </c>
      <c r="J402" s="35">
        <v>2.2705000000000002</v>
      </c>
      <c r="K402" s="4">
        <f t="shared" si="38"/>
        <v>7.9499999999999904E-2</v>
      </c>
      <c r="L402" s="40">
        <f t="shared" si="39"/>
        <v>3.3829787234042508E-2</v>
      </c>
      <c r="M402" s="1">
        <v>2.39</v>
      </c>
      <c r="N402" s="41">
        <f t="shared" si="40"/>
        <v>4.9999999999999933E-2</v>
      </c>
    </row>
    <row r="403" spans="1:14">
      <c r="A403" s="1" t="str">
        <f t="shared" si="37"/>
        <v>2.02.03528</v>
      </c>
      <c r="B403" s="25">
        <f>COUNTIF(C$3:C403,C403)</f>
        <v>28</v>
      </c>
      <c r="C403" s="46" t="s">
        <v>2226</v>
      </c>
      <c r="D403" s="46"/>
      <c r="E403" s="48" t="s">
        <v>2254</v>
      </c>
      <c r="F403" s="33" t="s">
        <v>486</v>
      </c>
      <c r="G403" s="50" t="s">
        <v>476</v>
      </c>
      <c r="H403" s="43" t="s">
        <v>10</v>
      </c>
      <c r="I403" s="33">
        <v>0.28999999999999998</v>
      </c>
      <c r="J403" s="35">
        <v>0.27549999999999997</v>
      </c>
      <c r="K403" s="4">
        <f t="shared" si="38"/>
        <v>1.4500000000000013E-2</v>
      </c>
      <c r="L403" s="40">
        <f t="shared" si="39"/>
        <v>5.0000000000000044E-2</v>
      </c>
      <c r="M403" s="1">
        <v>0.3</v>
      </c>
      <c r="N403" s="41">
        <f t="shared" si="40"/>
        <v>8.1666666666666776E-2</v>
      </c>
    </row>
    <row r="404" spans="1:14">
      <c r="A404" s="1" t="str">
        <f t="shared" si="37"/>
        <v>2.02.0361</v>
      </c>
      <c r="B404" s="25">
        <f>COUNTIF(C$3:C404,C404)</f>
        <v>1</v>
      </c>
      <c r="C404" s="46" t="s">
        <v>2256</v>
      </c>
      <c r="D404" s="46"/>
      <c r="E404" s="47" t="s">
        <v>2255</v>
      </c>
      <c r="F404" s="33" t="s">
        <v>487</v>
      </c>
      <c r="G404" s="50" t="s">
        <v>488</v>
      </c>
      <c r="H404" s="43" t="s">
        <v>489</v>
      </c>
      <c r="I404" s="33">
        <v>12.32</v>
      </c>
      <c r="J404" s="35">
        <v>11.9504</v>
      </c>
      <c r="K404" s="4">
        <f t="shared" si="38"/>
        <v>0.36960000000000015</v>
      </c>
      <c r="L404" s="40">
        <f t="shared" si="39"/>
        <v>3.0000000000000027E-2</v>
      </c>
      <c r="M404" s="1">
        <v>12.32</v>
      </c>
      <c r="N404" s="41">
        <f t="shared" si="40"/>
        <v>3.0000000000000027E-2</v>
      </c>
    </row>
    <row r="405" spans="1:14">
      <c r="A405" s="1" t="str">
        <f t="shared" si="37"/>
        <v>2.02.0362</v>
      </c>
      <c r="B405" s="25">
        <f>COUNTIF(C$3:C405,C405)</f>
        <v>2</v>
      </c>
      <c r="C405" s="46" t="s">
        <v>2256</v>
      </c>
      <c r="D405" s="46"/>
      <c r="E405" s="47" t="s">
        <v>2257</v>
      </c>
      <c r="F405" s="33" t="s">
        <v>490</v>
      </c>
      <c r="G405" s="50" t="s">
        <v>491</v>
      </c>
      <c r="H405" s="43" t="s">
        <v>489</v>
      </c>
      <c r="I405" s="33">
        <v>12.32</v>
      </c>
      <c r="J405" s="35">
        <v>11.9504</v>
      </c>
      <c r="K405" s="4">
        <f t="shared" si="38"/>
        <v>0.36960000000000015</v>
      </c>
      <c r="L405" s="40">
        <f t="shared" si="39"/>
        <v>3.0000000000000027E-2</v>
      </c>
      <c r="M405" s="1">
        <v>12.32</v>
      </c>
      <c r="N405" s="41">
        <f t="shared" si="40"/>
        <v>3.0000000000000027E-2</v>
      </c>
    </row>
    <row r="406" spans="1:14">
      <c r="A406" s="1" t="str">
        <f t="shared" si="37"/>
        <v>2.02.0363</v>
      </c>
      <c r="B406" s="25">
        <f>COUNTIF(C$3:C406,C406)</f>
        <v>3</v>
      </c>
      <c r="C406" s="46" t="s">
        <v>2256</v>
      </c>
      <c r="D406" s="46"/>
      <c r="E406" s="47" t="s">
        <v>2258</v>
      </c>
      <c r="F406" s="33" t="s">
        <v>492</v>
      </c>
      <c r="G406" s="50" t="s">
        <v>493</v>
      </c>
      <c r="H406" s="43" t="s">
        <v>489</v>
      </c>
      <c r="I406" s="33">
        <v>12.32</v>
      </c>
      <c r="J406" s="35">
        <v>11.9504</v>
      </c>
      <c r="K406" s="4">
        <f t="shared" si="38"/>
        <v>0.36960000000000015</v>
      </c>
      <c r="L406" s="40">
        <f t="shared" si="39"/>
        <v>3.0000000000000027E-2</v>
      </c>
      <c r="M406" s="1">
        <v>12.32</v>
      </c>
      <c r="N406" s="41">
        <f t="shared" si="40"/>
        <v>3.0000000000000027E-2</v>
      </c>
    </row>
    <row r="407" spans="1:14">
      <c r="A407" s="1" t="str">
        <f t="shared" si="37"/>
        <v>2.02.0364</v>
      </c>
      <c r="B407" s="25">
        <f>COUNTIF(C$3:C407,C407)</f>
        <v>4</v>
      </c>
      <c r="C407" s="46" t="s">
        <v>2256</v>
      </c>
      <c r="D407" s="46"/>
      <c r="E407" s="47" t="s">
        <v>2259</v>
      </c>
      <c r="F407" s="33" t="s">
        <v>494</v>
      </c>
      <c r="G407" s="50" t="s">
        <v>495</v>
      </c>
      <c r="H407" s="43" t="s">
        <v>489</v>
      </c>
      <c r="I407" s="33">
        <v>12.32</v>
      </c>
      <c r="J407" s="35">
        <v>11.9504</v>
      </c>
      <c r="K407" s="4">
        <f t="shared" si="38"/>
        <v>0.36960000000000015</v>
      </c>
      <c r="L407" s="40">
        <f t="shared" si="39"/>
        <v>3.0000000000000027E-2</v>
      </c>
      <c r="M407" s="1">
        <v>12.32</v>
      </c>
      <c r="N407" s="41">
        <f t="shared" si="40"/>
        <v>3.0000000000000027E-2</v>
      </c>
    </row>
    <row r="408" spans="1:14">
      <c r="A408" s="1" t="str">
        <f t="shared" si="37"/>
        <v>2.02.0365</v>
      </c>
      <c r="B408" s="25">
        <f>COUNTIF(C$3:C408,C408)</f>
        <v>5</v>
      </c>
      <c r="C408" s="46" t="s">
        <v>2256</v>
      </c>
      <c r="D408" s="46"/>
      <c r="E408" s="47" t="s">
        <v>2260</v>
      </c>
      <c r="F408" s="33" t="s">
        <v>496</v>
      </c>
      <c r="G408" s="50" t="s">
        <v>497</v>
      </c>
      <c r="H408" s="43" t="s">
        <v>489</v>
      </c>
      <c r="I408" s="33">
        <v>12.32</v>
      </c>
      <c r="J408" s="35">
        <v>11.9504</v>
      </c>
      <c r="K408" s="4">
        <f t="shared" si="38"/>
        <v>0.36960000000000015</v>
      </c>
      <c r="L408" s="40">
        <f t="shared" si="39"/>
        <v>3.0000000000000027E-2</v>
      </c>
      <c r="M408" s="1">
        <v>12.32</v>
      </c>
      <c r="N408" s="41">
        <f t="shared" si="40"/>
        <v>3.0000000000000027E-2</v>
      </c>
    </row>
    <row r="409" spans="1:14">
      <c r="A409" s="1" t="str">
        <f t="shared" si="37"/>
        <v>2.02.0366</v>
      </c>
      <c r="B409" s="25">
        <f>COUNTIF(C$3:C409,C409)</f>
        <v>6</v>
      </c>
      <c r="C409" s="46" t="s">
        <v>2256</v>
      </c>
      <c r="D409" s="46"/>
      <c r="E409" s="47" t="s">
        <v>2261</v>
      </c>
      <c r="F409" s="33" t="s">
        <v>498</v>
      </c>
      <c r="G409" s="50" t="s">
        <v>499</v>
      </c>
      <c r="H409" s="43" t="s">
        <v>489</v>
      </c>
      <c r="I409" s="33">
        <v>12.32</v>
      </c>
      <c r="J409" s="35">
        <v>11.9504</v>
      </c>
      <c r="K409" s="4">
        <f t="shared" si="38"/>
        <v>0.36960000000000015</v>
      </c>
      <c r="L409" s="40">
        <f t="shared" si="39"/>
        <v>3.0000000000000027E-2</v>
      </c>
      <c r="M409" s="1">
        <v>12.32</v>
      </c>
      <c r="N409" s="41">
        <f t="shared" si="40"/>
        <v>3.0000000000000027E-2</v>
      </c>
    </row>
    <row r="410" spans="1:14">
      <c r="A410" s="1" t="str">
        <f t="shared" si="37"/>
        <v>2.02.0367</v>
      </c>
      <c r="B410" s="25">
        <f>COUNTIF(C$3:C410,C410)</f>
        <v>7</v>
      </c>
      <c r="C410" s="46" t="s">
        <v>2256</v>
      </c>
      <c r="D410" s="46"/>
      <c r="E410" s="47" t="s">
        <v>2262</v>
      </c>
      <c r="F410" s="33" t="s">
        <v>500</v>
      </c>
      <c r="G410" s="50" t="s">
        <v>501</v>
      </c>
      <c r="H410" s="43" t="s">
        <v>489</v>
      </c>
      <c r="I410" s="33">
        <v>12.32</v>
      </c>
      <c r="J410" s="35">
        <v>11.9504</v>
      </c>
      <c r="K410" s="4">
        <f t="shared" si="38"/>
        <v>0.36960000000000015</v>
      </c>
      <c r="L410" s="40">
        <f t="shared" si="39"/>
        <v>3.0000000000000027E-2</v>
      </c>
      <c r="M410" s="1">
        <v>12.32</v>
      </c>
      <c r="N410" s="41">
        <f t="shared" si="40"/>
        <v>3.0000000000000027E-2</v>
      </c>
    </row>
    <row r="411" spans="1:14">
      <c r="A411" s="1" t="str">
        <f t="shared" si="37"/>
        <v>2.02.0368</v>
      </c>
      <c r="B411" s="25">
        <f>COUNTIF(C$3:C411,C411)</f>
        <v>8</v>
      </c>
      <c r="C411" s="46" t="s">
        <v>2256</v>
      </c>
      <c r="D411" s="46"/>
      <c r="E411" s="48" t="s">
        <v>2263</v>
      </c>
      <c r="F411" s="33" t="s">
        <v>502</v>
      </c>
      <c r="G411" s="50" t="s">
        <v>503</v>
      </c>
      <c r="H411" s="43" t="s">
        <v>489</v>
      </c>
      <c r="I411" s="33">
        <v>12.32</v>
      </c>
      <c r="J411" s="35">
        <v>11.703999999999999</v>
      </c>
      <c r="K411" s="4">
        <f t="shared" si="38"/>
        <v>0.61600000000000144</v>
      </c>
      <c r="L411" s="40">
        <f t="shared" si="39"/>
        <v>5.0000000000000155E-2</v>
      </c>
      <c r="M411" s="1">
        <v>12.32</v>
      </c>
      <c r="N411" s="41">
        <f t="shared" si="40"/>
        <v>5.0000000000000155E-2</v>
      </c>
    </row>
    <row r="412" spans="1:14">
      <c r="A412" s="1" t="str">
        <f t="shared" si="37"/>
        <v>2.02.0369</v>
      </c>
      <c r="B412" s="25">
        <f>COUNTIF(C$3:C412,C412)</f>
        <v>9</v>
      </c>
      <c r="C412" s="46" t="s">
        <v>2256</v>
      </c>
      <c r="D412" s="46"/>
      <c r="E412" s="47" t="s">
        <v>2264</v>
      </c>
      <c r="F412" s="33" t="s">
        <v>504</v>
      </c>
      <c r="G412" s="50" t="s">
        <v>505</v>
      </c>
      <c r="H412" s="43" t="s">
        <v>10</v>
      </c>
      <c r="I412" s="33">
        <v>11.98</v>
      </c>
      <c r="J412" s="35">
        <v>11.6206</v>
      </c>
      <c r="K412" s="4">
        <f t="shared" si="38"/>
        <v>0.35940000000000083</v>
      </c>
      <c r="L412" s="40">
        <f t="shared" si="39"/>
        <v>3.0000000000000027E-2</v>
      </c>
      <c r="M412" s="1">
        <v>11.98</v>
      </c>
      <c r="N412" s="41">
        <f t="shared" si="40"/>
        <v>3.0000000000000027E-2</v>
      </c>
    </row>
    <row r="413" spans="1:14">
      <c r="A413" s="1" t="str">
        <f t="shared" si="37"/>
        <v>2.02.03610</v>
      </c>
      <c r="B413" s="25">
        <f>COUNTIF(C$3:C413,C413)</f>
        <v>10</v>
      </c>
      <c r="C413" s="46" t="s">
        <v>2256</v>
      </c>
      <c r="D413" s="46"/>
      <c r="E413" s="47" t="s">
        <v>2265</v>
      </c>
      <c r="F413" s="33" t="s">
        <v>506</v>
      </c>
      <c r="G413" s="50" t="s">
        <v>505</v>
      </c>
      <c r="H413" s="43" t="s">
        <v>10</v>
      </c>
      <c r="I413" s="33">
        <v>17.420000000000002</v>
      </c>
      <c r="J413" s="35">
        <v>16.897400000000001</v>
      </c>
      <c r="K413" s="4">
        <f t="shared" si="38"/>
        <v>0.52260000000000062</v>
      </c>
      <c r="L413" s="40">
        <f t="shared" si="39"/>
        <v>3.0000000000000027E-2</v>
      </c>
      <c r="M413" s="1">
        <v>17.420000000000002</v>
      </c>
      <c r="N413" s="41">
        <f t="shared" si="40"/>
        <v>3.0000000000000027E-2</v>
      </c>
    </row>
    <row r="414" spans="1:14">
      <c r="A414" s="1" t="str">
        <f t="shared" si="37"/>
        <v>2.02.03611</v>
      </c>
      <c r="B414" s="25">
        <f>COUNTIF(C$3:C414,C414)</f>
        <v>11</v>
      </c>
      <c r="C414" s="46" t="s">
        <v>2256</v>
      </c>
      <c r="D414" s="46"/>
      <c r="E414" s="47" t="s">
        <v>2266</v>
      </c>
      <c r="F414" s="33" t="s">
        <v>507</v>
      </c>
      <c r="G414" s="50" t="s">
        <v>505</v>
      </c>
      <c r="H414" s="43" t="s">
        <v>10</v>
      </c>
      <c r="I414" s="33">
        <v>1.49</v>
      </c>
      <c r="J414" s="35">
        <v>1.4453</v>
      </c>
      <c r="K414" s="4">
        <f t="shared" si="38"/>
        <v>4.4699999999999962E-2</v>
      </c>
      <c r="L414" s="40">
        <f t="shared" si="39"/>
        <v>3.0000000000000027E-2</v>
      </c>
      <c r="M414" s="1">
        <v>1.49</v>
      </c>
      <c r="N414" s="41">
        <f t="shared" si="40"/>
        <v>3.0000000000000027E-2</v>
      </c>
    </row>
    <row r="415" spans="1:14">
      <c r="A415" s="1" t="str">
        <f t="shared" si="37"/>
        <v>2.02.03612</v>
      </c>
      <c r="B415" s="25">
        <f>COUNTIF(C$3:C415,C415)</f>
        <v>12</v>
      </c>
      <c r="C415" s="46" t="s">
        <v>2256</v>
      </c>
      <c r="D415" s="46"/>
      <c r="E415" s="47" t="s">
        <v>2267</v>
      </c>
      <c r="F415" s="33" t="s">
        <v>508</v>
      </c>
      <c r="G415" s="50" t="s">
        <v>509</v>
      </c>
      <c r="H415" s="43" t="s">
        <v>10</v>
      </c>
      <c r="I415" s="33">
        <v>2.06</v>
      </c>
      <c r="J415" s="35">
        <v>1.9982</v>
      </c>
      <c r="K415" s="4">
        <f t="shared" si="38"/>
        <v>6.1800000000000077E-2</v>
      </c>
      <c r="L415" s="40">
        <f t="shared" si="39"/>
        <v>3.0000000000000027E-2</v>
      </c>
      <c r="M415" s="1">
        <v>2.06</v>
      </c>
      <c r="N415" s="41">
        <f t="shared" si="40"/>
        <v>3.0000000000000027E-2</v>
      </c>
    </row>
    <row r="416" spans="1:14">
      <c r="A416" s="1" t="str">
        <f t="shared" si="37"/>
        <v>2.02.03613</v>
      </c>
      <c r="B416" s="25">
        <f>COUNTIF(C$3:C416,C416)</f>
        <v>13</v>
      </c>
      <c r="C416" s="46" t="s">
        <v>2256</v>
      </c>
      <c r="D416" s="46"/>
      <c r="E416" s="47" t="s">
        <v>2268</v>
      </c>
      <c r="F416" s="33" t="s">
        <v>510</v>
      </c>
      <c r="G416" s="50" t="s">
        <v>511</v>
      </c>
      <c r="H416" s="43" t="s">
        <v>10</v>
      </c>
      <c r="I416" s="33">
        <v>4.54</v>
      </c>
      <c r="J416" s="35">
        <v>4.4037999999999995</v>
      </c>
      <c r="K416" s="4">
        <f t="shared" si="38"/>
        <v>0.13620000000000054</v>
      </c>
      <c r="L416" s="40">
        <f t="shared" si="39"/>
        <v>3.0000000000000138E-2</v>
      </c>
      <c r="M416" s="1">
        <v>4.54</v>
      </c>
      <c r="N416" s="41">
        <f t="shared" si="40"/>
        <v>3.0000000000000138E-2</v>
      </c>
    </row>
    <row r="417" spans="1:14">
      <c r="A417" s="1" t="str">
        <f t="shared" si="37"/>
        <v>2.02.03614</v>
      </c>
      <c r="B417" s="25">
        <f>COUNTIF(C$3:C417,C417)</f>
        <v>14</v>
      </c>
      <c r="C417" s="46" t="s">
        <v>2256</v>
      </c>
      <c r="D417" s="46"/>
      <c r="E417" s="48" t="s">
        <v>2269</v>
      </c>
      <c r="F417" s="33" t="s">
        <v>512</v>
      </c>
      <c r="G417" s="50" t="s">
        <v>513</v>
      </c>
      <c r="H417" s="43" t="s">
        <v>10</v>
      </c>
      <c r="I417" s="33">
        <v>0.57999999999999996</v>
      </c>
      <c r="J417" s="35">
        <v>0.55099999999999993</v>
      </c>
      <c r="K417" s="4">
        <f t="shared" si="38"/>
        <v>2.9000000000000026E-2</v>
      </c>
      <c r="L417" s="40">
        <f t="shared" si="39"/>
        <v>5.0000000000000044E-2</v>
      </c>
      <c r="M417" s="1">
        <v>0.57999999999999996</v>
      </c>
      <c r="N417" s="41">
        <f t="shared" si="40"/>
        <v>5.0000000000000044E-2</v>
      </c>
    </row>
    <row r="418" spans="1:14">
      <c r="A418" s="1" t="str">
        <f t="shared" si="37"/>
        <v>2.02.03615</v>
      </c>
      <c r="B418" s="25">
        <f>COUNTIF(C$3:C418,C418)</f>
        <v>15</v>
      </c>
      <c r="C418" s="46" t="s">
        <v>2256</v>
      </c>
      <c r="D418" s="46"/>
      <c r="E418" s="47" t="s">
        <v>2270</v>
      </c>
      <c r="F418" s="33" t="s">
        <v>514</v>
      </c>
      <c r="G418" s="50" t="s">
        <v>515</v>
      </c>
      <c r="H418" s="43" t="s">
        <v>10</v>
      </c>
      <c r="I418" s="33">
        <v>9.59</v>
      </c>
      <c r="J418" s="35">
        <v>9.3022999999999989</v>
      </c>
      <c r="K418" s="4">
        <f t="shared" si="38"/>
        <v>0.28770000000000095</v>
      </c>
      <c r="L418" s="40">
        <f t="shared" si="39"/>
        <v>3.0000000000000138E-2</v>
      </c>
      <c r="M418" s="1">
        <v>9.59</v>
      </c>
      <c r="N418" s="41">
        <f t="shared" si="40"/>
        <v>3.0000000000000138E-2</v>
      </c>
    </row>
    <row r="419" spans="1:14">
      <c r="A419" s="1" t="str">
        <f t="shared" si="37"/>
        <v>2.02.03616</v>
      </c>
      <c r="B419" s="25">
        <f>COUNTIF(C$3:C419,C419)</f>
        <v>16</v>
      </c>
      <c r="C419" s="46" t="s">
        <v>2256</v>
      </c>
      <c r="D419" s="46"/>
      <c r="E419" s="47" t="s">
        <v>2271</v>
      </c>
      <c r="F419" s="33" t="s">
        <v>516</v>
      </c>
      <c r="G419" s="50" t="s">
        <v>517</v>
      </c>
      <c r="H419" s="43" t="s">
        <v>518</v>
      </c>
      <c r="I419" s="33">
        <v>1.58</v>
      </c>
      <c r="J419" s="35">
        <v>1.5009999999999999</v>
      </c>
      <c r="K419" s="4">
        <f t="shared" si="38"/>
        <v>7.9000000000000181E-2</v>
      </c>
      <c r="L419" s="40">
        <f t="shared" si="39"/>
        <v>5.0000000000000155E-2</v>
      </c>
      <c r="M419" s="1">
        <v>1.58</v>
      </c>
      <c r="N419" s="41">
        <f t="shared" si="40"/>
        <v>5.0000000000000155E-2</v>
      </c>
    </row>
    <row r="420" spans="1:14">
      <c r="A420" s="1" t="str">
        <f t="shared" si="37"/>
        <v>2.02.03617</v>
      </c>
      <c r="B420" s="25">
        <f>COUNTIF(C$3:C420,C420)</f>
        <v>17</v>
      </c>
      <c r="C420" s="46" t="s">
        <v>2256</v>
      </c>
      <c r="D420" s="46"/>
      <c r="E420" s="48" t="s">
        <v>2272</v>
      </c>
      <c r="F420" s="33" t="s">
        <v>519</v>
      </c>
      <c r="G420" s="50">
        <v>0</v>
      </c>
      <c r="H420" s="43" t="s">
        <v>10</v>
      </c>
      <c r="I420" s="33">
        <v>1.5</v>
      </c>
      <c r="J420" s="35">
        <v>1.4249999999999998</v>
      </c>
      <c r="K420" s="4">
        <f t="shared" si="38"/>
        <v>7.5000000000000178E-2</v>
      </c>
      <c r="L420" s="40">
        <f t="shared" si="39"/>
        <v>5.0000000000000155E-2</v>
      </c>
      <c r="M420" s="1">
        <v>1.5</v>
      </c>
      <c r="N420" s="41">
        <f t="shared" si="40"/>
        <v>5.0000000000000155E-2</v>
      </c>
    </row>
    <row r="421" spans="1:14">
      <c r="A421" s="1" t="str">
        <f t="shared" si="37"/>
        <v>2.02.03618</v>
      </c>
      <c r="B421" s="25">
        <f>COUNTIF(C$3:C421,C421)</f>
        <v>18</v>
      </c>
      <c r="C421" s="46" t="s">
        <v>2256</v>
      </c>
      <c r="D421" s="46"/>
      <c r="E421" s="47" t="s">
        <v>2273</v>
      </c>
      <c r="F421" s="33" t="s">
        <v>520</v>
      </c>
      <c r="G421" s="50">
        <v>0</v>
      </c>
      <c r="H421" s="43" t="s">
        <v>10</v>
      </c>
      <c r="I421" s="33">
        <v>4.8600000000000003</v>
      </c>
      <c r="J421" s="35">
        <v>4.7141999999999999</v>
      </c>
      <c r="K421" s="4">
        <f t="shared" si="38"/>
        <v>0.14580000000000037</v>
      </c>
      <c r="L421" s="40">
        <f t="shared" si="39"/>
        <v>3.0000000000000027E-2</v>
      </c>
      <c r="M421" s="1">
        <v>4.8600000000000003</v>
      </c>
      <c r="N421" s="41">
        <f t="shared" ref="N421:N428" si="41">1-J421/M421</f>
        <v>3.0000000000000027E-2</v>
      </c>
    </row>
    <row r="422" spans="1:14">
      <c r="A422" s="1" t="str">
        <f t="shared" si="37"/>
        <v>2.02.0371</v>
      </c>
      <c r="B422" s="25">
        <f>COUNTIF(C$3:C422,C422)</f>
        <v>1</v>
      </c>
      <c r="C422" s="46" t="s">
        <v>2274</v>
      </c>
      <c r="D422" s="46"/>
      <c r="E422" s="47" t="s">
        <v>2275</v>
      </c>
      <c r="F422" s="33" t="s">
        <v>521</v>
      </c>
      <c r="G422" s="50">
        <v>0</v>
      </c>
      <c r="H422" s="43" t="s">
        <v>10</v>
      </c>
      <c r="I422" s="33">
        <v>24.7</v>
      </c>
      <c r="J422" s="35">
        <v>24.2</v>
      </c>
      <c r="K422" s="4">
        <f t="shared" si="38"/>
        <v>0.5</v>
      </c>
      <c r="L422" s="40">
        <f t="shared" si="39"/>
        <v>2.0242914979757054E-2</v>
      </c>
      <c r="M422" s="1">
        <v>25</v>
      </c>
      <c r="N422" s="41">
        <f t="shared" si="41"/>
        <v>3.2000000000000028E-2</v>
      </c>
    </row>
    <row r="423" spans="1:14">
      <c r="A423" s="1" t="str">
        <f t="shared" si="37"/>
        <v>2.02.0372</v>
      </c>
      <c r="B423" s="25">
        <f>COUNTIF(C$3:C423,C423)</f>
        <v>2</v>
      </c>
      <c r="C423" s="46" t="s">
        <v>2274</v>
      </c>
      <c r="D423" s="46"/>
      <c r="E423" s="47" t="s">
        <v>2276</v>
      </c>
      <c r="F423" s="33" t="s">
        <v>522</v>
      </c>
      <c r="G423" s="50">
        <v>0</v>
      </c>
      <c r="H423" s="43" t="s">
        <v>10</v>
      </c>
      <c r="I423" s="33">
        <v>5.2</v>
      </c>
      <c r="J423" s="35">
        <v>5.0999999999999996</v>
      </c>
      <c r="K423" s="4">
        <f t="shared" si="38"/>
        <v>0.10000000000000053</v>
      </c>
      <c r="L423" s="40">
        <f t="shared" si="39"/>
        <v>1.9230769230769384E-2</v>
      </c>
      <c r="M423" s="1">
        <v>5.29</v>
      </c>
      <c r="N423" s="41">
        <f t="shared" si="41"/>
        <v>3.5916824196597474E-2</v>
      </c>
    </row>
    <row r="424" spans="1:14">
      <c r="A424" s="1" t="str">
        <f t="shared" si="37"/>
        <v>2.02.0373</v>
      </c>
      <c r="B424" s="25">
        <f>COUNTIF(C$3:C424,C424)</f>
        <v>3</v>
      </c>
      <c r="C424" s="46" t="s">
        <v>2274</v>
      </c>
      <c r="D424" s="46"/>
      <c r="E424" s="47" t="s">
        <v>2277</v>
      </c>
      <c r="F424" s="33" t="s">
        <v>523</v>
      </c>
      <c r="G424" s="50" t="s">
        <v>524</v>
      </c>
      <c r="H424" s="43" t="s">
        <v>10</v>
      </c>
      <c r="I424" s="33">
        <v>6.1</v>
      </c>
      <c r="J424" s="35">
        <v>6</v>
      </c>
      <c r="K424" s="4">
        <f t="shared" si="38"/>
        <v>9.9999999999999645E-2</v>
      </c>
      <c r="L424" s="40">
        <f t="shared" si="39"/>
        <v>1.6393442622950727E-2</v>
      </c>
      <c r="M424" s="1">
        <v>6.13</v>
      </c>
      <c r="N424" s="41">
        <f t="shared" si="41"/>
        <v>2.1207177814029365E-2</v>
      </c>
    </row>
    <row r="425" spans="1:14">
      <c r="A425" s="1" t="str">
        <f t="shared" si="37"/>
        <v>2.02.0374</v>
      </c>
      <c r="B425" s="25">
        <f>COUNTIF(C$3:C425,C425)</f>
        <v>4</v>
      </c>
      <c r="C425" s="46" t="s">
        <v>2274</v>
      </c>
      <c r="D425" s="46"/>
      <c r="E425" s="47" t="s">
        <v>2278</v>
      </c>
      <c r="F425" s="33" t="s">
        <v>525</v>
      </c>
      <c r="G425" s="50" t="s">
        <v>526</v>
      </c>
      <c r="H425" s="43" t="s">
        <v>10</v>
      </c>
      <c r="I425" s="33">
        <v>5.75</v>
      </c>
      <c r="J425" s="35">
        <v>5.5774999999999997</v>
      </c>
      <c r="K425" s="4">
        <f t="shared" si="38"/>
        <v>0.17250000000000032</v>
      </c>
      <c r="L425" s="40">
        <f t="shared" si="39"/>
        <v>3.0000000000000027E-2</v>
      </c>
      <c r="M425" s="1">
        <v>5.84</v>
      </c>
      <c r="N425" s="41">
        <f t="shared" si="41"/>
        <v>4.4948630136986356E-2</v>
      </c>
    </row>
    <row r="426" spans="1:14">
      <c r="A426" s="1" t="str">
        <f t="shared" si="37"/>
        <v>2.02.0375</v>
      </c>
      <c r="B426" s="25">
        <f>COUNTIF(C$3:C426,C426)</f>
        <v>5</v>
      </c>
      <c r="C426" s="46" t="s">
        <v>2274</v>
      </c>
      <c r="D426" s="46"/>
      <c r="E426" s="47" t="s">
        <v>2279</v>
      </c>
      <c r="F426" s="33" t="s">
        <v>527</v>
      </c>
      <c r="G426" s="50" t="s">
        <v>528</v>
      </c>
      <c r="H426" s="43" t="s">
        <v>10</v>
      </c>
      <c r="I426" s="33">
        <v>39.69</v>
      </c>
      <c r="J426" s="35">
        <v>37.705499999999994</v>
      </c>
      <c r="K426" s="4">
        <f t="shared" si="38"/>
        <v>1.9845000000000041</v>
      </c>
      <c r="L426" s="40">
        <f t="shared" si="39"/>
        <v>5.0000000000000155E-2</v>
      </c>
      <c r="M426" s="1">
        <v>39.69</v>
      </c>
      <c r="N426" s="41">
        <f t="shared" si="41"/>
        <v>5.0000000000000155E-2</v>
      </c>
    </row>
    <row r="427" spans="1:14">
      <c r="A427" s="1" t="str">
        <f t="shared" si="37"/>
        <v>2.02.0376</v>
      </c>
      <c r="B427" s="25">
        <f>COUNTIF(C$3:C427,C427)</f>
        <v>6</v>
      </c>
      <c r="C427" s="46" t="s">
        <v>2274</v>
      </c>
      <c r="D427" s="46"/>
      <c r="E427" s="47" t="s">
        <v>2280</v>
      </c>
      <c r="F427" s="33" t="s">
        <v>529</v>
      </c>
      <c r="G427" s="50">
        <v>304</v>
      </c>
      <c r="H427" s="43" t="s">
        <v>10</v>
      </c>
      <c r="I427" s="33">
        <v>14.3</v>
      </c>
      <c r="J427" s="35">
        <v>13.871</v>
      </c>
      <c r="K427" s="4">
        <f t="shared" si="38"/>
        <v>0.42900000000000027</v>
      </c>
      <c r="L427" s="40">
        <f t="shared" si="39"/>
        <v>3.0000000000000027E-2</v>
      </c>
      <c r="M427" s="1">
        <v>15.05</v>
      </c>
      <c r="N427" s="41">
        <f t="shared" si="41"/>
        <v>7.8338870431893692E-2</v>
      </c>
    </row>
    <row r="428" spans="1:14">
      <c r="A428" s="1" t="str">
        <f t="shared" si="37"/>
        <v>2.02.0377</v>
      </c>
      <c r="B428" s="25">
        <f>COUNTIF(C$3:C428,C428)</f>
        <v>7</v>
      </c>
      <c r="C428" s="46" t="s">
        <v>2274</v>
      </c>
      <c r="D428" s="46"/>
      <c r="E428" s="47" t="s">
        <v>2281</v>
      </c>
      <c r="F428" s="33" t="s">
        <v>530</v>
      </c>
      <c r="G428" s="50" t="s">
        <v>255</v>
      </c>
      <c r="H428" s="43" t="s">
        <v>10</v>
      </c>
      <c r="I428" s="33">
        <v>10</v>
      </c>
      <c r="J428" s="35">
        <v>9.6999999999999993</v>
      </c>
      <c r="K428" s="4">
        <f t="shared" si="38"/>
        <v>0.30000000000000071</v>
      </c>
      <c r="L428" s="40">
        <f t="shared" si="39"/>
        <v>3.0000000000000027E-2</v>
      </c>
      <c r="M428" s="1">
        <v>10.039999999999999</v>
      </c>
      <c r="N428" s="41">
        <f t="shared" si="41"/>
        <v>3.3864541832669293E-2</v>
      </c>
    </row>
    <row r="429" spans="1:14">
      <c r="A429" s="1" t="str">
        <f t="shared" si="37"/>
        <v>2.02.0378</v>
      </c>
      <c r="B429" s="25">
        <f>COUNTIF(C$3:C429,C429)</f>
        <v>8</v>
      </c>
      <c r="C429" s="46" t="s">
        <v>2274</v>
      </c>
      <c r="D429" s="46"/>
      <c r="E429" s="47" t="s">
        <v>2282</v>
      </c>
      <c r="F429" s="33" t="s">
        <v>531</v>
      </c>
      <c r="G429" s="50" t="s">
        <v>532</v>
      </c>
      <c r="H429" s="43" t="s">
        <v>10</v>
      </c>
      <c r="I429" s="33">
        <v>6</v>
      </c>
      <c r="J429" s="35">
        <v>5.82</v>
      </c>
      <c r="K429" s="4">
        <f t="shared" si="38"/>
        <v>0.17999999999999972</v>
      </c>
      <c r="L429" s="40">
        <f t="shared" si="39"/>
        <v>2.9999999999999916E-2</v>
      </c>
      <c r="M429" s="1">
        <v>6</v>
      </c>
      <c r="N429" s="41">
        <f t="shared" ref="N429:N442" si="42">1-J429/M429</f>
        <v>2.9999999999999916E-2</v>
      </c>
    </row>
    <row r="430" spans="1:14">
      <c r="A430" s="1" t="str">
        <f t="shared" si="37"/>
        <v>2.02.0379</v>
      </c>
      <c r="B430" s="25">
        <f>COUNTIF(C$3:C430,C430)</f>
        <v>9</v>
      </c>
      <c r="C430" s="46" t="s">
        <v>2274</v>
      </c>
      <c r="D430" s="46"/>
      <c r="E430" s="48" t="s">
        <v>2283</v>
      </c>
      <c r="F430" s="33" t="s">
        <v>533</v>
      </c>
      <c r="G430" s="50">
        <v>441</v>
      </c>
      <c r="H430" s="43" t="s">
        <v>10</v>
      </c>
      <c r="I430" s="33">
        <v>23</v>
      </c>
      <c r="J430" s="35">
        <v>22.087499999999999</v>
      </c>
      <c r="K430" s="4">
        <f t="shared" si="38"/>
        <v>0.91250000000000142</v>
      </c>
      <c r="L430" s="40">
        <f t="shared" si="39"/>
        <v>3.9673913043478337E-2</v>
      </c>
      <c r="M430" s="1">
        <v>23.25</v>
      </c>
      <c r="N430" s="41">
        <f t="shared" si="42"/>
        <v>5.0000000000000044E-2</v>
      </c>
    </row>
    <row r="431" spans="1:14">
      <c r="A431" s="1" t="str">
        <f t="shared" si="37"/>
        <v>2.02.03710</v>
      </c>
      <c r="B431" s="25">
        <f>COUNTIF(C$3:C431,C431)</f>
        <v>10</v>
      </c>
      <c r="C431" s="46" t="s">
        <v>2274</v>
      </c>
      <c r="D431" s="46"/>
      <c r="E431" s="48" t="s">
        <v>2284</v>
      </c>
      <c r="F431" s="33" t="s">
        <v>534</v>
      </c>
      <c r="G431" s="50">
        <v>441</v>
      </c>
      <c r="H431" s="43" t="s">
        <v>10</v>
      </c>
      <c r="I431" s="33">
        <v>26</v>
      </c>
      <c r="J431" s="35">
        <v>24.7</v>
      </c>
      <c r="K431" s="4">
        <f t="shared" si="38"/>
        <v>1.3000000000000007</v>
      </c>
      <c r="L431" s="40">
        <f t="shared" si="39"/>
        <v>5.0000000000000044E-2</v>
      </c>
      <c r="M431" s="1">
        <v>26</v>
      </c>
      <c r="N431" s="41">
        <f t="shared" si="42"/>
        <v>5.0000000000000044E-2</v>
      </c>
    </row>
    <row r="432" spans="1:14">
      <c r="A432" s="1" t="str">
        <f t="shared" si="37"/>
        <v>2.02.03711</v>
      </c>
      <c r="B432" s="25">
        <f>COUNTIF(C$3:C432,C432)</f>
        <v>11</v>
      </c>
      <c r="C432" s="46" t="s">
        <v>2274</v>
      </c>
      <c r="D432" s="46"/>
      <c r="E432" s="48" t="s">
        <v>2285</v>
      </c>
      <c r="F432" s="33" t="s">
        <v>535</v>
      </c>
      <c r="G432" s="50">
        <v>0</v>
      </c>
      <c r="H432" s="43" t="s">
        <v>10</v>
      </c>
      <c r="I432" s="33">
        <v>6</v>
      </c>
      <c r="J432" s="35">
        <v>5.6999999999999993</v>
      </c>
      <c r="K432" s="4">
        <f t="shared" si="38"/>
        <v>0.30000000000000071</v>
      </c>
      <c r="L432" s="40">
        <f t="shared" si="39"/>
        <v>5.0000000000000155E-2</v>
      </c>
      <c r="M432" s="1">
        <v>6</v>
      </c>
      <c r="N432" s="41">
        <f t="shared" si="42"/>
        <v>5.0000000000000155E-2</v>
      </c>
    </row>
    <row r="433" spans="1:14">
      <c r="A433" s="1" t="str">
        <f t="shared" si="37"/>
        <v>2.02.03712</v>
      </c>
      <c r="B433" s="25">
        <f>COUNTIF(C$3:C433,C433)</f>
        <v>12</v>
      </c>
      <c r="C433" s="46" t="s">
        <v>2274</v>
      </c>
      <c r="D433" s="46"/>
      <c r="E433" s="47" t="s">
        <v>2286</v>
      </c>
      <c r="F433" s="33" t="s">
        <v>536</v>
      </c>
      <c r="G433" s="50">
        <v>0</v>
      </c>
      <c r="H433" s="43" t="s">
        <v>10</v>
      </c>
      <c r="I433" s="33">
        <v>10.5</v>
      </c>
      <c r="J433" s="35">
        <v>10.185</v>
      </c>
      <c r="K433" s="4">
        <f t="shared" si="38"/>
        <v>0.3149999999999995</v>
      </c>
      <c r="L433" s="40">
        <f t="shared" si="39"/>
        <v>2.9999999999999916E-2</v>
      </c>
      <c r="M433" s="1">
        <v>10.57</v>
      </c>
      <c r="N433" s="41">
        <f t="shared" si="42"/>
        <v>3.6423841059602613E-2</v>
      </c>
    </row>
    <row r="434" spans="1:14">
      <c r="A434" s="1" t="str">
        <f t="shared" si="37"/>
        <v>2.02.03713</v>
      </c>
      <c r="B434" s="25">
        <f>COUNTIF(C$3:C434,C434)</f>
        <v>13</v>
      </c>
      <c r="C434" s="46" t="s">
        <v>2274</v>
      </c>
      <c r="D434" s="46"/>
      <c r="E434" s="48" t="s">
        <v>2287</v>
      </c>
      <c r="F434" s="33" t="s">
        <v>537</v>
      </c>
      <c r="G434" s="50">
        <v>304</v>
      </c>
      <c r="H434" s="43" t="s">
        <v>10</v>
      </c>
      <c r="I434" s="33">
        <v>26.3</v>
      </c>
      <c r="J434" s="35">
        <v>25.269999999999996</v>
      </c>
      <c r="K434" s="4">
        <f t="shared" si="38"/>
        <v>1.0300000000000047</v>
      </c>
      <c r="L434" s="40">
        <f t="shared" si="39"/>
        <v>3.9163498098859439E-2</v>
      </c>
      <c r="M434" s="1">
        <v>26.599999999999998</v>
      </c>
      <c r="N434" s="41">
        <f t="shared" si="42"/>
        <v>5.0000000000000044E-2</v>
      </c>
    </row>
    <row r="435" spans="1:14">
      <c r="A435" s="1" t="str">
        <f t="shared" si="37"/>
        <v>2.02.03714</v>
      </c>
      <c r="B435" s="25">
        <f>COUNTIF(C$3:C435,C435)</f>
        <v>14</v>
      </c>
      <c r="C435" s="46" t="s">
        <v>2274</v>
      </c>
      <c r="D435" s="46"/>
      <c r="E435" s="48" t="s">
        <v>2288</v>
      </c>
      <c r="F435" s="33" t="s">
        <v>538</v>
      </c>
      <c r="G435" s="50" t="s">
        <v>423</v>
      </c>
      <c r="H435" s="43" t="s">
        <v>10</v>
      </c>
      <c r="I435" s="33">
        <v>29.5</v>
      </c>
      <c r="J435" s="35">
        <v>28.024999999999999</v>
      </c>
      <c r="K435" s="4">
        <f t="shared" si="38"/>
        <v>1.4750000000000014</v>
      </c>
      <c r="L435" s="40">
        <f t="shared" si="39"/>
        <v>5.0000000000000044E-2</v>
      </c>
      <c r="M435" s="1">
        <v>29.5</v>
      </c>
      <c r="N435" s="41">
        <f t="shared" si="42"/>
        <v>5.0000000000000044E-2</v>
      </c>
    </row>
    <row r="436" spans="1:14">
      <c r="A436" s="1" t="str">
        <f t="shared" si="37"/>
        <v>2.02.03715</v>
      </c>
      <c r="B436" s="25">
        <f>COUNTIF(C$3:C436,C436)</f>
        <v>15</v>
      </c>
      <c r="C436" s="46" t="s">
        <v>2274</v>
      </c>
      <c r="D436" s="46"/>
      <c r="E436" s="48" t="s">
        <v>2289</v>
      </c>
      <c r="F436" s="33" t="s">
        <v>539</v>
      </c>
      <c r="G436" s="50" t="s">
        <v>423</v>
      </c>
      <c r="H436" s="43" t="s">
        <v>10</v>
      </c>
      <c r="I436" s="33">
        <v>25</v>
      </c>
      <c r="J436" s="35">
        <v>23.75</v>
      </c>
      <c r="K436" s="4">
        <f t="shared" si="38"/>
        <v>1.25</v>
      </c>
      <c r="L436" s="40">
        <f t="shared" si="39"/>
        <v>5.0000000000000044E-2</v>
      </c>
      <c r="M436" s="1">
        <v>25</v>
      </c>
      <c r="N436" s="41">
        <f t="shared" si="42"/>
        <v>5.0000000000000044E-2</v>
      </c>
    </row>
    <row r="437" spans="1:14">
      <c r="A437" s="1" t="str">
        <f t="shared" si="37"/>
        <v>2.02.03716</v>
      </c>
      <c r="B437" s="25">
        <f>COUNTIF(C$3:C437,C437)</f>
        <v>16</v>
      </c>
      <c r="C437" s="46" t="s">
        <v>2274</v>
      </c>
      <c r="D437" s="46"/>
      <c r="E437" s="48" t="s">
        <v>2290</v>
      </c>
      <c r="F437" s="33" t="s">
        <v>540</v>
      </c>
      <c r="G437" s="50">
        <v>304</v>
      </c>
      <c r="H437" s="43" t="s">
        <v>10</v>
      </c>
      <c r="I437" s="33">
        <v>37.5</v>
      </c>
      <c r="J437" s="35">
        <v>35.909999999999997</v>
      </c>
      <c r="K437" s="4">
        <f t="shared" si="38"/>
        <v>1.5900000000000034</v>
      </c>
      <c r="L437" s="40">
        <f t="shared" si="39"/>
        <v>4.2400000000000104E-2</v>
      </c>
      <c r="M437" s="1">
        <v>37.799999999999997</v>
      </c>
      <c r="N437" s="41">
        <f t="shared" si="42"/>
        <v>5.0000000000000044E-2</v>
      </c>
    </row>
    <row r="438" spans="1:14">
      <c r="A438" s="1" t="str">
        <f t="shared" si="37"/>
        <v>2.02.03717</v>
      </c>
      <c r="B438" s="25">
        <f>COUNTIF(C$3:C438,C438)</f>
        <v>17</v>
      </c>
      <c r="C438" s="46" t="s">
        <v>2274</v>
      </c>
      <c r="D438" s="46"/>
      <c r="E438" s="47" t="s">
        <v>2291</v>
      </c>
      <c r="F438" s="33" t="s">
        <v>541</v>
      </c>
      <c r="G438" s="50" t="s">
        <v>228</v>
      </c>
      <c r="H438" s="43" t="s">
        <v>10</v>
      </c>
      <c r="I438" s="33">
        <v>69</v>
      </c>
      <c r="J438" s="35">
        <v>66.929999999999993</v>
      </c>
      <c r="K438" s="4">
        <f t="shared" si="38"/>
        <v>2.0700000000000074</v>
      </c>
      <c r="L438" s="40">
        <f t="shared" si="39"/>
        <v>3.0000000000000138E-2</v>
      </c>
      <c r="M438" s="1">
        <v>69.5</v>
      </c>
      <c r="N438" s="41">
        <f t="shared" si="42"/>
        <v>3.6978417266187114E-2</v>
      </c>
    </row>
    <row r="439" spans="1:14">
      <c r="A439" s="1" t="str">
        <f t="shared" si="37"/>
        <v>2.02.03718</v>
      </c>
      <c r="B439" s="25">
        <f>COUNTIF(C$3:C439,C439)</f>
        <v>18</v>
      </c>
      <c r="C439" s="46" t="s">
        <v>2274</v>
      </c>
      <c r="D439" s="46"/>
      <c r="E439" s="48" t="s">
        <v>2292</v>
      </c>
      <c r="F439" s="33" t="s">
        <v>542</v>
      </c>
      <c r="G439" s="50" t="s">
        <v>543</v>
      </c>
      <c r="H439" s="43" t="s">
        <v>10</v>
      </c>
      <c r="I439" s="33">
        <v>20</v>
      </c>
      <c r="J439" s="35">
        <v>19</v>
      </c>
      <c r="K439" s="4">
        <f t="shared" si="38"/>
        <v>1</v>
      </c>
      <c r="L439" s="40">
        <f t="shared" si="39"/>
        <v>5.0000000000000044E-2</v>
      </c>
      <c r="M439" s="1">
        <v>20</v>
      </c>
      <c r="N439" s="41">
        <f t="shared" si="42"/>
        <v>5.0000000000000044E-2</v>
      </c>
    </row>
    <row r="440" spans="1:14">
      <c r="A440" s="1" t="str">
        <f t="shared" si="37"/>
        <v>2.02.03719</v>
      </c>
      <c r="B440" s="25">
        <f>COUNTIF(C$3:C440,C440)</f>
        <v>19</v>
      </c>
      <c r="C440" s="46" t="s">
        <v>2274</v>
      </c>
      <c r="D440" s="46"/>
      <c r="E440" s="48" t="s">
        <v>2293</v>
      </c>
      <c r="F440" s="33" t="s">
        <v>545</v>
      </c>
      <c r="G440" s="50">
        <v>441</v>
      </c>
      <c r="H440" s="43" t="s">
        <v>10</v>
      </c>
      <c r="I440" s="33">
        <v>18.899999999999999</v>
      </c>
      <c r="J440" s="35">
        <v>17.954999999999998</v>
      </c>
      <c r="K440" s="4">
        <f t="shared" si="38"/>
        <v>0.94500000000000028</v>
      </c>
      <c r="L440" s="40">
        <f t="shared" si="39"/>
        <v>5.0000000000000044E-2</v>
      </c>
      <c r="M440" s="1">
        <v>18.899999999999999</v>
      </c>
      <c r="N440" s="41">
        <f t="shared" si="42"/>
        <v>5.0000000000000044E-2</v>
      </c>
    </row>
    <row r="441" spans="1:14">
      <c r="A441" s="1" t="str">
        <f t="shared" si="37"/>
        <v>2.02.03720</v>
      </c>
      <c r="B441" s="25">
        <f>COUNTIF(C$3:C441,C441)</f>
        <v>20</v>
      </c>
      <c r="C441" s="46" t="s">
        <v>2274</v>
      </c>
      <c r="D441" s="46"/>
      <c r="E441" s="47" t="s">
        <v>2294</v>
      </c>
      <c r="F441" s="33" t="s">
        <v>546</v>
      </c>
      <c r="G441" s="50" t="s">
        <v>547</v>
      </c>
      <c r="H441" s="43" t="s">
        <v>10</v>
      </c>
      <c r="I441" s="33">
        <v>32</v>
      </c>
      <c r="J441" s="35">
        <v>31.04</v>
      </c>
      <c r="K441" s="4">
        <f t="shared" si="38"/>
        <v>0.96000000000000085</v>
      </c>
      <c r="L441" s="40">
        <f t="shared" si="39"/>
        <v>3.0000000000000027E-2</v>
      </c>
      <c r="M441" s="1">
        <v>32.5</v>
      </c>
      <c r="N441" s="41">
        <f t="shared" si="42"/>
        <v>4.4923076923076954E-2</v>
      </c>
    </row>
    <row r="442" spans="1:14">
      <c r="A442" s="1" t="str">
        <f t="shared" si="37"/>
        <v>2.02.03721</v>
      </c>
      <c r="B442" s="25">
        <f>COUNTIF(C$3:C442,C442)</f>
        <v>21</v>
      </c>
      <c r="C442" s="46" t="s">
        <v>2274</v>
      </c>
      <c r="D442" s="46"/>
      <c r="E442" s="47" t="s">
        <v>2295</v>
      </c>
      <c r="F442" s="33" t="s">
        <v>548</v>
      </c>
      <c r="G442" s="50" t="s">
        <v>547</v>
      </c>
      <c r="H442" s="43" t="s">
        <v>10</v>
      </c>
      <c r="I442" s="33">
        <v>32</v>
      </c>
      <c r="J442" s="35">
        <v>31.04</v>
      </c>
      <c r="K442" s="4">
        <f t="shared" si="38"/>
        <v>0.96000000000000085</v>
      </c>
      <c r="L442" s="40">
        <f t="shared" si="39"/>
        <v>3.0000000000000027E-2</v>
      </c>
      <c r="M442" s="1">
        <v>32.5</v>
      </c>
      <c r="N442" s="41">
        <f t="shared" si="42"/>
        <v>4.4923076923076954E-2</v>
      </c>
    </row>
    <row r="443" spans="1:14">
      <c r="A443" s="1" t="str">
        <f t="shared" si="37"/>
        <v>2.02.0391</v>
      </c>
      <c r="B443" s="25">
        <f>COUNTIF(C$3:C443,C443)</f>
        <v>1</v>
      </c>
      <c r="C443" s="46" t="s">
        <v>2296</v>
      </c>
      <c r="D443" s="46"/>
      <c r="E443" s="48" t="s">
        <v>2297</v>
      </c>
      <c r="F443" s="33" t="s">
        <v>549</v>
      </c>
      <c r="G443" s="50" t="s">
        <v>82</v>
      </c>
      <c r="H443" s="43" t="s">
        <v>10</v>
      </c>
      <c r="I443" s="33">
        <v>40.5</v>
      </c>
      <c r="J443" s="35">
        <v>38.475000000000001</v>
      </c>
      <c r="K443" s="4">
        <f t="shared" si="38"/>
        <v>2.0249999999999986</v>
      </c>
      <c r="L443" s="40">
        <f t="shared" si="39"/>
        <v>4.9999999999999933E-2</v>
      </c>
      <c r="M443" s="1">
        <v>40.5</v>
      </c>
      <c r="N443" s="41">
        <f t="shared" ref="N443" si="43">1-J443/M443</f>
        <v>4.9999999999999933E-2</v>
      </c>
    </row>
    <row r="444" spans="1:14">
      <c r="A444" s="1" t="str">
        <f t="shared" si="37"/>
        <v>2.02.0392</v>
      </c>
      <c r="B444" s="25">
        <f>COUNTIF(C$3:C444,C444)</f>
        <v>2</v>
      </c>
      <c r="C444" s="46" t="s">
        <v>2296</v>
      </c>
      <c r="D444" s="46"/>
      <c r="E444" s="48" t="s">
        <v>2298</v>
      </c>
      <c r="F444" s="33" t="s">
        <v>550</v>
      </c>
      <c r="G444" s="50">
        <v>0</v>
      </c>
      <c r="H444" s="43" t="s">
        <v>10</v>
      </c>
      <c r="I444" s="33">
        <v>3.34</v>
      </c>
      <c r="J444" s="35">
        <v>3.1729999999999996</v>
      </c>
      <c r="K444" s="4">
        <f t="shared" si="38"/>
        <v>0.16700000000000026</v>
      </c>
      <c r="L444" s="40">
        <f t="shared" si="39"/>
        <v>5.0000000000000044E-2</v>
      </c>
      <c r="M444" s="1">
        <v>3.34</v>
      </c>
      <c r="N444" s="41">
        <f t="shared" ref="N444:N468" si="44">1-J444/M444</f>
        <v>5.0000000000000044E-2</v>
      </c>
    </row>
    <row r="445" spans="1:14">
      <c r="A445" s="1" t="str">
        <f t="shared" si="37"/>
        <v>2.02.0393</v>
      </c>
      <c r="B445" s="25">
        <f>COUNTIF(C$3:C445,C445)</f>
        <v>3</v>
      </c>
      <c r="C445" s="46" t="s">
        <v>2296</v>
      </c>
      <c r="D445" s="46"/>
      <c r="E445" s="48" t="s">
        <v>2299</v>
      </c>
      <c r="F445" s="33" t="s">
        <v>551</v>
      </c>
      <c r="G445" s="50">
        <v>0</v>
      </c>
      <c r="H445" s="43" t="s">
        <v>10</v>
      </c>
      <c r="I445" s="33">
        <v>3.34</v>
      </c>
      <c r="J445" s="35">
        <v>3.1729999999999996</v>
      </c>
      <c r="K445" s="4">
        <f t="shared" si="38"/>
        <v>0.16700000000000026</v>
      </c>
      <c r="L445" s="40">
        <f t="shared" si="39"/>
        <v>5.0000000000000044E-2</v>
      </c>
      <c r="M445" s="1">
        <v>3.34</v>
      </c>
      <c r="N445" s="41">
        <f t="shared" si="44"/>
        <v>5.0000000000000044E-2</v>
      </c>
    </row>
    <row r="446" spans="1:14">
      <c r="A446" s="1" t="str">
        <f t="shared" si="37"/>
        <v>2.02.0394</v>
      </c>
      <c r="B446" s="25">
        <f>COUNTIF(C$3:C446,C446)</f>
        <v>4</v>
      </c>
      <c r="C446" s="46" t="s">
        <v>2296</v>
      </c>
      <c r="D446" s="46"/>
      <c r="E446" s="48" t="s">
        <v>2300</v>
      </c>
      <c r="F446" s="33" t="s">
        <v>552</v>
      </c>
      <c r="G446" s="50">
        <v>0</v>
      </c>
      <c r="H446" s="43" t="s">
        <v>10</v>
      </c>
      <c r="I446" s="33">
        <v>2.41</v>
      </c>
      <c r="J446" s="35">
        <v>2.2894999999999999</v>
      </c>
      <c r="K446" s="4">
        <f t="shared" si="38"/>
        <v>0.12050000000000027</v>
      </c>
      <c r="L446" s="40">
        <f t="shared" si="39"/>
        <v>5.0000000000000155E-2</v>
      </c>
      <c r="M446" s="1">
        <v>2.41</v>
      </c>
      <c r="N446" s="41">
        <f t="shared" si="44"/>
        <v>5.0000000000000155E-2</v>
      </c>
    </row>
    <row r="447" spans="1:14">
      <c r="A447" s="1" t="str">
        <f t="shared" si="37"/>
        <v>2.02.0395</v>
      </c>
      <c r="B447" s="25">
        <f>COUNTIF(C$3:C447,C447)</f>
        <v>5</v>
      </c>
      <c r="C447" s="46" t="s">
        <v>2296</v>
      </c>
      <c r="D447" s="46"/>
      <c r="E447" s="48" t="s">
        <v>2301</v>
      </c>
      <c r="F447" s="33" t="s">
        <v>553</v>
      </c>
      <c r="G447" s="50">
        <v>0</v>
      </c>
      <c r="H447" s="43" t="s">
        <v>10</v>
      </c>
      <c r="I447" s="33">
        <v>38.950000000000003</v>
      </c>
      <c r="J447" s="35">
        <v>37.002499999999998</v>
      </c>
      <c r="K447" s="4">
        <f t="shared" si="38"/>
        <v>1.9475000000000051</v>
      </c>
      <c r="L447" s="40">
        <f t="shared" si="39"/>
        <v>5.0000000000000155E-2</v>
      </c>
      <c r="M447" s="1">
        <v>38.950000000000003</v>
      </c>
      <c r="N447" s="41">
        <f t="shared" si="44"/>
        <v>5.0000000000000155E-2</v>
      </c>
    </row>
    <row r="448" spans="1:14">
      <c r="A448" s="1" t="str">
        <f t="shared" si="37"/>
        <v>2.02.0396</v>
      </c>
      <c r="B448" s="25">
        <f>COUNTIF(C$3:C448,C448)</f>
        <v>6</v>
      </c>
      <c r="C448" s="46" t="s">
        <v>2296</v>
      </c>
      <c r="D448" s="46"/>
      <c r="E448" s="48" t="s">
        <v>2302</v>
      </c>
      <c r="F448" s="33" t="s">
        <v>554</v>
      </c>
      <c r="G448" s="50">
        <v>441</v>
      </c>
      <c r="H448" s="43" t="s">
        <v>10</v>
      </c>
      <c r="I448" s="33">
        <v>4.13</v>
      </c>
      <c r="J448" s="35">
        <v>3.9234999999999998</v>
      </c>
      <c r="K448" s="4">
        <f t="shared" si="38"/>
        <v>0.20650000000000013</v>
      </c>
      <c r="L448" s="40">
        <f t="shared" si="39"/>
        <v>5.0000000000000044E-2</v>
      </c>
      <c r="M448" s="1">
        <v>4.13</v>
      </c>
      <c r="N448" s="41">
        <f t="shared" si="44"/>
        <v>5.0000000000000044E-2</v>
      </c>
    </row>
    <row r="449" spans="1:14">
      <c r="A449" s="1" t="str">
        <f t="shared" si="37"/>
        <v>2.02.0397</v>
      </c>
      <c r="B449" s="25">
        <f>COUNTIF(C$3:C449,C449)</f>
        <v>7</v>
      </c>
      <c r="C449" s="46" t="s">
        <v>2296</v>
      </c>
      <c r="D449" s="46"/>
      <c r="E449" s="48" t="s">
        <v>2303</v>
      </c>
      <c r="F449" s="33" t="s">
        <v>555</v>
      </c>
      <c r="G449" s="50" t="s">
        <v>18</v>
      </c>
      <c r="H449" s="43" t="s">
        <v>10</v>
      </c>
      <c r="I449" s="33">
        <v>20.68</v>
      </c>
      <c r="J449" s="35">
        <v>19.645999999999997</v>
      </c>
      <c r="K449" s="4">
        <f t="shared" si="38"/>
        <v>1.0340000000000025</v>
      </c>
      <c r="L449" s="40">
        <f t="shared" si="39"/>
        <v>5.0000000000000155E-2</v>
      </c>
      <c r="M449" s="1">
        <v>20.68</v>
      </c>
      <c r="N449" s="41">
        <f t="shared" si="44"/>
        <v>5.0000000000000155E-2</v>
      </c>
    </row>
    <row r="450" spans="1:14">
      <c r="A450" s="1" t="str">
        <f t="shared" si="37"/>
        <v>2.02.0398</v>
      </c>
      <c r="B450" s="25">
        <f>COUNTIF(C$3:C450,C450)</f>
        <v>8</v>
      </c>
      <c r="C450" s="46" t="s">
        <v>2296</v>
      </c>
      <c r="D450" s="46"/>
      <c r="E450" s="48" t="s">
        <v>2304</v>
      </c>
      <c r="F450" s="33" t="s">
        <v>556</v>
      </c>
      <c r="G450" s="50">
        <v>441</v>
      </c>
      <c r="H450" s="43" t="s">
        <v>10</v>
      </c>
      <c r="I450" s="33">
        <v>4.47</v>
      </c>
      <c r="J450" s="35">
        <v>4.2464999999999993</v>
      </c>
      <c r="K450" s="4">
        <f t="shared" si="38"/>
        <v>0.22350000000000048</v>
      </c>
      <c r="L450" s="40">
        <f t="shared" si="39"/>
        <v>5.0000000000000155E-2</v>
      </c>
      <c r="M450" s="1">
        <v>4.47</v>
      </c>
      <c r="N450" s="41">
        <f t="shared" si="44"/>
        <v>5.0000000000000155E-2</v>
      </c>
    </row>
    <row r="451" spans="1:14">
      <c r="A451" s="1" t="str">
        <f t="shared" si="37"/>
        <v>2.02.0399</v>
      </c>
      <c r="B451" s="25">
        <f>COUNTIF(C$3:C451,C451)</f>
        <v>9</v>
      </c>
      <c r="C451" s="46" t="s">
        <v>2296</v>
      </c>
      <c r="D451" s="46"/>
      <c r="E451" s="48" t="s">
        <v>2305</v>
      </c>
      <c r="F451" s="33" t="s">
        <v>557</v>
      </c>
      <c r="G451" s="50" t="s">
        <v>558</v>
      </c>
      <c r="H451" s="43" t="s">
        <v>10</v>
      </c>
      <c r="I451" s="33">
        <v>3.93</v>
      </c>
      <c r="J451" s="35">
        <v>3.7334999999999998</v>
      </c>
      <c r="K451" s="4">
        <f t="shared" si="38"/>
        <v>0.19650000000000034</v>
      </c>
      <c r="L451" s="40">
        <f t="shared" si="39"/>
        <v>5.0000000000000044E-2</v>
      </c>
      <c r="M451" s="1">
        <v>3.93</v>
      </c>
      <c r="N451" s="41">
        <f t="shared" si="44"/>
        <v>5.0000000000000044E-2</v>
      </c>
    </row>
    <row r="452" spans="1:14">
      <c r="A452" s="1" t="str">
        <f t="shared" ref="A452:A515" si="45">C452&amp;B452</f>
        <v>2.02.03910</v>
      </c>
      <c r="B452" s="25">
        <f>COUNTIF(C$3:C452,C452)</f>
        <v>10</v>
      </c>
      <c r="C452" s="46" t="s">
        <v>2296</v>
      </c>
      <c r="D452" s="46"/>
      <c r="E452" s="48" t="s">
        <v>2306</v>
      </c>
      <c r="F452" s="33" t="s">
        <v>559</v>
      </c>
      <c r="G452" s="50">
        <v>0</v>
      </c>
      <c r="H452" s="43" t="s">
        <v>10</v>
      </c>
      <c r="I452" s="33">
        <v>32.78</v>
      </c>
      <c r="J452" s="35">
        <v>31.140999999999998</v>
      </c>
      <c r="K452" s="4">
        <f t="shared" ref="K452:K515" si="46">I452-J452</f>
        <v>1.6390000000000029</v>
      </c>
      <c r="L452" s="40">
        <f t="shared" ref="L452:L515" si="47">1-J452/I452</f>
        <v>5.0000000000000044E-2</v>
      </c>
      <c r="M452" s="1">
        <v>32.78</v>
      </c>
      <c r="N452" s="41">
        <f t="shared" si="44"/>
        <v>5.0000000000000044E-2</v>
      </c>
    </row>
    <row r="453" spans="1:14">
      <c r="A453" s="1" t="str">
        <f t="shared" si="45"/>
        <v>2.02.03911</v>
      </c>
      <c r="B453" s="25">
        <f>COUNTIF(C$3:C453,C453)</f>
        <v>11</v>
      </c>
      <c r="C453" s="46" t="s">
        <v>2296</v>
      </c>
      <c r="D453" s="46"/>
      <c r="E453" s="48" t="s">
        <v>2307</v>
      </c>
      <c r="F453" s="33" t="s">
        <v>560</v>
      </c>
      <c r="G453" s="50">
        <v>0</v>
      </c>
      <c r="H453" s="43" t="s">
        <v>10</v>
      </c>
      <c r="I453" s="33">
        <v>9.02</v>
      </c>
      <c r="J453" s="35">
        <v>8.5689999999999991</v>
      </c>
      <c r="K453" s="4">
        <f t="shared" si="46"/>
        <v>0.45100000000000051</v>
      </c>
      <c r="L453" s="40">
        <f t="shared" si="47"/>
        <v>5.0000000000000044E-2</v>
      </c>
      <c r="M453" s="1">
        <v>9.02</v>
      </c>
      <c r="N453" s="41">
        <f t="shared" si="44"/>
        <v>5.0000000000000044E-2</v>
      </c>
    </row>
    <row r="454" spans="1:14">
      <c r="A454" s="1" t="str">
        <f t="shared" si="45"/>
        <v>2.02.03912</v>
      </c>
      <c r="B454" s="25">
        <f>COUNTIF(C$3:C454,C454)</f>
        <v>12</v>
      </c>
      <c r="C454" s="46" t="s">
        <v>2296</v>
      </c>
      <c r="D454" s="46"/>
      <c r="E454" s="48" t="s">
        <v>2308</v>
      </c>
      <c r="F454" s="33" t="s">
        <v>562</v>
      </c>
      <c r="G454" s="50">
        <v>441</v>
      </c>
      <c r="H454" s="43" t="s">
        <v>10</v>
      </c>
      <c r="I454" s="33">
        <v>12.94</v>
      </c>
      <c r="J454" s="35">
        <v>12.292999999999999</v>
      </c>
      <c r="K454" s="4">
        <f t="shared" si="46"/>
        <v>0.64700000000000024</v>
      </c>
      <c r="L454" s="40">
        <f t="shared" si="47"/>
        <v>5.0000000000000044E-2</v>
      </c>
      <c r="M454" s="1">
        <v>12.94</v>
      </c>
      <c r="N454" s="41">
        <f t="shared" si="44"/>
        <v>5.0000000000000044E-2</v>
      </c>
    </row>
    <row r="455" spans="1:14">
      <c r="A455" s="1" t="str">
        <f t="shared" si="45"/>
        <v>2.02.03913</v>
      </c>
      <c r="B455" s="25">
        <f>COUNTIF(C$3:C455,C455)</f>
        <v>13</v>
      </c>
      <c r="C455" s="46" t="s">
        <v>2296</v>
      </c>
      <c r="D455" s="46"/>
      <c r="E455" s="48" t="s">
        <v>2309</v>
      </c>
      <c r="F455" s="33" t="s">
        <v>563</v>
      </c>
      <c r="G455" s="50">
        <v>441</v>
      </c>
      <c r="H455" s="43" t="s">
        <v>10</v>
      </c>
      <c r="I455" s="33">
        <v>2.4500000000000002</v>
      </c>
      <c r="J455" s="35">
        <v>2.3275000000000001</v>
      </c>
      <c r="K455" s="4">
        <f t="shared" si="46"/>
        <v>0.12250000000000005</v>
      </c>
      <c r="L455" s="40">
        <f t="shared" si="47"/>
        <v>5.0000000000000044E-2</v>
      </c>
      <c r="M455" s="1">
        <v>2.4500000000000002</v>
      </c>
      <c r="N455" s="41">
        <f t="shared" si="44"/>
        <v>5.0000000000000044E-2</v>
      </c>
    </row>
    <row r="456" spans="1:14">
      <c r="A456" s="1" t="str">
        <f t="shared" si="45"/>
        <v>2.02.03914</v>
      </c>
      <c r="B456" s="25">
        <f>COUNTIF(C$3:C456,C456)</f>
        <v>14</v>
      </c>
      <c r="C456" s="46" t="s">
        <v>2296</v>
      </c>
      <c r="D456" s="46"/>
      <c r="E456" s="48" t="s">
        <v>2310</v>
      </c>
      <c r="F456" s="33" t="s">
        <v>564</v>
      </c>
      <c r="G456" s="50">
        <v>441</v>
      </c>
      <c r="H456" s="43" t="s">
        <v>10</v>
      </c>
      <c r="I456" s="33">
        <v>2.4500000000000002</v>
      </c>
      <c r="J456" s="35">
        <v>2.3275000000000001</v>
      </c>
      <c r="K456" s="4">
        <f t="shared" si="46"/>
        <v>0.12250000000000005</v>
      </c>
      <c r="L456" s="40">
        <f t="shared" si="47"/>
        <v>5.0000000000000044E-2</v>
      </c>
      <c r="M456" s="1">
        <v>2.4500000000000002</v>
      </c>
      <c r="N456" s="41">
        <f t="shared" si="44"/>
        <v>5.0000000000000044E-2</v>
      </c>
    </row>
    <row r="457" spans="1:14">
      <c r="A457" s="1" t="str">
        <f t="shared" si="45"/>
        <v>2.02.03915</v>
      </c>
      <c r="B457" s="25">
        <f>COUNTIF(C$3:C457,C457)</f>
        <v>15</v>
      </c>
      <c r="C457" s="46" t="s">
        <v>2296</v>
      </c>
      <c r="D457" s="46"/>
      <c r="E457" s="48" t="s">
        <v>2311</v>
      </c>
      <c r="F457" s="33" t="s">
        <v>565</v>
      </c>
      <c r="G457" s="50">
        <v>0</v>
      </c>
      <c r="H457" s="43" t="s">
        <v>10</v>
      </c>
      <c r="I457" s="33">
        <v>4.2</v>
      </c>
      <c r="J457" s="35">
        <v>3.9899999999999998</v>
      </c>
      <c r="K457" s="4">
        <f t="shared" si="46"/>
        <v>0.21000000000000041</v>
      </c>
      <c r="L457" s="40">
        <f t="shared" si="47"/>
        <v>5.0000000000000044E-2</v>
      </c>
      <c r="M457" s="1">
        <v>4.2</v>
      </c>
      <c r="N457" s="41">
        <f t="shared" si="44"/>
        <v>5.0000000000000044E-2</v>
      </c>
    </row>
    <row r="458" spans="1:14">
      <c r="A458" s="1" t="str">
        <f t="shared" si="45"/>
        <v>2.02.03916</v>
      </c>
      <c r="B458" s="25">
        <f>COUNTIF(C$3:C458,C458)</f>
        <v>16</v>
      </c>
      <c r="C458" s="46" t="s">
        <v>2296</v>
      </c>
      <c r="D458" s="46"/>
      <c r="E458" s="48" t="s">
        <v>2312</v>
      </c>
      <c r="F458" s="33" t="s">
        <v>566</v>
      </c>
      <c r="G458" s="50">
        <v>0</v>
      </c>
      <c r="H458" s="43" t="s">
        <v>10</v>
      </c>
      <c r="I458" s="33">
        <v>4.2</v>
      </c>
      <c r="J458" s="35">
        <v>3.9899999999999998</v>
      </c>
      <c r="K458" s="4">
        <f t="shared" si="46"/>
        <v>0.21000000000000041</v>
      </c>
      <c r="L458" s="40">
        <f t="shared" si="47"/>
        <v>5.0000000000000044E-2</v>
      </c>
      <c r="M458" s="1">
        <v>4.2</v>
      </c>
      <c r="N458" s="41">
        <f t="shared" si="44"/>
        <v>5.0000000000000044E-2</v>
      </c>
    </row>
    <row r="459" spans="1:14">
      <c r="A459" s="1" t="str">
        <f t="shared" si="45"/>
        <v>2.02.03917</v>
      </c>
      <c r="B459" s="25">
        <f>COUNTIF(C$3:C459,C459)</f>
        <v>17</v>
      </c>
      <c r="C459" s="46" t="s">
        <v>2296</v>
      </c>
      <c r="D459" s="46"/>
      <c r="E459" s="48" t="s">
        <v>2313</v>
      </c>
      <c r="F459" s="33" t="s">
        <v>568</v>
      </c>
      <c r="G459" s="50">
        <v>304</v>
      </c>
      <c r="H459" s="43" t="s">
        <v>10</v>
      </c>
      <c r="I459" s="33">
        <v>3.96</v>
      </c>
      <c r="J459" s="35">
        <v>3.762</v>
      </c>
      <c r="K459" s="4">
        <f t="shared" si="46"/>
        <v>0.19799999999999995</v>
      </c>
      <c r="L459" s="40">
        <f t="shared" si="47"/>
        <v>4.9999999999999933E-2</v>
      </c>
      <c r="M459" s="1">
        <v>3.96</v>
      </c>
      <c r="N459" s="41">
        <f t="shared" si="44"/>
        <v>4.9999999999999933E-2</v>
      </c>
    </row>
    <row r="460" spans="1:14">
      <c r="A460" s="1" t="str">
        <f t="shared" si="45"/>
        <v>2.02.03918</v>
      </c>
      <c r="B460" s="25">
        <f>COUNTIF(C$3:C460,C460)</f>
        <v>18</v>
      </c>
      <c r="C460" s="46" t="s">
        <v>2296</v>
      </c>
      <c r="D460" s="46"/>
      <c r="E460" s="48" t="s">
        <v>2314</v>
      </c>
      <c r="F460" s="33" t="s">
        <v>569</v>
      </c>
      <c r="G460" s="50" t="s">
        <v>570</v>
      </c>
      <c r="H460" s="43" t="s">
        <v>10</v>
      </c>
      <c r="I460" s="33">
        <v>38.950000000000003</v>
      </c>
      <c r="J460" s="35">
        <v>37.002499999999998</v>
      </c>
      <c r="K460" s="4">
        <f t="shared" si="46"/>
        <v>1.9475000000000051</v>
      </c>
      <c r="L460" s="40">
        <f t="shared" si="47"/>
        <v>5.0000000000000155E-2</v>
      </c>
      <c r="M460" s="1">
        <v>38.950000000000003</v>
      </c>
      <c r="N460" s="41">
        <f t="shared" si="44"/>
        <v>5.0000000000000155E-2</v>
      </c>
    </row>
    <row r="461" spans="1:14">
      <c r="A461" s="1" t="str">
        <f t="shared" si="45"/>
        <v>2.02.03919</v>
      </c>
      <c r="B461" s="25">
        <f>COUNTIF(C$3:C461,C461)</f>
        <v>19</v>
      </c>
      <c r="C461" s="46" t="s">
        <v>2296</v>
      </c>
      <c r="D461" s="46"/>
      <c r="E461" s="48" t="s">
        <v>2315</v>
      </c>
      <c r="F461" s="33" t="s">
        <v>571</v>
      </c>
      <c r="G461" s="50">
        <v>0</v>
      </c>
      <c r="H461" s="43" t="s">
        <v>10</v>
      </c>
      <c r="I461" s="33">
        <v>2.2999999999999998</v>
      </c>
      <c r="J461" s="35">
        <v>2.1849999999999996</v>
      </c>
      <c r="K461" s="4">
        <f t="shared" si="46"/>
        <v>0.11500000000000021</v>
      </c>
      <c r="L461" s="40">
        <f t="shared" si="47"/>
        <v>5.0000000000000044E-2</v>
      </c>
      <c r="M461" s="1">
        <v>2.2999999999999998</v>
      </c>
      <c r="N461" s="41">
        <f t="shared" si="44"/>
        <v>5.0000000000000044E-2</v>
      </c>
    </row>
    <row r="462" spans="1:14">
      <c r="A462" s="1" t="str">
        <f t="shared" si="45"/>
        <v>2.02.03920</v>
      </c>
      <c r="B462" s="25">
        <f>COUNTIF(C$3:C462,C462)</f>
        <v>20</v>
      </c>
      <c r="C462" s="46" t="s">
        <v>2296</v>
      </c>
      <c r="D462" s="46"/>
      <c r="E462" s="48" t="s">
        <v>2316</v>
      </c>
      <c r="F462" s="33" t="s">
        <v>572</v>
      </c>
      <c r="G462" s="50">
        <v>304</v>
      </c>
      <c r="H462" s="43" t="s">
        <v>10</v>
      </c>
      <c r="I462" s="33">
        <v>2.5</v>
      </c>
      <c r="J462" s="35">
        <v>2.375</v>
      </c>
      <c r="K462" s="4">
        <f t="shared" si="46"/>
        <v>0.125</v>
      </c>
      <c r="L462" s="40">
        <f t="shared" si="47"/>
        <v>5.0000000000000044E-2</v>
      </c>
      <c r="M462" s="1">
        <v>2.5</v>
      </c>
      <c r="N462" s="41">
        <f t="shared" si="44"/>
        <v>5.0000000000000044E-2</v>
      </c>
    </row>
    <row r="463" spans="1:14">
      <c r="A463" s="1" t="str">
        <f t="shared" si="45"/>
        <v>2.02.03921</v>
      </c>
      <c r="B463" s="25">
        <f>COUNTIF(C$3:C463,C463)</f>
        <v>21</v>
      </c>
      <c r="C463" s="46" t="s">
        <v>2296</v>
      </c>
      <c r="D463" s="46"/>
      <c r="E463" s="48" t="s">
        <v>2317</v>
      </c>
      <c r="F463" s="33" t="s">
        <v>573</v>
      </c>
      <c r="G463" s="50" t="s">
        <v>574</v>
      </c>
      <c r="H463" s="43" t="s">
        <v>10</v>
      </c>
      <c r="I463" s="33">
        <v>4.5</v>
      </c>
      <c r="J463" s="35">
        <v>4.2749999999999995</v>
      </c>
      <c r="K463" s="4">
        <f t="shared" si="46"/>
        <v>0.22500000000000053</v>
      </c>
      <c r="L463" s="40">
        <f t="shared" si="47"/>
        <v>5.0000000000000155E-2</v>
      </c>
      <c r="M463" s="1">
        <v>4.5</v>
      </c>
      <c r="N463" s="41">
        <f t="shared" si="44"/>
        <v>5.0000000000000155E-2</v>
      </c>
    </row>
    <row r="464" spans="1:14">
      <c r="A464" s="1" t="str">
        <f t="shared" si="45"/>
        <v>2.02.03922</v>
      </c>
      <c r="B464" s="25">
        <f>COUNTIF(C$3:C464,C464)</f>
        <v>22</v>
      </c>
      <c r="C464" s="46" t="s">
        <v>2296</v>
      </c>
      <c r="D464" s="46"/>
      <c r="E464" s="48" t="s">
        <v>2318</v>
      </c>
      <c r="F464" s="33" t="s">
        <v>575</v>
      </c>
      <c r="G464" s="50" t="s">
        <v>574</v>
      </c>
      <c r="H464" s="43" t="s">
        <v>10</v>
      </c>
      <c r="I464" s="33">
        <v>4</v>
      </c>
      <c r="J464" s="35">
        <v>3.8</v>
      </c>
      <c r="K464" s="4">
        <f t="shared" si="46"/>
        <v>0.20000000000000018</v>
      </c>
      <c r="L464" s="40">
        <f t="shared" si="47"/>
        <v>5.0000000000000044E-2</v>
      </c>
      <c r="M464" s="1">
        <v>4</v>
      </c>
      <c r="N464" s="41">
        <f t="shared" si="44"/>
        <v>5.0000000000000044E-2</v>
      </c>
    </row>
    <row r="465" spans="1:14">
      <c r="A465" s="1" t="str">
        <f t="shared" si="45"/>
        <v>2.02.03923</v>
      </c>
      <c r="B465" s="25">
        <f>COUNTIF(C$3:C465,C465)</f>
        <v>23</v>
      </c>
      <c r="C465" s="46" t="s">
        <v>2296</v>
      </c>
      <c r="D465" s="46"/>
      <c r="E465" s="48" t="s">
        <v>2319</v>
      </c>
      <c r="F465" s="33" t="s">
        <v>576</v>
      </c>
      <c r="G465" s="50" t="s">
        <v>574</v>
      </c>
      <c r="H465" s="43" t="s">
        <v>10</v>
      </c>
      <c r="I465" s="33">
        <v>4</v>
      </c>
      <c r="J465" s="35">
        <v>3.8</v>
      </c>
      <c r="K465" s="4">
        <f t="shared" si="46"/>
        <v>0.20000000000000018</v>
      </c>
      <c r="L465" s="40">
        <f t="shared" si="47"/>
        <v>5.0000000000000044E-2</v>
      </c>
      <c r="M465" s="1">
        <v>4</v>
      </c>
      <c r="N465" s="41">
        <f t="shared" si="44"/>
        <v>5.0000000000000044E-2</v>
      </c>
    </row>
    <row r="466" spans="1:14">
      <c r="A466" s="1" t="str">
        <f t="shared" si="45"/>
        <v>2.02.03924</v>
      </c>
      <c r="B466" s="25">
        <f>COUNTIF(C$3:C466,C466)</f>
        <v>24</v>
      </c>
      <c r="C466" s="46" t="s">
        <v>2296</v>
      </c>
      <c r="D466" s="46"/>
      <c r="E466" s="48" t="s">
        <v>2320</v>
      </c>
      <c r="F466" s="33" t="s">
        <v>577</v>
      </c>
      <c r="G466" s="50" t="s">
        <v>578</v>
      </c>
      <c r="H466" s="43" t="s">
        <v>10</v>
      </c>
      <c r="I466" s="33">
        <v>3.3</v>
      </c>
      <c r="J466" s="35">
        <v>3.1349999999999998</v>
      </c>
      <c r="K466" s="4">
        <f t="shared" si="46"/>
        <v>0.16500000000000004</v>
      </c>
      <c r="L466" s="40">
        <f t="shared" si="47"/>
        <v>5.0000000000000044E-2</v>
      </c>
      <c r="M466" s="1">
        <v>3.3</v>
      </c>
      <c r="N466" s="41">
        <f t="shared" si="44"/>
        <v>5.0000000000000044E-2</v>
      </c>
    </row>
    <row r="467" spans="1:14">
      <c r="A467" s="1" t="str">
        <f t="shared" si="45"/>
        <v>2.02.03925</v>
      </c>
      <c r="B467" s="25">
        <f>COUNTIF(C$3:C467,C467)</f>
        <v>25</v>
      </c>
      <c r="C467" s="46" t="s">
        <v>2296</v>
      </c>
      <c r="D467" s="46"/>
      <c r="E467" s="48" t="s">
        <v>2321</v>
      </c>
      <c r="F467" s="33" t="s">
        <v>579</v>
      </c>
      <c r="G467" s="50" t="s">
        <v>423</v>
      </c>
      <c r="H467" s="43" t="s">
        <v>10</v>
      </c>
      <c r="I467" s="33">
        <v>12</v>
      </c>
      <c r="J467" s="35">
        <v>11.399999999999999</v>
      </c>
      <c r="K467" s="4">
        <f t="shared" si="46"/>
        <v>0.60000000000000142</v>
      </c>
      <c r="L467" s="40">
        <f t="shared" si="47"/>
        <v>5.0000000000000155E-2</v>
      </c>
      <c r="M467" s="1">
        <v>12</v>
      </c>
      <c r="N467" s="41">
        <f t="shared" si="44"/>
        <v>5.0000000000000155E-2</v>
      </c>
    </row>
    <row r="468" spans="1:14">
      <c r="A468" s="1" t="str">
        <f t="shared" si="45"/>
        <v>2.02.03926</v>
      </c>
      <c r="B468" s="25">
        <f>COUNTIF(C$3:C468,C468)</f>
        <v>26</v>
      </c>
      <c r="C468" s="46" t="s">
        <v>2296</v>
      </c>
      <c r="D468" s="46"/>
      <c r="E468" s="48" t="s">
        <v>2322</v>
      </c>
      <c r="F468" s="33" t="s">
        <v>580</v>
      </c>
      <c r="G468" s="50" t="s">
        <v>544</v>
      </c>
      <c r="H468" s="43" t="s">
        <v>10</v>
      </c>
      <c r="I468" s="33">
        <v>2.4300000000000002</v>
      </c>
      <c r="J468" s="35">
        <v>2.3085</v>
      </c>
      <c r="K468" s="4">
        <f t="shared" si="46"/>
        <v>0.12150000000000016</v>
      </c>
      <c r="L468" s="40">
        <f t="shared" si="47"/>
        <v>5.0000000000000044E-2</v>
      </c>
      <c r="M468" s="1">
        <v>2.4300000000000002</v>
      </c>
      <c r="N468" s="41">
        <f t="shared" si="44"/>
        <v>5.0000000000000044E-2</v>
      </c>
    </row>
    <row r="469" spans="1:14">
      <c r="A469" s="1" t="str">
        <f t="shared" si="45"/>
        <v>2.02.03927</v>
      </c>
      <c r="B469" s="25">
        <f>COUNTIF(C$3:C469,C469)</f>
        <v>27</v>
      </c>
      <c r="C469" s="46" t="s">
        <v>2296</v>
      </c>
      <c r="D469" s="46"/>
      <c r="E469" s="48" t="s">
        <v>2323</v>
      </c>
      <c r="F469" s="33" t="s">
        <v>581</v>
      </c>
      <c r="G469" s="50">
        <v>0</v>
      </c>
      <c r="H469" s="43" t="s">
        <v>10</v>
      </c>
      <c r="I469" s="33">
        <v>19.440000000000001</v>
      </c>
      <c r="J469" s="35">
        <v>18.468</v>
      </c>
      <c r="K469" s="4">
        <f t="shared" si="46"/>
        <v>0.97200000000000131</v>
      </c>
      <c r="L469" s="40">
        <f t="shared" si="47"/>
        <v>5.0000000000000044E-2</v>
      </c>
      <c r="M469" s="1">
        <v>19.440000000000001</v>
      </c>
      <c r="N469" s="41">
        <f t="shared" ref="N469:N473" si="48">1-J469/M469</f>
        <v>5.0000000000000044E-2</v>
      </c>
    </row>
    <row r="470" spans="1:14">
      <c r="A470" s="1" t="str">
        <f t="shared" si="45"/>
        <v>2.02.03928</v>
      </c>
      <c r="B470" s="25">
        <f>COUNTIF(C$3:C470,C470)</f>
        <v>28</v>
      </c>
      <c r="C470" s="46" t="s">
        <v>2296</v>
      </c>
      <c r="D470" s="46"/>
      <c r="E470" s="48" t="s">
        <v>2324</v>
      </c>
      <c r="F470" s="33" t="s">
        <v>582</v>
      </c>
      <c r="G470" s="50">
        <v>441</v>
      </c>
      <c r="H470" s="43" t="s">
        <v>10</v>
      </c>
      <c r="I470" s="33">
        <v>12.25</v>
      </c>
      <c r="J470" s="35">
        <v>11.637499999999999</v>
      </c>
      <c r="K470" s="4">
        <f t="shared" si="46"/>
        <v>0.61250000000000071</v>
      </c>
      <c r="L470" s="40">
        <f t="shared" si="47"/>
        <v>5.0000000000000044E-2</v>
      </c>
      <c r="M470" s="1">
        <v>12.25</v>
      </c>
      <c r="N470" s="41">
        <f t="shared" si="48"/>
        <v>5.0000000000000044E-2</v>
      </c>
    </row>
    <row r="471" spans="1:14">
      <c r="A471" s="1" t="str">
        <f t="shared" si="45"/>
        <v>2.02.03929</v>
      </c>
      <c r="B471" s="25">
        <f>COUNTIF(C$3:C471,C471)</f>
        <v>29</v>
      </c>
      <c r="C471" s="46" t="s">
        <v>2296</v>
      </c>
      <c r="D471" s="46"/>
      <c r="E471" s="48" t="s">
        <v>2325</v>
      </c>
      <c r="F471" s="33" t="s">
        <v>583</v>
      </c>
      <c r="G471" s="50">
        <v>0</v>
      </c>
      <c r="H471" s="43" t="s">
        <v>10</v>
      </c>
      <c r="I471" s="33">
        <v>19.2</v>
      </c>
      <c r="J471" s="35">
        <v>18.239999999999998</v>
      </c>
      <c r="K471" s="4">
        <f t="shared" si="46"/>
        <v>0.96000000000000085</v>
      </c>
      <c r="L471" s="40">
        <f t="shared" si="47"/>
        <v>5.0000000000000044E-2</v>
      </c>
      <c r="M471" s="1">
        <v>19.2</v>
      </c>
      <c r="N471" s="41">
        <f t="shared" si="48"/>
        <v>5.0000000000000044E-2</v>
      </c>
    </row>
    <row r="472" spans="1:14">
      <c r="A472" s="1" t="str">
        <f t="shared" si="45"/>
        <v>2.02.03930</v>
      </c>
      <c r="B472" s="25">
        <f>COUNTIF(C$3:C472,C472)</f>
        <v>30</v>
      </c>
      <c r="C472" s="46" t="s">
        <v>2296</v>
      </c>
      <c r="D472" s="46"/>
      <c r="E472" s="48" t="s">
        <v>2326</v>
      </c>
      <c r="F472" s="33" t="s">
        <v>584</v>
      </c>
      <c r="G472" s="50" t="s">
        <v>570</v>
      </c>
      <c r="H472" s="43" t="s">
        <v>10</v>
      </c>
      <c r="I472" s="33">
        <v>19.440000000000001</v>
      </c>
      <c r="J472" s="35">
        <v>18.468</v>
      </c>
      <c r="K472" s="4">
        <f t="shared" si="46"/>
        <v>0.97200000000000131</v>
      </c>
      <c r="L472" s="40">
        <f t="shared" si="47"/>
        <v>5.0000000000000044E-2</v>
      </c>
      <c r="M472" s="1">
        <v>19.440000000000001</v>
      </c>
      <c r="N472" s="41">
        <f t="shared" si="48"/>
        <v>5.0000000000000044E-2</v>
      </c>
    </row>
    <row r="473" spans="1:14">
      <c r="A473" s="1" t="str">
        <f t="shared" si="45"/>
        <v>2.02.03931</v>
      </c>
      <c r="B473" s="25">
        <f>COUNTIF(C$3:C473,C473)</f>
        <v>31</v>
      </c>
      <c r="C473" s="46" t="s">
        <v>2296</v>
      </c>
      <c r="D473" s="46"/>
      <c r="E473" s="48" t="s">
        <v>2327</v>
      </c>
      <c r="F473" s="33" t="s">
        <v>585</v>
      </c>
      <c r="G473" s="50">
        <v>0</v>
      </c>
      <c r="H473" s="43" t="s">
        <v>10</v>
      </c>
      <c r="I473" s="33">
        <v>1.96</v>
      </c>
      <c r="J473" s="35">
        <v>1.8619999999999999</v>
      </c>
      <c r="K473" s="4">
        <f t="shared" si="46"/>
        <v>9.8000000000000087E-2</v>
      </c>
      <c r="L473" s="40">
        <f t="shared" si="47"/>
        <v>5.0000000000000044E-2</v>
      </c>
      <c r="M473" s="1">
        <v>1.96</v>
      </c>
      <c r="N473" s="41">
        <f t="shared" si="48"/>
        <v>5.0000000000000044E-2</v>
      </c>
    </row>
    <row r="474" spans="1:14">
      <c r="A474" s="1" t="str">
        <f t="shared" si="45"/>
        <v>2.02.03932</v>
      </c>
      <c r="B474" s="25">
        <f>COUNTIF(C$3:C474,C474)</f>
        <v>32</v>
      </c>
      <c r="C474" s="46" t="s">
        <v>2296</v>
      </c>
      <c r="D474" s="46"/>
      <c r="E474" s="48" t="s">
        <v>2328</v>
      </c>
      <c r="F474" s="33" t="s">
        <v>587</v>
      </c>
      <c r="G474" s="50" t="s">
        <v>588</v>
      </c>
      <c r="H474" s="43" t="s">
        <v>10</v>
      </c>
      <c r="I474" s="33">
        <v>47.63</v>
      </c>
      <c r="J474" s="35">
        <v>45.2485</v>
      </c>
      <c r="K474" s="4">
        <f t="shared" si="46"/>
        <v>2.3815000000000026</v>
      </c>
      <c r="L474" s="40">
        <f t="shared" si="47"/>
        <v>5.0000000000000044E-2</v>
      </c>
      <c r="M474" s="1">
        <v>47.63</v>
      </c>
      <c r="N474" s="41">
        <f t="shared" ref="N474:N475" si="49">1-J474/M474</f>
        <v>5.0000000000000044E-2</v>
      </c>
    </row>
    <row r="475" spans="1:14">
      <c r="A475" s="1" t="str">
        <f t="shared" si="45"/>
        <v>2.02.03933</v>
      </c>
      <c r="B475" s="25">
        <f>COUNTIF(C$3:C475,C475)</f>
        <v>33</v>
      </c>
      <c r="C475" s="46" t="s">
        <v>2296</v>
      </c>
      <c r="D475" s="46"/>
      <c r="E475" s="48" t="s">
        <v>2329</v>
      </c>
      <c r="F475" s="33" t="s">
        <v>589</v>
      </c>
      <c r="G475" s="50">
        <v>0</v>
      </c>
      <c r="H475" s="43" t="s">
        <v>10</v>
      </c>
      <c r="I475" s="33">
        <v>39.729999999999997</v>
      </c>
      <c r="J475" s="35">
        <v>37.743499999999997</v>
      </c>
      <c r="K475" s="4">
        <f t="shared" si="46"/>
        <v>1.9864999999999995</v>
      </c>
      <c r="L475" s="40">
        <f t="shared" si="47"/>
        <v>5.0000000000000044E-2</v>
      </c>
      <c r="M475" s="1">
        <v>39.729999999999997</v>
      </c>
      <c r="N475" s="41">
        <f t="shared" si="49"/>
        <v>5.0000000000000044E-2</v>
      </c>
    </row>
    <row r="476" spans="1:14">
      <c r="A476" s="1" t="str">
        <f t="shared" si="45"/>
        <v>2.02.03934</v>
      </c>
      <c r="B476" s="25">
        <f>COUNTIF(C$3:C476,C476)</f>
        <v>34</v>
      </c>
      <c r="C476" s="46" t="s">
        <v>2296</v>
      </c>
      <c r="D476" s="46"/>
      <c r="E476" s="48" t="s">
        <v>2330</v>
      </c>
      <c r="F476" s="33" t="s">
        <v>590</v>
      </c>
      <c r="G476" s="50">
        <v>0</v>
      </c>
      <c r="H476" s="43" t="s">
        <v>10</v>
      </c>
      <c r="I476" s="33">
        <v>4.4400000000000004</v>
      </c>
      <c r="J476" s="35">
        <v>4.218</v>
      </c>
      <c r="K476" s="4">
        <f t="shared" si="46"/>
        <v>0.22200000000000042</v>
      </c>
      <c r="L476" s="40">
        <f t="shared" si="47"/>
        <v>5.0000000000000044E-2</v>
      </c>
      <c r="M476" s="1">
        <v>4.4400000000000004</v>
      </c>
      <c r="N476" s="41">
        <f t="shared" ref="N476:N502" si="50">1-J476/M476</f>
        <v>5.0000000000000044E-2</v>
      </c>
    </row>
    <row r="477" spans="1:14">
      <c r="A477" s="1" t="str">
        <f t="shared" si="45"/>
        <v>2.02.03935</v>
      </c>
      <c r="B477" s="25">
        <f>COUNTIF(C$3:C477,C477)</f>
        <v>35</v>
      </c>
      <c r="C477" s="46" t="s">
        <v>2296</v>
      </c>
      <c r="D477" s="46"/>
      <c r="E477" s="48" t="s">
        <v>2331</v>
      </c>
      <c r="F477" s="33" t="s">
        <v>591</v>
      </c>
      <c r="G477" s="50" t="s">
        <v>588</v>
      </c>
      <c r="H477" s="43" t="s">
        <v>10</v>
      </c>
      <c r="I477" s="33">
        <v>24.82</v>
      </c>
      <c r="J477" s="35">
        <v>23.579000000000001</v>
      </c>
      <c r="K477" s="4">
        <f t="shared" si="46"/>
        <v>1.2409999999999997</v>
      </c>
      <c r="L477" s="40">
        <f t="shared" si="47"/>
        <v>4.9999999999999933E-2</v>
      </c>
      <c r="M477" s="1">
        <v>24.82</v>
      </c>
      <c r="N477" s="41">
        <f t="shared" si="50"/>
        <v>4.9999999999999933E-2</v>
      </c>
    </row>
    <row r="478" spans="1:14">
      <c r="A478" s="1" t="str">
        <f t="shared" si="45"/>
        <v>2.02.03936</v>
      </c>
      <c r="B478" s="25">
        <f>COUNTIF(C$3:C478,C478)</f>
        <v>36</v>
      </c>
      <c r="C478" s="46" t="s">
        <v>2296</v>
      </c>
      <c r="D478" s="46"/>
      <c r="E478" s="48" t="s">
        <v>2332</v>
      </c>
      <c r="F478" s="33" t="s">
        <v>592</v>
      </c>
      <c r="G478" s="50">
        <v>0</v>
      </c>
      <c r="H478" s="43" t="s">
        <v>10</v>
      </c>
      <c r="I478" s="33">
        <v>19.64</v>
      </c>
      <c r="J478" s="35">
        <v>18.658000000000001</v>
      </c>
      <c r="K478" s="4">
        <f t="shared" si="46"/>
        <v>0.98199999999999932</v>
      </c>
      <c r="L478" s="40">
        <f t="shared" si="47"/>
        <v>4.9999999999999933E-2</v>
      </c>
      <c r="M478" s="1">
        <v>19.64</v>
      </c>
      <c r="N478" s="41">
        <f t="shared" si="50"/>
        <v>4.9999999999999933E-2</v>
      </c>
    </row>
    <row r="479" spans="1:14">
      <c r="A479" s="1" t="str">
        <f t="shared" si="45"/>
        <v>2.02.0451</v>
      </c>
      <c r="B479" s="25">
        <f>COUNTIF(C$3:C479,C479)</f>
        <v>1</v>
      </c>
      <c r="C479" s="46" t="s">
        <v>2334</v>
      </c>
      <c r="D479" s="46"/>
      <c r="E479" s="47" t="s">
        <v>2333</v>
      </c>
      <c r="F479" s="33" t="s">
        <v>593</v>
      </c>
      <c r="G479" s="50">
        <v>0</v>
      </c>
      <c r="H479" s="43" t="s">
        <v>10</v>
      </c>
      <c r="I479" s="33">
        <v>24.54</v>
      </c>
      <c r="J479" s="35">
        <v>23.803799999999999</v>
      </c>
      <c r="K479" s="4">
        <f t="shared" si="46"/>
        <v>0.73620000000000019</v>
      </c>
      <c r="L479" s="40">
        <f t="shared" si="47"/>
        <v>3.0000000000000027E-2</v>
      </c>
      <c r="M479" s="1">
        <v>24.54</v>
      </c>
      <c r="N479" s="41">
        <f t="shared" si="50"/>
        <v>3.0000000000000027E-2</v>
      </c>
    </row>
    <row r="480" spans="1:14">
      <c r="A480" s="1" t="str">
        <f t="shared" si="45"/>
        <v>2.02.0481</v>
      </c>
      <c r="B480" s="25">
        <f>COUNTIF(C$3:C480,C480)</f>
        <v>1</v>
      </c>
      <c r="C480" s="46" t="s">
        <v>2336</v>
      </c>
      <c r="D480" s="46"/>
      <c r="E480" s="47" t="s">
        <v>2335</v>
      </c>
      <c r="F480" s="33" t="s">
        <v>594</v>
      </c>
      <c r="G480" s="50">
        <v>0</v>
      </c>
      <c r="H480" s="43" t="s">
        <v>10</v>
      </c>
      <c r="I480" s="33">
        <v>126.14</v>
      </c>
      <c r="J480" s="35">
        <v>121.65</v>
      </c>
      <c r="K480" s="4">
        <f t="shared" si="46"/>
        <v>4.4899999999999949</v>
      </c>
      <c r="L480" s="40">
        <f t="shared" si="47"/>
        <v>3.5595370223561074E-2</v>
      </c>
      <c r="M480" s="1">
        <v>128.06</v>
      </c>
      <c r="N480" s="41">
        <f t="shared" si="50"/>
        <v>5.0054661877245055E-2</v>
      </c>
    </row>
    <row r="481" spans="1:14">
      <c r="A481" s="1" t="str">
        <f t="shared" si="45"/>
        <v>2.02.0482</v>
      </c>
      <c r="B481" s="25">
        <f>COUNTIF(C$3:C481,C481)</f>
        <v>2</v>
      </c>
      <c r="C481" s="46" t="s">
        <v>2336</v>
      </c>
      <c r="D481" s="46"/>
      <c r="E481" s="47" t="s">
        <v>2337</v>
      </c>
      <c r="F481" s="33" t="s">
        <v>595</v>
      </c>
      <c r="G481" s="50">
        <v>0</v>
      </c>
      <c r="H481" s="43" t="s">
        <v>10</v>
      </c>
      <c r="I481" s="33">
        <v>195.24</v>
      </c>
      <c r="J481" s="35">
        <v>190.23</v>
      </c>
      <c r="K481" s="4">
        <f t="shared" si="46"/>
        <v>5.0100000000000193</v>
      </c>
      <c r="L481" s="40">
        <f t="shared" si="47"/>
        <v>2.5660725261217099E-2</v>
      </c>
      <c r="M481" s="1">
        <v>200.25</v>
      </c>
      <c r="N481" s="41">
        <f t="shared" si="50"/>
        <v>5.0037453183520597E-2</v>
      </c>
    </row>
    <row r="482" spans="1:14">
      <c r="A482" s="1" t="str">
        <f t="shared" si="45"/>
        <v>2.02.0483</v>
      </c>
      <c r="B482" s="25">
        <f>COUNTIF(C$3:C482,C482)</f>
        <v>3</v>
      </c>
      <c r="C482" s="46" t="s">
        <v>2336</v>
      </c>
      <c r="D482" s="46"/>
      <c r="E482" s="47" t="s">
        <v>2338</v>
      </c>
      <c r="F482" s="33" t="s">
        <v>596</v>
      </c>
      <c r="G482" s="50">
        <v>304</v>
      </c>
      <c r="H482" s="43" t="s">
        <v>10</v>
      </c>
      <c r="I482" s="33">
        <v>162.53</v>
      </c>
      <c r="J482" s="35">
        <v>156.75</v>
      </c>
      <c r="K482" s="4">
        <f t="shared" si="46"/>
        <v>5.7800000000000011</v>
      </c>
      <c r="L482" s="40">
        <f t="shared" si="47"/>
        <v>3.5562665354088474E-2</v>
      </c>
      <c r="M482" s="1">
        <v>165</v>
      </c>
      <c r="N482" s="41">
        <f t="shared" si="50"/>
        <v>5.0000000000000044E-2</v>
      </c>
    </row>
    <row r="483" spans="1:14">
      <c r="A483" s="1" t="str">
        <f t="shared" si="45"/>
        <v>2.02.0484</v>
      </c>
      <c r="B483" s="25">
        <f>COUNTIF(C$3:C483,C483)</f>
        <v>4</v>
      </c>
      <c r="C483" s="46" t="s">
        <v>2336</v>
      </c>
      <c r="D483" s="46"/>
      <c r="E483" s="47" t="s">
        <v>2339</v>
      </c>
      <c r="F483" s="33" t="s">
        <v>597</v>
      </c>
      <c r="G483" s="50">
        <v>0</v>
      </c>
      <c r="H483" s="43" t="s">
        <v>10</v>
      </c>
      <c r="I483" s="33">
        <v>196.98</v>
      </c>
      <c r="J483" s="35">
        <v>187.13</v>
      </c>
      <c r="K483" s="4">
        <f t="shared" si="46"/>
        <v>9.8499999999999943</v>
      </c>
      <c r="L483" s="40">
        <f t="shared" si="47"/>
        <v>5.0005076657528624E-2</v>
      </c>
      <c r="M483" s="1">
        <v>196.98</v>
      </c>
      <c r="N483" s="41">
        <f t="shared" si="50"/>
        <v>5.0005076657528624E-2</v>
      </c>
    </row>
    <row r="484" spans="1:14">
      <c r="A484" s="1" t="str">
        <f t="shared" si="45"/>
        <v>2.02.0485</v>
      </c>
      <c r="B484" s="25">
        <f>COUNTIF(C$3:C484,C484)</f>
        <v>5</v>
      </c>
      <c r="C484" s="46" t="s">
        <v>3263</v>
      </c>
      <c r="D484" s="46"/>
      <c r="E484" s="49" t="s">
        <v>2340</v>
      </c>
      <c r="F484" s="33" t="s">
        <v>107</v>
      </c>
      <c r="G484" s="50">
        <v>304</v>
      </c>
      <c r="H484" s="43" t="s">
        <v>10</v>
      </c>
      <c r="I484" s="33">
        <v>253.33</v>
      </c>
      <c r="J484" s="35">
        <v>240.66</v>
      </c>
      <c r="K484" s="4">
        <f t="shared" si="46"/>
        <v>12.670000000000016</v>
      </c>
      <c r="L484" s="40">
        <f t="shared" si="47"/>
        <v>5.0013815971262865E-2</v>
      </c>
      <c r="M484" s="1">
        <v>253.33</v>
      </c>
      <c r="N484" s="41">
        <f t="shared" si="50"/>
        <v>5.0013815971262865E-2</v>
      </c>
    </row>
    <row r="485" spans="1:14">
      <c r="A485" s="1" t="str">
        <f t="shared" si="45"/>
        <v>2.02.0491</v>
      </c>
      <c r="B485" s="25">
        <f>COUNTIF(C$3:C485,C485)</f>
        <v>1</v>
      </c>
      <c r="C485" s="46" t="s">
        <v>2341</v>
      </c>
      <c r="D485" s="46"/>
      <c r="E485" s="47" t="s">
        <v>2342</v>
      </c>
      <c r="F485" s="33" t="s">
        <v>598</v>
      </c>
      <c r="G485" s="50">
        <v>0</v>
      </c>
      <c r="H485" s="43" t="s">
        <v>10</v>
      </c>
      <c r="I485" s="33">
        <v>7.2</v>
      </c>
      <c r="J485" s="35">
        <v>7.06</v>
      </c>
      <c r="K485" s="4">
        <f t="shared" si="46"/>
        <v>0.14000000000000057</v>
      </c>
      <c r="L485" s="40">
        <f t="shared" si="47"/>
        <v>1.9444444444444486E-2</v>
      </c>
      <c r="M485" s="1">
        <v>7.28</v>
      </c>
      <c r="N485" s="41">
        <f t="shared" si="50"/>
        <v>3.0219780219780334E-2</v>
      </c>
    </row>
    <row r="486" spans="1:14">
      <c r="A486" s="1" t="str">
        <f t="shared" si="45"/>
        <v>2.02.0531</v>
      </c>
      <c r="B486" s="25">
        <f>COUNTIF(C$3:C486,C486)</f>
        <v>1</v>
      </c>
      <c r="C486" s="46" t="s">
        <v>2344</v>
      </c>
      <c r="D486" s="46"/>
      <c r="E486" s="48" t="s">
        <v>2343</v>
      </c>
      <c r="F486" s="33" t="s">
        <v>599</v>
      </c>
      <c r="G486" s="50">
        <v>0</v>
      </c>
      <c r="H486" s="43" t="s">
        <v>10</v>
      </c>
      <c r="I486" s="33">
        <v>158.6</v>
      </c>
      <c r="J486" s="35">
        <v>152.96899999999999</v>
      </c>
      <c r="K486" s="4">
        <f t="shared" si="46"/>
        <v>5.6310000000000002</v>
      </c>
      <c r="L486" s="40">
        <f t="shared" si="47"/>
        <v>3.5504413619167674E-2</v>
      </c>
      <c r="M486" s="1">
        <v>161.02000000000001</v>
      </c>
      <c r="N486" s="41">
        <f t="shared" si="50"/>
        <v>5.0000000000000044E-2</v>
      </c>
    </row>
    <row r="487" spans="1:14">
      <c r="A487" s="1" t="str">
        <f t="shared" si="45"/>
        <v>2.02.0532</v>
      </c>
      <c r="B487" s="25">
        <f>COUNTIF(C$3:C487,C487)</f>
        <v>2</v>
      </c>
      <c r="C487" s="46" t="s">
        <v>2344</v>
      </c>
      <c r="D487" s="46"/>
      <c r="E487" s="47" t="s">
        <v>2345</v>
      </c>
      <c r="F487" s="33" t="s">
        <v>600</v>
      </c>
      <c r="G487" s="50">
        <v>0</v>
      </c>
      <c r="H487" s="43" t="s">
        <v>10</v>
      </c>
      <c r="I487" s="33">
        <v>158.6</v>
      </c>
      <c r="J487" s="35">
        <v>153.84199999999998</v>
      </c>
      <c r="K487" s="4">
        <f t="shared" si="46"/>
        <v>4.7580000000000098</v>
      </c>
      <c r="L487" s="40">
        <f t="shared" si="47"/>
        <v>3.0000000000000027E-2</v>
      </c>
      <c r="M487" s="1">
        <v>161.02000000000001</v>
      </c>
      <c r="N487" s="41">
        <f t="shared" si="50"/>
        <v>4.4578313253012203E-2</v>
      </c>
    </row>
    <row r="488" spans="1:14">
      <c r="A488" s="1" t="str">
        <f t="shared" si="45"/>
        <v>2.02.0541</v>
      </c>
      <c r="B488" s="25">
        <f>COUNTIF(C$3:C488,C488)</f>
        <v>1</v>
      </c>
      <c r="C488" s="46" t="s">
        <v>2347</v>
      </c>
      <c r="D488" s="46"/>
      <c r="E488" s="47" t="s">
        <v>2346</v>
      </c>
      <c r="F488" s="33" t="s">
        <v>601</v>
      </c>
      <c r="G488" s="50" t="s">
        <v>602</v>
      </c>
      <c r="H488" s="43" t="s">
        <v>10</v>
      </c>
      <c r="I488" s="33">
        <v>327</v>
      </c>
      <c r="J488" s="35">
        <v>317.19</v>
      </c>
      <c r="K488" s="4">
        <f t="shared" si="46"/>
        <v>9.8100000000000023</v>
      </c>
      <c r="L488" s="40">
        <f t="shared" si="47"/>
        <v>3.0000000000000027E-2</v>
      </c>
      <c r="M488" s="1">
        <v>327</v>
      </c>
      <c r="N488" s="41">
        <f t="shared" si="50"/>
        <v>3.0000000000000027E-2</v>
      </c>
    </row>
    <row r="489" spans="1:14">
      <c r="A489" s="1" t="str">
        <f t="shared" si="45"/>
        <v>2.02.0542</v>
      </c>
      <c r="B489" s="25">
        <f>COUNTIF(C$3:C489,C489)</f>
        <v>2</v>
      </c>
      <c r="C489" s="46" t="s">
        <v>2347</v>
      </c>
      <c r="D489" s="46"/>
      <c r="E489" s="47" t="s">
        <v>2348</v>
      </c>
      <c r="F489" s="33" t="s">
        <v>603</v>
      </c>
      <c r="G489" s="50" t="s">
        <v>602</v>
      </c>
      <c r="H489" s="43" t="s">
        <v>10</v>
      </c>
      <c r="I489" s="33">
        <v>320</v>
      </c>
      <c r="J489" s="35">
        <v>310.39999999999998</v>
      </c>
      <c r="K489" s="4">
        <f t="shared" si="46"/>
        <v>9.6000000000000227</v>
      </c>
      <c r="L489" s="40">
        <f t="shared" si="47"/>
        <v>3.0000000000000027E-2</v>
      </c>
      <c r="M489" s="1">
        <v>320</v>
      </c>
      <c r="N489" s="41">
        <f t="shared" si="50"/>
        <v>3.0000000000000027E-2</v>
      </c>
    </row>
    <row r="490" spans="1:14">
      <c r="A490" s="1" t="str">
        <f t="shared" si="45"/>
        <v>2.02.0571</v>
      </c>
      <c r="B490" s="25">
        <f>COUNTIF(C$3:C490,C490)</f>
        <v>1</v>
      </c>
      <c r="C490" s="46" t="s">
        <v>2350</v>
      </c>
      <c r="D490" s="46"/>
      <c r="E490" s="48" t="s">
        <v>2349</v>
      </c>
      <c r="F490" s="33" t="s">
        <v>604</v>
      </c>
      <c r="G490" s="50" t="s">
        <v>605</v>
      </c>
      <c r="H490" s="43" t="s">
        <v>10</v>
      </c>
      <c r="I490" s="33">
        <v>137.80000000000001</v>
      </c>
      <c r="J490" s="35">
        <v>133.666</v>
      </c>
      <c r="K490" s="4">
        <f t="shared" si="46"/>
        <v>4.1340000000000146</v>
      </c>
      <c r="L490" s="40">
        <f t="shared" si="47"/>
        <v>3.0000000000000138E-2</v>
      </c>
      <c r="M490" s="1">
        <v>142.1</v>
      </c>
      <c r="N490" s="41">
        <f t="shared" si="50"/>
        <v>5.9352568613652346E-2</v>
      </c>
    </row>
    <row r="491" spans="1:14">
      <c r="A491" s="1" t="str">
        <f t="shared" si="45"/>
        <v>2.02.0591</v>
      </c>
      <c r="B491" s="25">
        <f>COUNTIF(C$3:C491,C491)</f>
        <v>1</v>
      </c>
      <c r="C491" s="46" t="s">
        <v>2352</v>
      </c>
      <c r="D491" s="46"/>
      <c r="E491" s="48" t="s">
        <v>2351</v>
      </c>
      <c r="F491" s="33" t="s">
        <v>606</v>
      </c>
      <c r="G491" s="50">
        <v>0</v>
      </c>
      <c r="H491" s="43" t="s">
        <v>10</v>
      </c>
      <c r="I491" s="33">
        <v>169.83</v>
      </c>
      <c r="J491" s="35">
        <v>161.33850000000001</v>
      </c>
      <c r="K491" s="4">
        <f t="shared" si="46"/>
        <v>8.491500000000002</v>
      </c>
      <c r="L491" s="40">
        <f t="shared" si="47"/>
        <v>5.0000000000000044E-2</v>
      </c>
      <c r="M491" s="1">
        <v>169.83</v>
      </c>
      <c r="N491" s="41">
        <f t="shared" si="50"/>
        <v>5.0000000000000044E-2</v>
      </c>
    </row>
    <row r="492" spans="1:14">
      <c r="A492" s="1" t="str">
        <f t="shared" si="45"/>
        <v>2.02.0631</v>
      </c>
      <c r="B492" s="25">
        <f>COUNTIF(C$3:C492,C492)</f>
        <v>1</v>
      </c>
      <c r="C492" s="46" t="s">
        <v>2354</v>
      </c>
      <c r="D492" s="46"/>
      <c r="E492" s="47" t="s">
        <v>2353</v>
      </c>
      <c r="F492" s="33" t="s">
        <v>607</v>
      </c>
      <c r="G492" s="50">
        <v>304</v>
      </c>
      <c r="H492" s="43" t="s">
        <v>10</v>
      </c>
      <c r="I492" s="33">
        <v>66.3</v>
      </c>
      <c r="J492" s="35">
        <v>64.310999999999993</v>
      </c>
      <c r="K492" s="4">
        <f t="shared" si="46"/>
        <v>1.9890000000000043</v>
      </c>
      <c r="L492" s="40">
        <f t="shared" si="47"/>
        <v>3.0000000000000027E-2</v>
      </c>
      <c r="M492" s="1">
        <v>67.099999999999994</v>
      </c>
      <c r="N492" s="41">
        <f t="shared" si="50"/>
        <v>4.1564828614009008E-2</v>
      </c>
    </row>
    <row r="493" spans="1:14">
      <c r="A493" s="1" t="str">
        <f t="shared" si="45"/>
        <v>2.02.0632</v>
      </c>
      <c r="B493" s="25">
        <f>COUNTIF(C$3:C493,C493)</f>
        <v>2</v>
      </c>
      <c r="C493" s="46" t="s">
        <v>2354</v>
      </c>
      <c r="D493" s="46"/>
      <c r="E493" s="47" t="s">
        <v>2355</v>
      </c>
      <c r="F493" s="33" t="s">
        <v>608</v>
      </c>
      <c r="G493" s="50">
        <v>304</v>
      </c>
      <c r="H493" s="43" t="s">
        <v>10</v>
      </c>
      <c r="I493" s="33">
        <v>67.5</v>
      </c>
      <c r="J493" s="35">
        <v>65.474999999999994</v>
      </c>
      <c r="K493" s="4">
        <f t="shared" si="46"/>
        <v>2.0250000000000057</v>
      </c>
      <c r="L493" s="40">
        <f t="shared" si="47"/>
        <v>3.0000000000000138E-2</v>
      </c>
      <c r="M493" s="1">
        <v>68.5</v>
      </c>
      <c r="N493" s="41">
        <f t="shared" si="50"/>
        <v>4.4160583941605935E-2</v>
      </c>
    </row>
    <row r="494" spans="1:14">
      <c r="A494" s="1" t="str">
        <f t="shared" si="45"/>
        <v>2.02.0633</v>
      </c>
      <c r="B494" s="25">
        <f>COUNTIF(C$3:C494,C494)</f>
        <v>3</v>
      </c>
      <c r="C494" s="46" t="s">
        <v>2354</v>
      </c>
      <c r="D494" s="46"/>
      <c r="E494" s="48" t="s">
        <v>2356</v>
      </c>
      <c r="F494" s="33" t="s">
        <v>609</v>
      </c>
      <c r="G494" s="50" t="s">
        <v>610</v>
      </c>
      <c r="H494" s="43" t="s">
        <v>10</v>
      </c>
      <c r="I494" s="33">
        <v>53.86</v>
      </c>
      <c r="J494" s="35">
        <v>51.166999999999994</v>
      </c>
      <c r="K494" s="4">
        <f t="shared" si="46"/>
        <v>2.6930000000000049</v>
      </c>
      <c r="L494" s="40">
        <f t="shared" si="47"/>
        <v>5.0000000000000044E-2</v>
      </c>
      <c r="M494" s="1">
        <v>53.86</v>
      </c>
      <c r="N494" s="41">
        <f t="shared" si="50"/>
        <v>5.0000000000000044E-2</v>
      </c>
    </row>
    <row r="495" spans="1:14">
      <c r="A495" s="1" t="str">
        <f t="shared" si="45"/>
        <v>2.02.0634</v>
      </c>
      <c r="B495" s="25">
        <f>COUNTIF(C$3:C495,C495)</f>
        <v>4</v>
      </c>
      <c r="C495" s="46" t="s">
        <v>2354</v>
      </c>
      <c r="D495" s="46"/>
      <c r="E495" s="48" t="s">
        <v>2357</v>
      </c>
      <c r="F495" s="33" t="s">
        <v>611</v>
      </c>
      <c r="G495" s="50">
        <v>0</v>
      </c>
      <c r="H495" s="43" t="s">
        <v>10</v>
      </c>
      <c r="I495" s="33">
        <v>39.5</v>
      </c>
      <c r="J495" s="35">
        <v>38</v>
      </c>
      <c r="K495" s="4">
        <f t="shared" si="46"/>
        <v>1.5</v>
      </c>
      <c r="L495" s="40">
        <f t="shared" si="47"/>
        <v>3.7974683544303778E-2</v>
      </c>
      <c r="M495" s="1">
        <v>40</v>
      </c>
      <c r="N495" s="41">
        <f t="shared" si="50"/>
        <v>5.0000000000000044E-2</v>
      </c>
    </row>
    <row r="496" spans="1:14">
      <c r="A496" s="1" t="str">
        <f t="shared" si="45"/>
        <v>2.02.0635</v>
      </c>
      <c r="B496" s="25">
        <f>COUNTIF(C$3:C496,C496)</f>
        <v>5</v>
      </c>
      <c r="C496" s="46" t="s">
        <v>2354</v>
      </c>
      <c r="D496" s="46"/>
      <c r="E496" s="48" t="s">
        <v>2358</v>
      </c>
      <c r="F496" s="33" t="s">
        <v>612</v>
      </c>
      <c r="G496" s="50">
        <v>304</v>
      </c>
      <c r="H496" s="43" t="s">
        <v>10</v>
      </c>
      <c r="I496" s="33">
        <v>82</v>
      </c>
      <c r="J496" s="35">
        <v>78.375</v>
      </c>
      <c r="K496" s="4">
        <f t="shared" si="46"/>
        <v>3.625</v>
      </c>
      <c r="L496" s="40">
        <f t="shared" si="47"/>
        <v>4.4207317073170715E-2</v>
      </c>
      <c r="M496" s="1">
        <v>82.5</v>
      </c>
      <c r="N496" s="41">
        <f t="shared" si="50"/>
        <v>5.0000000000000044E-2</v>
      </c>
    </row>
    <row r="497" spans="1:14">
      <c r="A497" s="1" t="str">
        <f t="shared" si="45"/>
        <v>2.02.0636</v>
      </c>
      <c r="B497" s="25">
        <f>COUNTIF(C$3:C497,C497)</f>
        <v>6</v>
      </c>
      <c r="C497" s="46" t="s">
        <v>2354</v>
      </c>
      <c r="D497" s="46"/>
      <c r="E497" s="47" t="s">
        <v>2359</v>
      </c>
      <c r="F497" s="33" t="s">
        <v>613</v>
      </c>
      <c r="G497" s="50">
        <v>304</v>
      </c>
      <c r="H497" s="43" t="s">
        <v>10</v>
      </c>
      <c r="I497" s="33">
        <v>59.8</v>
      </c>
      <c r="J497" s="35">
        <v>56.809999999999995</v>
      </c>
      <c r="K497" s="4">
        <f t="shared" si="46"/>
        <v>2.990000000000002</v>
      </c>
      <c r="L497" s="40">
        <f t="shared" si="47"/>
        <v>5.0000000000000044E-2</v>
      </c>
      <c r="M497" s="1">
        <v>59.8</v>
      </c>
      <c r="N497" s="41">
        <f t="shared" si="50"/>
        <v>5.0000000000000044E-2</v>
      </c>
    </row>
    <row r="498" spans="1:14">
      <c r="A498" s="1" t="str">
        <f t="shared" si="45"/>
        <v>2.02.0637</v>
      </c>
      <c r="B498" s="25">
        <f>COUNTIF(C$3:C498,C498)</f>
        <v>7</v>
      </c>
      <c r="C498" s="46" t="s">
        <v>2354</v>
      </c>
      <c r="D498" s="46"/>
      <c r="E498" s="47" t="s">
        <v>2360</v>
      </c>
      <c r="F498" s="33" t="s">
        <v>614</v>
      </c>
      <c r="G498" s="50">
        <v>304</v>
      </c>
      <c r="H498" s="43" t="s">
        <v>10</v>
      </c>
      <c r="I498" s="33">
        <v>24.8</v>
      </c>
      <c r="J498" s="35">
        <v>24.056000000000001</v>
      </c>
      <c r="K498" s="4">
        <f t="shared" si="46"/>
        <v>0.74399999999999977</v>
      </c>
      <c r="L498" s="40">
        <f t="shared" si="47"/>
        <v>3.0000000000000027E-2</v>
      </c>
      <c r="M498" s="1">
        <v>25</v>
      </c>
      <c r="N498" s="41">
        <f t="shared" si="50"/>
        <v>3.7760000000000016E-2</v>
      </c>
    </row>
    <row r="499" spans="1:14">
      <c r="A499" s="1" t="str">
        <f t="shared" si="45"/>
        <v>2.02.0638</v>
      </c>
      <c r="B499" s="25">
        <f>COUNTIF(C$3:C499,C499)</f>
        <v>8</v>
      </c>
      <c r="C499" s="46" t="s">
        <v>2354</v>
      </c>
      <c r="D499" s="46"/>
      <c r="E499" s="47" t="s">
        <v>2361</v>
      </c>
      <c r="F499" s="33" t="s">
        <v>615</v>
      </c>
      <c r="G499" s="50" t="s">
        <v>214</v>
      </c>
      <c r="H499" s="43" t="s">
        <v>10</v>
      </c>
      <c r="I499" s="33">
        <v>48</v>
      </c>
      <c r="J499" s="35">
        <v>45.599999999999994</v>
      </c>
      <c r="K499" s="4">
        <f t="shared" si="46"/>
        <v>2.4000000000000057</v>
      </c>
      <c r="L499" s="40">
        <f t="shared" si="47"/>
        <v>5.0000000000000155E-2</v>
      </c>
      <c r="M499" s="1">
        <v>65.040000000000006</v>
      </c>
      <c r="N499" s="41">
        <f t="shared" si="50"/>
        <v>0.29889298892988947</v>
      </c>
    </row>
    <row r="500" spans="1:14">
      <c r="A500" s="1" t="str">
        <f t="shared" si="45"/>
        <v>2.02.0639</v>
      </c>
      <c r="B500" s="25">
        <f>COUNTIF(C$3:C500,C500)</f>
        <v>9</v>
      </c>
      <c r="C500" s="46" t="s">
        <v>2354</v>
      </c>
      <c r="D500" s="46"/>
      <c r="E500" s="48" t="s">
        <v>2362</v>
      </c>
      <c r="F500" s="33" t="s">
        <v>616</v>
      </c>
      <c r="G500" s="50">
        <v>0</v>
      </c>
      <c r="H500" s="43" t="s">
        <v>10</v>
      </c>
      <c r="I500" s="33">
        <v>58</v>
      </c>
      <c r="J500" s="35">
        <v>55.099999999999994</v>
      </c>
      <c r="K500" s="4">
        <f t="shared" si="46"/>
        <v>2.9000000000000057</v>
      </c>
      <c r="L500" s="40">
        <f t="shared" si="47"/>
        <v>5.0000000000000044E-2</v>
      </c>
      <c r="M500" s="1">
        <v>58</v>
      </c>
      <c r="N500" s="41">
        <f t="shared" si="50"/>
        <v>5.0000000000000044E-2</v>
      </c>
    </row>
    <row r="501" spans="1:14">
      <c r="A501" s="1" t="str">
        <f t="shared" si="45"/>
        <v>2.02.06310</v>
      </c>
      <c r="B501" s="25">
        <f>COUNTIF(C$3:C501,C501)</f>
        <v>10</v>
      </c>
      <c r="C501" s="46" t="s">
        <v>2354</v>
      </c>
      <c r="D501" s="46"/>
      <c r="E501" s="47" t="s">
        <v>2363</v>
      </c>
      <c r="F501" s="33" t="s">
        <v>617</v>
      </c>
      <c r="G501" s="50">
        <v>304</v>
      </c>
      <c r="H501" s="43" t="s">
        <v>10</v>
      </c>
      <c r="I501" s="33">
        <v>41</v>
      </c>
      <c r="J501" s="35">
        <v>38.949999999999996</v>
      </c>
      <c r="K501" s="4">
        <f t="shared" si="46"/>
        <v>2.0500000000000043</v>
      </c>
      <c r="L501" s="40">
        <f t="shared" si="47"/>
        <v>5.0000000000000155E-2</v>
      </c>
      <c r="M501" s="1">
        <v>42</v>
      </c>
      <c r="N501" s="41">
        <f t="shared" si="50"/>
        <v>7.2619047619047694E-2</v>
      </c>
    </row>
    <row r="502" spans="1:14">
      <c r="A502" s="1" t="str">
        <f t="shared" si="45"/>
        <v>2.02.06311</v>
      </c>
      <c r="B502" s="25">
        <f>COUNTIF(C$3:C502,C502)</f>
        <v>11</v>
      </c>
      <c r="C502" s="46" t="s">
        <v>2354</v>
      </c>
      <c r="D502" s="46"/>
      <c r="E502" s="47" t="s">
        <v>2364</v>
      </c>
      <c r="F502" s="33" t="s">
        <v>618</v>
      </c>
      <c r="G502" s="50" t="s">
        <v>228</v>
      </c>
      <c r="H502" s="43" t="s">
        <v>10</v>
      </c>
      <c r="I502" s="33">
        <v>74.5</v>
      </c>
      <c r="J502" s="35">
        <v>70.774999999999991</v>
      </c>
      <c r="K502" s="4">
        <f t="shared" si="46"/>
        <v>3.7250000000000085</v>
      </c>
      <c r="L502" s="40">
        <f t="shared" si="47"/>
        <v>5.0000000000000155E-2</v>
      </c>
      <c r="M502" s="1">
        <v>75.3</v>
      </c>
      <c r="N502" s="41">
        <f t="shared" si="50"/>
        <v>6.0092961487383856E-2</v>
      </c>
    </row>
    <row r="503" spans="1:14">
      <c r="A503" s="1" t="str">
        <f t="shared" si="45"/>
        <v>2.02.06312</v>
      </c>
      <c r="B503" s="25">
        <f>COUNTIF(C$3:C503,C503)</f>
        <v>12</v>
      </c>
      <c r="C503" s="46" t="s">
        <v>2354</v>
      </c>
      <c r="D503" s="46"/>
      <c r="E503" s="48" t="s">
        <v>2365</v>
      </c>
      <c r="F503" s="33" t="s">
        <v>619</v>
      </c>
      <c r="G503" s="50">
        <v>0</v>
      </c>
      <c r="H503" s="43" t="s">
        <v>10</v>
      </c>
      <c r="I503" s="33">
        <v>19.37</v>
      </c>
      <c r="J503" s="35">
        <v>18.401499999999999</v>
      </c>
      <c r="K503" s="4">
        <f t="shared" si="46"/>
        <v>0.96850000000000236</v>
      </c>
      <c r="L503" s="40">
        <f t="shared" si="47"/>
        <v>5.0000000000000155E-2</v>
      </c>
      <c r="M503" s="1">
        <v>19.37</v>
      </c>
      <c r="N503" s="41">
        <f t="shared" ref="N503:N514" si="51">1-J503/M503</f>
        <v>5.0000000000000155E-2</v>
      </c>
    </row>
    <row r="504" spans="1:14">
      <c r="A504" s="1" t="str">
        <f t="shared" si="45"/>
        <v>2.02.06313</v>
      </c>
      <c r="B504" s="25">
        <f>COUNTIF(C$3:C504,C504)</f>
        <v>13</v>
      </c>
      <c r="C504" s="46" t="s">
        <v>2354</v>
      </c>
      <c r="D504" s="46"/>
      <c r="E504" s="48" t="s">
        <v>2366</v>
      </c>
      <c r="F504" s="33" t="s">
        <v>620</v>
      </c>
      <c r="G504" s="50">
        <v>0</v>
      </c>
      <c r="H504" s="43" t="s">
        <v>10</v>
      </c>
      <c r="I504" s="33">
        <v>21</v>
      </c>
      <c r="J504" s="35">
        <v>20.139999999999997</v>
      </c>
      <c r="K504" s="4">
        <f t="shared" si="46"/>
        <v>0.86000000000000298</v>
      </c>
      <c r="L504" s="40">
        <f t="shared" si="47"/>
        <v>4.0952380952381073E-2</v>
      </c>
      <c r="M504" s="1">
        <v>21.2</v>
      </c>
      <c r="N504" s="41">
        <f t="shared" si="51"/>
        <v>5.0000000000000155E-2</v>
      </c>
    </row>
    <row r="505" spans="1:14">
      <c r="A505" s="1" t="str">
        <f t="shared" si="45"/>
        <v>2.02.06314</v>
      </c>
      <c r="B505" s="25">
        <f>COUNTIF(C$3:C505,C505)</f>
        <v>14</v>
      </c>
      <c r="C505" s="46" t="s">
        <v>2354</v>
      </c>
      <c r="D505" s="46"/>
      <c r="E505" s="48" t="s">
        <v>2367</v>
      </c>
      <c r="F505" s="33" t="s">
        <v>621</v>
      </c>
      <c r="G505" s="50">
        <v>0</v>
      </c>
      <c r="H505" s="43" t="s">
        <v>10</v>
      </c>
      <c r="I505" s="33">
        <v>18</v>
      </c>
      <c r="J505" s="35">
        <v>17.099999999999998</v>
      </c>
      <c r="K505" s="4">
        <f t="shared" si="46"/>
        <v>0.90000000000000213</v>
      </c>
      <c r="L505" s="40">
        <f t="shared" si="47"/>
        <v>5.0000000000000155E-2</v>
      </c>
      <c r="M505" s="1">
        <v>18</v>
      </c>
      <c r="N505" s="41">
        <f t="shared" si="51"/>
        <v>5.0000000000000155E-2</v>
      </c>
    </row>
    <row r="506" spans="1:14">
      <c r="A506" s="1" t="str">
        <f t="shared" si="45"/>
        <v>2.02.06315</v>
      </c>
      <c r="B506" s="25">
        <f>COUNTIF(C$3:C506,C506)</f>
        <v>15</v>
      </c>
      <c r="C506" s="46" t="s">
        <v>2354</v>
      </c>
      <c r="D506" s="46"/>
      <c r="E506" s="48" t="s">
        <v>2368</v>
      </c>
      <c r="F506" s="33" t="s">
        <v>622</v>
      </c>
      <c r="G506" s="50">
        <v>0</v>
      </c>
      <c r="H506" s="43" t="s">
        <v>10</v>
      </c>
      <c r="I506" s="33">
        <v>10.53</v>
      </c>
      <c r="J506" s="35">
        <v>10.155499999999998</v>
      </c>
      <c r="K506" s="4">
        <f t="shared" si="46"/>
        <v>0.37450000000000117</v>
      </c>
      <c r="L506" s="40">
        <f t="shared" si="47"/>
        <v>3.5565052231719019E-2</v>
      </c>
      <c r="M506" s="1">
        <v>10.69</v>
      </c>
      <c r="N506" s="41">
        <f t="shared" si="51"/>
        <v>5.0000000000000155E-2</v>
      </c>
    </row>
    <row r="507" spans="1:14">
      <c r="A507" s="1" t="str">
        <f t="shared" si="45"/>
        <v>2.02.06316</v>
      </c>
      <c r="B507" s="25">
        <f>COUNTIF(C$3:C507,C507)</f>
        <v>16</v>
      </c>
      <c r="C507" s="46" t="s">
        <v>2354</v>
      </c>
      <c r="D507" s="46"/>
      <c r="E507" s="48" t="s">
        <v>2369</v>
      </c>
      <c r="F507" s="33" t="s">
        <v>623</v>
      </c>
      <c r="G507" s="50">
        <v>0</v>
      </c>
      <c r="H507" s="43" t="s">
        <v>10</v>
      </c>
      <c r="I507" s="33">
        <v>18.5</v>
      </c>
      <c r="J507" s="35">
        <v>17.574999999999999</v>
      </c>
      <c r="K507" s="4">
        <f t="shared" si="46"/>
        <v>0.92500000000000071</v>
      </c>
      <c r="L507" s="40">
        <f t="shared" si="47"/>
        <v>5.0000000000000044E-2</v>
      </c>
      <c r="M507" s="1">
        <v>18.5</v>
      </c>
      <c r="N507" s="41">
        <f t="shared" si="51"/>
        <v>5.0000000000000044E-2</v>
      </c>
    </row>
    <row r="508" spans="1:14">
      <c r="A508" s="1" t="str">
        <f t="shared" si="45"/>
        <v>2.02.06317</v>
      </c>
      <c r="B508" s="25">
        <f>COUNTIF(C$3:C508,C508)</f>
        <v>17</v>
      </c>
      <c r="C508" s="46" t="s">
        <v>2354</v>
      </c>
      <c r="D508" s="46"/>
      <c r="E508" s="48" t="s">
        <v>2370</v>
      </c>
      <c r="F508" s="33" t="s">
        <v>624</v>
      </c>
      <c r="G508" s="50">
        <v>0</v>
      </c>
      <c r="H508" s="43" t="s">
        <v>10</v>
      </c>
      <c r="I508" s="33">
        <v>15</v>
      </c>
      <c r="J508" s="35">
        <v>14.25</v>
      </c>
      <c r="K508" s="4">
        <f t="shared" si="46"/>
        <v>0.75</v>
      </c>
      <c r="L508" s="40">
        <f t="shared" si="47"/>
        <v>5.0000000000000044E-2</v>
      </c>
      <c r="M508" s="1">
        <v>15</v>
      </c>
      <c r="N508" s="41">
        <f t="shared" si="51"/>
        <v>5.0000000000000044E-2</v>
      </c>
    </row>
    <row r="509" spans="1:14">
      <c r="A509" s="1" t="str">
        <f t="shared" si="45"/>
        <v>2.02.06318</v>
      </c>
      <c r="B509" s="25">
        <f>COUNTIF(C$3:C509,C509)</f>
        <v>18</v>
      </c>
      <c r="C509" s="46" t="s">
        <v>2354</v>
      </c>
      <c r="D509" s="46"/>
      <c r="E509" s="47" t="s">
        <v>2371</v>
      </c>
      <c r="F509" s="33" t="s">
        <v>625</v>
      </c>
      <c r="G509" s="50">
        <v>441</v>
      </c>
      <c r="H509" s="43" t="s">
        <v>10</v>
      </c>
      <c r="I509" s="33">
        <v>21.9</v>
      </c>
      <c r="J509" s="35">
        <v>21.242999999999999</v>
      </c>
      <c r="K509" s="4">
        <f t="shared" si="46"/>
        <v>0.65700000000000003</v>
      </c>
      <c r="L509" s="40">
        <f t="shared" si="47"/>
        <v>3.0000000000000027E-2</v>
      </c>
      <c r="M509" s="1">
        <v>22.1</v>
      </c>
      <c r="N509" s="41">
        <f t="shared" si="51"/>
        <v>3.8778280542986598E-2</v>
      </c>
    </row>
    <row r="510" spans="1:14">
      <c r="A510" s="1" t="str">
        <f t="shared" si="45"/>
        <v>2.02.06319</v>
      </c>
      <c r="B510" s="25">
        <f>COUNTIF(C$3:C510,C510)</f>
        <v>19</v>
      </c>
      <c r="C510" s="46" t="s">
        <v>2354</v>
      </c>
      <c r="D510" s="46"/>
      <c r="E510" s="47" t="s">
        <v>2372</v>
      </c>
      <c r="F510" s="33" t="s">
        <v>626</v>
      </c>
      <c r="G510" s="50" t="s">
        <v>227</v>
      </c>
      <c r="H510" s="43" t="s">
        <v>10</v>
      </c>
      <c r="I510" s="33">
        <v>27.5</v>
      </c>
      <c r="J510" s="35">
        <v>26.125</v>
      </c>
      <c r="K510" s="4">
        <f t="shared" si="46"/>
        <v>1.375</v>
      </c>
      <c r="L510" s="40">
        <f t="shared" si="47"/>
        <v>5.0000000000000044E-2</v>
      </c>
      <c r="M510" s="1">
        <v>27.9</v>
      </c>
      <c r="N510" s="41">
        <f t="shared" si="51"/>
        <v>6.362007168458772E-2</v>
      </c>
    </row>
    <row r="511" spans="1:14">
      <c r="A511" s="1" t="str">
        <f t="shared" si="45"/>
        <v>2.02.06320</v>
      </c>
      <c r="B511" s="25">
        <f>COUNTIF(C$3:C511,C511)</f>
        <v>20</v>
      </c>
      <c r="C511" s="46" t="s">
        <v>2354</v>
      </c>
      <c r="D511" s="46"/>
      <c r="E511" s="48" t="s">
        <v>2373</v>
      </c>
      <c r="F511" s="33" t="s">
        <v>627</v>
      </c>
      <c r="G511" s="50">
        <v>0</v>
      </c>
      <c r="H511" s="43" t="s">
        <v>10</v>
      </c>
      <c r="I511" s="33">
        <v>51</v>
      </c>
      <c r="J511" s="35">
        <v>48.449999999999996</v>
      </c>
      <c r="K511" s="4">
        <f t="shared" si="46"/>
        <v>2.5500000000000043</v>
      </c>
      <c r="L511" s="40">
        <f t="shared" si="47"/>
        <v>5.0000000000000044E-2</v>
      </c>
      <c r="M511" s="1">
        <v>52.5</v>
      </c>
      <c r="N511" s="41">
        <f t="shared" si="51"/>
        <v>7.714285714285718E-2</v>
      </c>
    </row>
    <row r="512" spans="1:14">
      <c r="A512" s="1" t="str">
        <f t="shared" si="45"/>
        <v>2.02.06321</v>
      </c>
      <c r="B512" s="25">
        <f>COUNTIF(C$3:C512,C512)</f>
        <v>21</v>
      </c>
      <c r="C512" s="46" t="s">
        <v>2354</v>
      </c>
      <c r="D512" s="46"/>
      <c r="E512" s="47" t="s">
        <v>2374</v>
      </c>
      <c r="F512" s="33" t="s">
        <v>628</v>
      </c>
      <c r="G512" s="50">
        <v>0</v>
      </c>
      <c r="H512" s="43" t="s">
        <v>10</v>
      </c>
      <c r="I512" s="33">
        <v>29.06</v>
      </c>
      <c r="J512" s="35">
        <v>18.36</v>
      </c>
      <c r="K512" s="4">
        <f t="shared" si="46"/>
        <v>10.7</v>
      </c>
      <c r="L512" s="40">
        <f t="shared" si="47"/>
        <v>0.36820371644872674</v>
      </c>
      <c r="M512" s="1">
        <v>18.36</v>
      </c>
      <c r="N512" s="41">
        <f t="shared" si="51"/>
        <v>0</v>
      </c>
    </row>
    <row r="513" spans="1:14">
      <c r="A513" s="1" t="str">
        <f t="shared" si="45"/>
        <v>2.02.06322</v>
      </c>
      <c r="B513" s="25">
        <f>COUNTIF(C$3:C513,C513)</f>
        <v>22</v>
      </c>
      <c r="C513" s="46" t="s">
        <v>2354</v>
      </c>
      <c r="D513" s="46"/>
      <c r="E513" s="48" t="s">
        <v>2375</v>
      </c>
      <c r="F513" s="33" t="s">
        <v>629</v>
      </c>
      <c r="G513" s="50" t="s">
        <v>544</v>
      </c>
      <c r="H513" s="43" t="s">
        <v>10</v>
      </c>
      <c r="I513" s="33">
        <v>22.8</v>
      </c>
      <c r="J513" s="35">
        <v>21.66</v>
      </c>
      <c r="K513" s="4">
        <f t="shared" si="46"/>
        <v>1.1400000000000006</v>
      </c>
      <c r="L513" s="40">
        <f t="shared" si="47"/>
        <v>5.0000000000000044E-2</v>
      </c>
      <c r="M513" s="1">
        <v>22.8</v>
      </c>
      <c r="N513" s="41">
        <f t="shared" si="51"/>
        <v>5.0000000000000044E-2</v>
      </c>
    </row>
    <row r="514" spans="1:14">
      <c r="A514" s="1" t="str">
        <f t="shared" si="45"/>
        <v>2.02.06323</v>
      </c>
      <c r="B514" s="25">
        <f>COUNTIF(C$3:C514,C514)</f>
        <v>23</v>
      </c>
      <c r="C514" s="46" t="s">
        <v>2354</v>
      </c>
      <c r="D514" s="46"/>
      <c r="E514" s="47" t="s">
        <v>2376</v>
      </c>
      <c r="F514" s="33" t="s">
        <v>630</v>
      </c>
      <c r="G514" s="50">
        <v>441</v>
      </c>
      <c r="H514" s="43" t="s">
        <v>10</v>
      </c>
      <c r="I514" s="33">
        <v>220</v>
      </c>
      <c r="J514" s="35">
        <v>213.4</v>
      </c>
      <c r="K514" s="4">
        <f t="shared" si="46"/>
        <v>6.5999999999999943</v>
      </c>
      <c r="L514" s="40">
        <f t="shared" si="47"/>
        <v>3.0000000000000027E-2</v>
      </c>
      <c r="M514" s="1">
        <v>220</v>
      </c>
      <c r="N514" s="41">
        <f t="shared" si="51"/>
        <v>3.0000000000000027E-2</v>
      </c>
    </row>
    <row r="515" spans="1:14">
      <c r="A515" s="1" t="str">
        <f t="shared" si="45"/>
        <v>2.02.06324</v>
      </c>
      <c r="B515" s="25">
        <f>COUNTIF(C$3:C515,C515)</f>
        <v>24</v>
      </c>
      <c r="C515" s="46" t="s">
        <v>2354</v>
      </c>
      <c r="D515" s="46"/>
      <c r="E515" s="48" t="s">
        <v>2377</v>
      </c>
      <c r="F515" s="33" t="s">
        <v>631</v>
      </c>
      <c r="G515" s="50" t="s">
        <v>632</v>
      </c>
      <c r="H515" s="43" t="s">
        <v>10</v>
      </c>
      <c r="I515" s="33">
        <v>18.260000000000002</v>
      </c>
      <c r="J515" s="35">
        <v>17.888499999999997</v>
      </c>
      <c r="K515" s="4">
        <f t="shared" si="46"/>
        <v>0.3715000000000046</v>
      </c>
      <c r="L515" s="40">
        <f t="shared" si="47"/>
        <v>2.0345016429354046E-2</v>
      </c>
      <c r="M515" s="1">
        <v>18.829999999999998</v>
      </c>
      <c r="N515" s="41">
        <f t="shared" ref="N515:N518" si="52">1-J515/M515</f>
        <v>5.0000000000000044E-2</v>
      </c>
    </row>
    <row r="516" spans="1:14">
      <c r="A516" s="1" t="str">
        <f t="shared" ref="A516:A579" si="53">C516&amp;B516</f>
        <v>2.02.0661</v>
      </c>
      <c r="B516" s="25">
        <f>COUNTIF(C$3:C516,C516)</f>
        <v>1</v>
      </c>
      <c r="C516" s="46" t="s">
        <v>2379</v>
      </c>
      <c r="D516" s="46"/>
      <c r="E516" s="47" t="s">
        <v>2378</v>
      </c>
      <c r="F516" s="33" t="s">
        <v>633</v>
      </c>
      <c r="G516" s="50">
        <v>0</v>
      </c>
      <c r="H516" s="43" t="s">
        <v>10</v>
      </c>
      <c r="I516" s="33">
        <v>1.7</v>
      </c>
      <c r="J516" s="35">
        <v>1.649</v>
      </c>
      <c r="K516" s="4">
        <f t="shared" ref="K516:K579" si="54">I516-J516</f>
        <v>5.0999999999999934E-2</v>
      </c>
      <c r="L516" s="40">
        <f t="shared" ref="L516:L579" si="55">1-J516/I516</f>
        <v>2.9999999999999916E-2</v>
      </c>
      <c r="M516" s="1">
        <v>1.7</v>
      </c>
      <c r="N516" s="41">
        <f t="shared" si="52"/>
        <v>2.9999999999999916E-2</v>
      </c>
    </row>
    <row r="517" spans="1:14">
      <c r="A517" s="1" t="str">
        <f t="shared" si="53"/>
        <v>2.02.0662</v>
      </c>
      <c r="B517" s="25">
        <f>COUNTIF(C$3:C517,C517)</f>
        <v>2</v>
      </c>
      <c r="C517" s="46" t="s">
        <v>2379</v>
      </c>
      <c r="D517" s="46"/>
      <c r="E517" s="47" t="s">
        <v>2380</v>
      </c>
      <c r="F517" s="33" t="s">
        <v>634</v>
      </c>
      <c r="G517" s="50">
        <v>0</v>
      </c>
      <c r="H517" s="43" t="s">
        <v>10</v>
      </c>
      <c r="I517" s="33">
        <v>4.01</v>
      </c>
      <c r="J517" s="35">
        <v>3.8896999999999995</v>
      </c>
      <c r="K517" s="4">
        <f t="shared" si="54"/>
        <v>0.1203000000000003</v>
      </c>
      <c r="L517" s="40">
        <f t="shared" si="55"/>
        <v>3.0000000000000027E-2</v>
      </c>
      <c r="M517" s="1">
        <v>4.01</v>
      </c>
      <c r="N517" s="41">
        <f t="shared" si="52"/>
        <v>3.0000000000000027E-2</v>
      </c>
    </row>
    <row r="518" spans="1:14">
      <c r="A518" s="1" t="str">
        <f t="shared" si="53"/>
        <v>2.02.0663</v>
      </c>
      <c r="B518" s="25">
        <f>COUNTIF(C$3:C518,C518)</f>
        <v>3</v>
      </c>
      <c r="C518" s="46" t="s">
        <v>2379</v>
      </c>
      <c r="D518" s="46"/>
      <c r="E518" s="47" t="s">
        <v>2381</v>
      </c>
      <c r="F518" s="33" t="s">
        <v>635</v>
      </c>
      <c r="G518" s="50">
        <v>0</v>
      </c>
      <c r="H518" s="43" t="s">
        <v>10</v>
      </c>
      <c r="I518" s="33">
        <v>6.47</v>
      </c>
      <c r="J518" s="35">
        <v>6.2758999999999991</v>
      </c>
      <c r="K518" s="4">
        <f t="shared" si="54"/>
        <v>0.19410000000000061</v>
      </c>
      <c r="L518" s="40">
        <f t="shared" si="55"/>
        <v>3.0000000000000138E-2</v>
      </c>
      <c r="M518" s="1">
        <v>6.47</v>
      </c>
      <c r="N518" s="41">
        <f t="shared" si="52"/>
        <v>3.0000000000000138E-2</v>
      </c>
    </row>
    <row r="519" spans="1:14">
      <c r="A519" s="1" t="str">
        <f t="shared" si="53"/>
        <v>2.02.0664</v>
      </c>
      <c r="B519" s="25">
        <f>COUNTIF(C$3:C519,C519)</f>
        <v>4</v>
      </c>
      <c r="C519" s="46" t="s">
        <v>2379</v>
      </c>
      <c r="D519" s="46"/>
      <c r="E519" s="47" t="s">
        <v>2382</v>
      </c>
      <c r="F519" s="33" t="s">
        <v>636</v>
      </c>
      <c r="G519" s="50">
        <v>0</v>
      </c>
      <c r="H519" s="43" t="s">
        <v>10</v>
      </c>
      <c r="I519" s="33">
        <v>4.9000000000000004</v>
      </c>
      <c r="J519" s="35">
        <v>4.7530000000000001</v>
      </c>
      <c r="K519" s="4">
        <f t="shared" si="54"/>
        <v>0.14700000000000024</v>
      </c>
      <c r="L519" s="40">
        <f t="shared" si="55"/>
        <v>3.0000000000000027E-2</v>
      </c>
      <c r="M519" s="1">
        <v>4.9000000000000004</v>
      </c>
      <c r="N519" s="41">
        <f t="shared" ref="N519:N537" si="56">1-J519/M519</f>
        <v>3.0000000000000027E-2</v>
      </c>
    </row>
    <row r="520" spans="1:14">
      <c r="A520" s="1" t="str">
        <f t="shared" si="53"/>
        <v>2.02.0665</v>
      </c>
      <c r="B520" s="25">
        <f>COUNTIF(C$3:C520,C520)</f>
        <v>5</v>
      </c>
      <c r="C520" s="46" t="s">
        <v>2379</v>
      </c>
      <c r="D520" s="46"/>
      <c r="E520" s="47" t="s">
        <v>2383</v>
      </c>
      <c r="F520" s="33" t="s">
        <v>637</v>
      </c>
      <c r="G520" s="50">
        <v>0</v>
      </c>
      <c r="H520" s="43" t="s">
        <v>10</v>
      </c>
      <c r="I520" s="33">
        <v>4.75</v>
      </c>
      <c r="J520" s="35">
        <v>4.6074999999999999</v>
      </c>
      <c r="K520" s="4">
        <f t="shared" si="54"/>
        <v>0.14250000000000007</v>
      </c>
      <c r="L520" s="40">
        <f t="shared" si="55"/>
        <v>3.0000000000000027E-2</v>
      </c>
      <c r="M520" s="1">
        <v>4.75</v>
      </c>
      <c r="N520" s="41">
        <f t="shared" si="56"/>
        <v>3.0000000000000027E-2</v>
      </c>
    </row>
    <row r="521" spans="1:14">
      <c r="A521" s="1" t="str">
        <f t="shared" si="53"/>
        <v>2.02.0666</v>
      </c>
      <c r="B521" s="25">
        <f>COUNTIF(C$3:C521,C521)</f>
        <v>6</v>
      </c>
      <c r="C521" s="46" t="s">
        <v>2379</v>
      </c>
      <c r="D521" s="46"/>
      <c r="E521" s="47" t="s">
        <v>2384</v>
      </c>
      <c r="F521" s="33" t="s">
        <v>638</v>
      </c>
      <c r="G521" s="50">
        <v>0</v>
      </c>
      <c r="H521" s="43" t="s">
        <v>10</v>
      </c>
      <c r="I521" s="33">
        <v>2.4</v>
      </c>
      <c r="J521" s="35">
        <v>2.3279999999999998</v>
      </c>
      <c r="K521" s="4">
        <f t="shared" si="54"/>
        <v>7.2000000000000064E-2</v>
      </c>
      <c r="L521" s="40">
        <f t="shared" si="55"/>
        <v>3.0000000000000027E-2</v>
      </c>
      <c r="M521" s="1">
        <v>2.4</v>
      </c>
      <c r="N521" s="41">
        <f t="shared" si="56"/>
        <v>3.0000000000000027E-2</v>
      </c>
    </row>
    <row r="522" spans="1:14">
      <c r="A522" s="1" t="str">
        <f t="shared" si="53"/>
        <v>2.02.0667</v>
      </c>
      <c r="B522" s="25">
        <f>COUNTIF(C$3:C522,C522)</f>
        <v>7</v>
      </c>
      <c r="C522" s="46" t="s">
        <v>2379</v>
      </c>
      <c r="D522" s="46"/>
      <c r="E522" s="47" t="s">
        <v>2385</v>
      </c>
      <c r="F522" s="33" t="s">
        <v>639</v>
      </c>
      <c r="G522" s="50">
        <v>0</v>
      </c>
      <c r="H522" s="43" t="s">
        <v>10</v>
      </c>
      <c r="I522" s="33">
        <v>19.010000000000002</v>
      </c>
      <c r="J522" s="35">
        <v>18.439700000000002</v>
      </c>
      <c r="K522" s="4">
        <f t="shared" si="54"/>
        <v>0.57029999999999959</v>
      </c>
      <c r="L522" s="40">
        <f t="shared" si="55"/>
        <v>3.0000000000000027E-2</v>
      </c>
      <c r="M522" s="1">
        <v>19.010000000000002</v>
      </c>
      <c r="N522" s="41">
        <f t="shared" si="56"/>
        <v>3.0000000000000027E-2</v>
      </c>
    </row>
    <row r="523" spans="1:14">
      <c r="A523" s="1" t="str">
        <f t="shared" si="53"/>
        <v>2.02.0668</v>
      </c>
      <c r="B523" s="25">
        <f>COUNTIF(C$3:C523,C523)</f>
        <v>8</v>
      </c>
      <c r="C523" s="46" t="s">
        <v>2379</v>
      </c>
      <c r="D523" s="46"/>
      <c r="E523" s="47" t="s">
        <v>2386</v>
      </c>
      <c r="F523" s="33" t="s">
        <v>640</v>
      </c>
      <c r="G523" s="50">
        <v>0</v>
      </c>
      <c r="H523" s="43" t="s">
        <v>10</v>
      </c>
      <c r="I523" s="33">
        <v>6.18</v>
      </c>
      <c r="J523" s="35">
        <v>5.9945999999999993</v>
      </c>
      <c r="K523" s="4">
        <f t="shared" si="54"/>
        <v>0.18540000000000045</v>
      </c>
      <c r="L523" s="40">
        <f t="shared" si="55"/>
        <v>3.0000000000000027E-2</v>
      </c>
      <c r="M523" s="1">
        <v>6.18</v>
      </c>
      <c r="N523" s="41">
        <f t="shared" si="56"/>
        <v>3.0000000000000027E-2</v>
      </c>
    </row>
    <row r="524" spans="1:14">
      <c r="A524" s="1" t="str">
        <f t="shared" si="53"/>
        <v>2.02.0669</v>
      </c>
      <c r="B524" s="25">
        <f>COUNTIF(C$3:C524,C524)</f>
        <v>9</v>
      </c>
      <c r="C524" s="46" t="s">
        <v>2379</v>
      </c>
      <c r="D524" s="46"/>
      <c r="E524" s="47" t="s">
        <v>2387</v>
      </c>
      <c r="F524" s="33" t="s">
        <v>641</v>
      </c>
      <c r="G524" s="50">
        <v>0</v>
      </c>
      <c r="H524" s="43" t="s">
        <v>10</v>
      </c>
      <c r="I524" s="33">
        <v>11.41</v>
      </c>
      <c r="J524" s="35">
        <v>11.0677</v>
      </c>
      <c r="K524" s="4">
        <f t="shared" si="54"/>
        <v>0.34229999999999983</v>
      </c>
      <c r="L524" s="40">
        <f t="shared" si="55"/>
        <v>3.0000000000000027E-2</v>
      </c>
      <c r="M524" s="1">
        <v>11.41</v>
      </c>
      <c r="N524" s="41">
        <f t="shared" si="56"/>
        <v>3.0000000000000027E-2</v>
      </c>
    </row>
    <row r="525" spans="1:14">
      <c r="A525" s="1" t="str">
        <f t="shared" si="53"/>
        <v>2.02.06610</v>
      </c>
      <c r="B525" s="25">
        <f>COUNTIF(C$3:C525,C525)</f>
        <v>10</v>
      </c>
      <c r="C525" s="46" t="s">
        <v>2379</v>
      </c>
      <c r="D525" s="46"/>
      <c r="E525" s="47" t="s">
        <v>2388</v>
      </c>
      <c r="F525" s="33" t="s">
        <v>642</v>
      </c>
      <c r="G525" s="50">
        <v>0</v>
      </c>
      <c r="H525" s="43" t="s">
        <v>10</v>
      </c>
      <c r="I525" s="33">
        <v>5.45</v>
      </c>
      <c r="J525" s="35">
        <v>5.2865000000000002</v>
      </c>
      <c r="K525" s="4">
        <f t="shared" si="54"/>
        <v>0.16349999999999998</v>
      </c>
      <c r="L525" s="40">
        <f t="shared" si="55"/>
        <v>3.0000000000000027E-2</v>
      </c>
      <c r="M525" s="1">
        <v>5.45</v>
      </c>
      <c r="N525" s="41">
        <f t="shared" si="56"/>
        <v>3.0000000000000027E-2</v>
      </c>
    </row>
    <row r="526" spans="1:14">
      <c r="A526" s="1" t="str">
        <f t="shared" si="53"/>
        <v>2.02.06611</v>
      </c>
      <c r="B526" s="25">
        <f>COUNTIF(C$3:C526,C526)</f>
        <v>11</v>
      </c>
      <c r="C526" s="46" t="s">
        <v>2379</v>
      </c>
      <c r="D526" s="46"/>
      <c r="E526" s="47" t="s">
        <v>2389</v>
      </c>
      <c r="F526" s="33" t="s">
        <v>643</v>
      </c>
      <c r="G526" s="50">
        <v>0</v>
      </c>
      <c r="H526" s="43" t="s">
        <v>10</v>
      </c>
      <c r="I526" s="33">
        <v>1.49</v>
      </c>
      <c r="J526" s="35">
        <v>1.4453</v>
      </c>
      <c r="K526" s="4">
        <f t="shared" si="54"/>
        <v>4.4699999999999962E-2</v>
      </c>
      <c r="L526" s="40">
        <f t="shared" si="55"/>
        <v>3.0000000000000027E-2</v>
      </c>
      <c r="M526" s="1">
        <v>1.49</v>
      </c>
      <c r="N526" s="41">
        <f t="shared" si="56"/>
        <v>3.0000000000000027E-2</v>
      </c>
    </row>
    <row r="527" spans="1:14">
      <c r="A527" s="1" t="str">
        <f t="shared" si="53"/>
        <v>2.02.06612</v>
      </c>
      <c r="B527" s="25">
        <f>COUNTIF(C$3:C527,C527)</f>
        <v>12</v>
      </c>
      <c r="C527" s="46" t="s">
        <v>2379</v>
      </c>
      <c r="D527" s="46"/>
      <c r="E527" s="47" t="s">
        <v>2390</v>
      </c>
      <c r="F527" s="33" t="s">
        <v>644</v>
      </c>
      <c r="G527" s="50">
        <v>0</v>
      </c>
      <c r="H527" s="43" t="s">
        <v>10</v>
      </c>
      <c r="I527" s="33">
        <v>5.36</v>
      </c>
      <c r="J527" s="35">
        <v>5.1992000000000003</v>
      </c>
      <c r="K527" s="4">
        <f t="shared" si="54"/>
        <v>0.16080000000000005</v>
      </c>
      <c r="L527" s="40">
        <f t="shared" si="55"/>
        <v>3.0000000000000027E-2</v>
      </c>
      <c r="M527" s="1">
        <v>5.36</v>
      </c>
      <c r="N527" s="41">
        <f t="shared" si="56"/>
        <v>3.0000000000000027E-2</v>
      </c>
    </row>
    <row r="528" spans="1:14">
      <c r="A528" s="1" t="str">
        <f t="shared" si="53"/>
        <v>2.02.06613</v>
      </c>
      <c r="B528" s="25">
        <f>COUNTIF(C$3:C528,C528)</f>
        <v>13</v>
      </c>
      <c r="C528" s="46" t="s">
        <v>2379</v>
      </c>
      <c r="D528" s="46"/>
      <c r="E528" s="47" t="s">
        <v>2391</v>
      </c>
      <c r="F528" s="33" t="s">
        <v>645</v>
      </c>
      <c r="G528" s="50">
        <v>0</v>
      </c>
      <c r="H528" s="43" t="s">
        <v>10</v>
      </c>
      <c r="I528" s="33">
        <v>5.18</v>
      </c>
      <c r="J528" s="35">
        <v>5.0245999999999995</v>
      </c>
      <c r="K528" s="4">
        <f t="shared" si="54"/>
        <v>0.1554000000000002</v>
      </c>
      <c r="L528" s="40">
        <f t="shared" si="55"/>
        <v>3.0000000000000027E-2</v>
      </c>
      <c r="M528" s="1">
        <v>5.18</v>
      </c>
      <c r="N528" s="41">
        <f t="shared" si="56"/>
        <v>3.0000000000000027E-2</v>
      </c>
    </row>
    <row r="529" spans="1:14">
      <c r="A529" s="1" t="str">
        <f t="shared" si="53"/>
        <v>2.02.06614</v>
      </c>
      <c r="B529" s="25">
        <f>COUNTIF(C$3:C529,C529)</f>
        <v>14</v>
      </c>
      <c r="C529" s="46" t="s">
        <v>2379</v>
      </c>
      <c r="D529" s="46"/>
      <c r="E529" s="47" t="s">
        <v>2392</v>
      </c>
      <c r="F529" s="33" t="s">
        <v>646</v>
      </c>
      <c r="G529" s="50">
        <v>0</v>
      </c>
      <c r="H529" s="43" t="s">
        <v>10</v>
      </c>
      <c r="I529" s="33">
        <v>3.31</v>
      </c>
      <c r="J529" s="35">
        <v>3.2107000000000001</v>
      </c>
      <c r="K529" s="4">
        <f t="shared" si="54"/>
        <v>9.9299999999999944E-2</v>
      </c>
      <c r="L529" s="40">
        <f t="shared" si="55"/>
        <v>3.0000000000000027E-2</v>
      </c>
      <c r="M529" s="1">
        <v>3.31</v>
      </c>
      <c r="N529" s="41">
        <f t="shared" si="56"/>
        <v>3.0000000000000027E-2</v>
      </c>
    </row>
    <row r="530" spans="1:14">
      <c r="A530" s="1" t="str">
        <f t="shared" si="53"/>
        <v>2.02.06615</v>
      </c>
      <c r="B530" s="25">
        <f>COUNTIF(C$3:C530,C530)</f>
        <v>15</v>
      </c>
      <c r="C530" s="46" t="s">
        <v>2379</v>
      </c>
      <c r="D530" s="46"/>
      <c r="E530" s="47" t="s">
        <v>2393</v>
      </c>
      <c r="F530" s="33" t="s">
        <v>647</v>
      </c>
      <c r="G530" s="50">
        <v>0</v>
      </c>
      <c r="H530" s="43" t="s">
        <v>10</v>
      </c>
      <c r="I530" s="33">
        <v>5.09</v>
      </c>
      <c r="J530" s="35">
        <v>4.9372999999999996</v>
      </c>
      <c r="K530" s="4">
        <f t="shared" si="54"/>
        <v>0.15270000000000028</v>
      </c>
      <c r="L530" s="40">
        <f t="shared" si="55"/>
        <v>3.0000000000000027E-2</v>
      </c>
      <c r="M530" s="1">
        <v>5.09</v>
      </c>
      <c r="N530" s="41">
        <f t="shared" si="56"/>
        <v>3.0000000000000027E-2</v>
      </c>
    </row>
    <row r="531" spans="1:14">
      <c r="A531" s="1" t="str">
        <f t="shared" si="53"/>
        <v>2.02.06616</v>
      </c>
      <c r="B531" s="25">
        <f>COUNTIF(C$3:C531,C531)</f>
        <v>16</v>
      </c>
      <c r="C531" s="46" t="s">
        <v>2379</v>
      </c>
      <c r="D531" s="46"/>
      <c r="E531" s="47" t="s">
        <v>2394</v>
      </c>
      <c r="F531" s="33" t="s">
        <v>648</v>
      </c>
      <c r="G531" s="50">
        <v>0</v>
      </c>
      <c r="H531" s="43" t="s">
        <v>10</v>
      </c>
      <c r="I531" s="33">
        <v>5.0599999999999996</v>
      </c>
      <c r="J531" s="35">
        <v>4.9081999999999999</v>
      </c>
      <c r="K531" s="4">
        <f t="shared" si="54"/>
        <v>0.15179999999999971</v>
      </c>
      <c r="L531" s="40">
        <f t="shared" si="55"/>
        <v>2.9999999999999916E-2</v>
      </c>
      <c r="M531" s="1">
        <v>5.0599999999999996</v>
      </c>
      <c r="N531" s="41">
        <f t="shared" si="56"/>
        <v>2.9999999999999916E-2</v>
      </c>
    </row>
    <row r="532" spans="1:14">
      <c r="A532" s="1" t="str">
        <f t="shared" si="53"/>
        <v>2.02.06617</v>
      </c>
      <c r="B532" s="25">
        <f>COUNTIF(C$3:C532,C532)</f>
        <v>17</v>
      </c>
      <c r="C532" s="46" t="s">
        <v>2379</v>
      </c>
      <c r="D532" s="46"/>
      <c r="E532" s="47" t="s">
        <v>2395</v>
      </c>
      <c r="F532" s="33" t="s">
        <v>649</v>
      </c>
      <c r="G532" s="50">
        <v>0</v>
      </c>
      <c r="H532" s="43" t="s">
        <v>10</v>
      </c>
      <c r="I532" s="33">
        <v>8.1199999999999992</v>
      </c>
      <c r="J532" s="35">
        <v>7.8763999999999994</v>
      </c>
      <c r="K532" s="4">
        <f t="shared" si="54"/>
        <v>0.24359999999999982</v>
      </c>
      <c r="L532" s="40">
        <f t="shared" si="55"/>
        <v>3.0000000000000027E-2</v>
      </c>
      <c r="M532" s="1">
        <v>8.1199999999999992</v>
      </c>
      <c r="N532" s="41">
        <f t="shared" si="56"/>
        <v>3.0000000000000027E-2</v>
      </c>
    </row>
    <row r="533" spans="1:14">
      <c r="A533" s="1" t="str">
        <f t="shared" si="53"/>
        <v>2.02.06618</v>
      </c>
      <c r="B533" s="25">
        <f>COUNTIF(C$3:C533,C533)</f>
        <v>18</v>
      </c>
      <c r="C533" s="46" t="s">
        <v>2379</v>
      </c>
      <c r="D533" s="46"/>
      <c r="E533" s="47" t="s">
        <v>2396</v>
      </c>
      <c r="F533" s="33" t="s">
        <v>650</v>
      </c>
      <c r="G533" s="50">
        <v>0</v>
      </c>
      <c r="H533" s="43" t="s">
        <v>10</v>
      </c>
      <c r="I533" s="33">
        <v>3.56</v>
      </c>
      <c r="J533" s="35">
        <v>3.4531999999999998</v>
      </c>
      <c r="K533" s="4">
        <f t="shared" si="54"/>
        <v>0.10680000000000023</v>
      </c>
      <c r="L533" s="40">
        <f t="shared" si="55"/>
        <v>3.0000000000000027E-2</v>
      </c>
      <c r="M533" s="1">
        <v>3.56</v>
      </c>
      <c r="N533" s="41">
        <f t="shared" si="56"/>
        <v>3.0000000000000027E-2</v>
      </c>
    </row>
    <row r="534" spans="1:14">
      <c r="A534" s="1" t="str">
        <f t="shared" si="53"/>
        <v>2.02.06619</v>
      </c>
      <c r="B534" s="25">
        <f>COUNTIF(C$3:C534,C534)</f>
        <v>19</v>
      </c>
      <c r="C534" s="46" t="s">
        <v>2379</v>
      </c>
      <c r="D534" s="46"/>
      <c r="E534" s="47" t="s">
        <v>2397</v>
      </c>
      <c r="F534" s="33" t="s">
        <v>651</v>
      </c>
      <c r="G534" s="50" t="s">
        <v>652</v>
      </c>
      <c r="H534" s="43" t="s">
        <v>10</v>
      </c>
      <c r="I534" s="33">
        <v>26</v>
      </c>
      <c r="J534" s="35">
        <v>25.22</v>
      </c>
      <c r="K534" s="4">
        <f t="shared" si="54"/>
        <v>0.78000000000000114</v>
      </c>
      <c r="L534" s="40">
        <f t="shared" si="55"/>
        <v>3.0000000000000027E-2</v>
      </c>
      <c r="M534" s="1">
        <v>26</v>
      </c>
      <c r="N534" s="41">
        <f t="shared" si="56"/>
        <v>3.0000000000000027E-2</v>
      </c>
    </row>
    <row r="535" spans="1:14">
      <c r="A535" s="1" t="str">
        <f t="shared" si="53"/>
        <v>2.02.06620</v>
      </c>
      <c r="B535" s="25">
        <f>COUNTIF(C$3:C535,C535)</f>
        <v>20</v>
      </c>
      <c r="C535" s="46" t="s">
        <v>2379</v>
      </c>
      <c r="D535" s="46"/>
      <c r="E535" s="47" t="s">
        <v>2398</v>
      </c>
      <c r="F535" s="33" t="s">
        <v>653</v>
      </c>
      <c r="G535" s="50">
        <v>0</v>
      </c>
      <c r="H535" s="43" t="s">
        <v>10</v>
      </c>
      <c r="I535" s="33">
        <v>5.2</v>
      </c>
      <c r="J535" s="35">
        <v>5.0439999999999996</v>
      </c>
      <c r="K535" s="4">
        <f t="shared" si="54"/>
        <v>0.15600000000000058</v>
      </c>
      <c r="L535" s="40">
        <f t="shared" si="55"/>
        <v>3.0000000000000138E-2</v>
      </c>
      <c r="M535" s="1">
        <v>5.2</v>
      </c>
      <c r="N535" s="41">
        <f t="shared" si="56"/>
        <v>3.0000000000000138E-2</v>
      </c>
    </row>
    <row r="536" spans="1:14">
      <c r="A536" s="1" t="str">
        <f t="shared" si="53"/>
        <v>2.02.06621</v>
      </c>
      <c r="B536" s="25">
        <f>COUNTIF(C$3:C536,C536)</f>
        <v>21</v>
      </c>
      <c r="C536" s="46" t="s">
        <v>2379</v>
      </c>
      <c r="D536" s="46"/>
      <c r="E536" s="47" t="s">
        <v>2399</v>
      </c>
      <c r="F536" s="33" t="s">
        <v>654</v>
      </c>
      <c r="G536" s="50">
        <v>0</v>
      </c>
      <c r="H536" s="43" t="s">
        <v>10</v>
      </c>
      <c r="I536" s="33">
        <v>5.2</v>
      </c>
      <c r="J536" s="35">
        <v>5.0439999999999996</v>
      </c>
      <c r="K536" s="4">
        <f t="shared" si="54"/>
        <v>0.15600000000000058</v>
      </c>
      <c r="L536" s="40">
        <f t="shared" si="55"/>
        <v>3.0000000000000138E-2</v>
      </c>
      <c r="M536" s="1">
        <v>5.2</v>
      </c>
      <c r="N536" s="41">
        <f t="shared" si="56"/>
        <v>3.0000000000000138E-2</v>
      </c>
    </row>
    <row r="537" spans="1:14">
      <c r="A537" s="1" t="str">
        <f t="shared" si="53"/>
        <v>2.02.06622</v>
      </c>
      <c r="B537" s="25">
        <f>COUNTIF(C$3:C537,C537)</f>
        <v>22</v>
      </c>
      <c r="C537" s="46" t="s">
        <v>2379</v>
      </c>
      <c r="D537" s="46"/>
      <c r="E537" s="47" t="s">
        <v>2400</v>
      </c>
      <c r="F537" s="33" t="s">
        <v>655</v>
      </c>
      <c r="G537" s="50">
        <v>0</v>
      </c>
      <c r="H537" s="43" t="s">
        <v>10</v>
      </c>
      <c r="I537" s="33">
        <v>2.95</v>
      </c>
      <c r="J537" s="34">
        <v>2.8614999999999999</v>
      </c>
      <c r="K537" s="4">
        <f t="shared" si="54"/>
        <v>8.8500000000000245E-2</v>
      </c>
      <c r="L537" s="40">
        <f t="shared" si="55"/>
        <v>3.0000000000000027E-2</v>
      </c>
      <c r="M537" s="1">
        <v>2.95</v>
      </c>
      <c r="N537" s="41">
        <f t="shared" si="56"/>
        <v>3.0000000000000027E-2</v>
      </c>
    </row>
    <row r="538" spans="1:14">
      <c r="A538" s="1" t="str">
        <f t="shared" si="53"/>
        <v>2.02.06623</v>
      </c>
      <c r="B538" s="25">
        <f>COUNTIF(C$3:C538,C538)</f>
        <v>23</v>
      </c>
      <c r="C538" s="46" t="s">
        <v>2379</v>
      </c>
      <c r="D538" s="46"/>
      <c r="E538" s="47" t="s">
        <v>2401</v>
      </c>
      <c r="F538" s="33" t="s">
        <v>657</v>
      </c>
      <c r="G538" s="50" t="s">
        <v>656</v>
      </c>
      <c r="H538" s="43" t="s">
        <v>10</v>
      </c>
      <c r="I538" s="33">
        <v>7.15</v>
      </c>
      <c r="J538" s="35">
        <v>6.9355000000000002</v>
      </c>
      <c r="K538" s="4">
        <f t="shared" si="54"/>
        <v>0.21450000000000014</v>
      </c>
      <c r="L538" s="40">
        <f t="shared" si="55"/>
        <v>3.0000000000000027E-2</v>
      </c>
      <c r="M538" s="1">
        <v>7.15</v>
      </c>
      <c r="N538" s="41">
        <f t="shared" ref="N538:N562" si="57">1-J538/M538</f>
        <v>3.0000000000000027E-2</v>
      </c>
    </row>
    <row r="539" spans="1:14">
      <c r="A539" s="1" t="str">
        <f t="shared" si="53"/>
        <v>2.02.06624</v>
      </c>
      <c r="B539" s="25">
        <f>COUNTIF(C$3:C539,C539)</f>
        <v>24</v>
      </c>
      <c r="C539" s="46" t="s">
        <v>2379</v>
      </c>
      <c r="D539" s="46"/>
      <c r="E539" s="47" t="s">
        <v>2402</v>
      </c>
      <c r="F539" s="33" t="s">
        <v>658</v>
      </c>
      <c r="G539" s="50">
        <v>0</v>
      </c>
      <c r="H539" s="43" t="s">
        <v>10</v>
      </c>
      <c r="I539" s="33">
        <v>21.3</v>
      </c>
      <c r="J539" s="35">
        <v>20.661000000000001</v>
      </c>
      <c r="K539" s="4">
        <f t="shared" si="54"/>
        <v>0.63899999999999935</v>
      </c>
      <c r="L539" s="40">
        <f t="shared" si="55"/>
        <v>2.9999999999999916E-2</v>
      </c>
      <c r="M539" s="1">
        <v>21.3</v>
      </c>
      <c r="N539" s="41">
        <f t="shared" si="57"/>
        <v>2.9999999999999916E-2</v>
      </c>
    </row>
    <row r="540" spans="1:14">
      <c r="A540" s="1" t="str">
        <f t="shared" si="53"/>
        <v>2.02.06625</v>
      </c>
      <c r="B540" s="25">
        <f>COUNTIF(C$3:C540,C540)</f>
        <v>25</v>
      </c>
      <c r="C540" s="46" t="s">
        <v>2379</v>
      </c>
      <c r="D540" s="46"/>
      <c r="E540" s="47" t="s">
        <v>2403</v>
      </c>
      <c r="F540" s="33" t="s">
        <v>659</v>
      </c>
      <c r="G540" s="50">
        <v>0</v>
      </c>
      <c r="H540" s="43" t="s">
        <v>10</v>
      </c>
      <c r="I540" s="33">
        <v>15.1</v>
      </c>
      <c r="J540" s="35">
        <v>14.646999999999998</v>
      </c>
      <c r="K540" s="4">
        <f t="shared" si="54"/>
        <v>0.45300000000000118</v>
      </c>
      <c r="L540" s="40">
        <f t="shared" si="55"/>
        <v>3.0000000000000027E-2</v>
      </c>
      <c r="M540" s="1">
        <v>15.1</v>
      </c>
      <c r="N540" s="41">
        <f t="shared" si="57"/>
        <v>3.0000000000000027E-2</v>
      </c>
    </row>
    <row r="541" spans="1:14">
      <c r="A541" s="1" t="str">
        <f t="shared" si="53"/>
        <v>2.02.06626</v>
      </c>
      <c r="B541" s="25">
        <f>COUNTIF(C$3:C541,C541)</f>
        <v>26</v>
      </c>
      <c r="C541" s="46" t="s">
        <v>2379</v>
      </c>
      <c r="D541" s="46"/>
      <c r="E541" s="47" t="s">
        <v>2404</v>
      </c>
      <c r="F541" s="33" t="s">
        <v>660</v>
      </c>
      <c r="G541" s="50">
        <v>0</v>
      </c>
      <c r="H541" s="43" t="s">
        <v>10</v>
      </c>
      <c r="I541" s="33">
        <v>15</v>
      </c>
      <c r="J541" s="35">
        <v>14.549999999999999</v>
      </c>
      <c r="K541" s="4">
        <f t="shared" si="54"/>
        <v>0.45000000000000107</v>
      </c>
      <c r="L541" s="40">
        <f t="shared" si="55"/>
        <v>3.0000000000000027E-2</v>
      </c>
      <c r="M541" s="1">
        <v>15</v>
      </c>
      <c r="N541" s="41">
        <f t="shared" si="57"/>
        <v>3.0000000000000027E-2</v>
      </c>
    </row>
    <row r="542" spans="1:14">
      <c r="A542" s="1" t="str">
        <f t="shared" si="53"/>
        <v>2.02.06627</v>
      </c>
      <c r="B542" s="25">
        <f>COUNTIF(C$3:C542,C542)</f>
        <v>27</v>
      </c>
      <c r="C542" s="46" t="s">
        <v>2379</v>
      </c>
      <c r="D542" s="46"/>
      <c r="E542" s="47" t="s">
        <v>2405</v>
      </c>
      <c r="F542" s="33" t="s">
        <v>661</v>
      </c>
      <c r="G542" s="50">
        <v>0</v>
      </c>
      <c r="H542" s="43" t="s">
        <v>10</v>
      </c>
      <c r="I542" s="33">
        <v>9.32</v>
      </c>
      <c r="J542" s="35">
        <v>9.0404</v>
      </c>
      <c r="K542" s="4">
        <f t="shared" si="54"/>
        <v>0.27960000000000029</v>
      </c>
      <c r="L542" s="40">
        <f t="shared" si="55"/>
        <v>3.0000000000000027E-2</v>
      </c>
      <c r="M542" s="1">
        <v>9.32</v>
      </c>
      <c r="N542" s="41">
        <f t="shared" si="57"/>
        <v>3.0000000000000027E-2</v>
      </c>
    </row>
    <row r="543" spans="1:14">
      <c r="A543" s="1" t="str">
        <f t="shared" si="53"/>
        <v>2.02.06628</v>
      </c>
      <c r="B543" s="25">
        <f>COUNTIF(C$3:C543,C543)</f>
        <v>28</v>
      </c>
      <c r="C543" s="46" t="s">
        <v>2379</v>
      </c>
      <c r="D543" s="46"/>
      <c r="E543" s="47" t="s">
        <v>2406</v>
      </c>
      <c r="F543" s="33" t="s">
        <v>662</v>
      </c>
      <c r="G543" s="50">
        <v>0</v>
      </c>
      <c r="H543" s="43" t="s">
        <v>10</v>
      </c>
      <c r="I543" s="33">
        <v>4.5</v>
      </c>
      <c r="J543" s="35">
        <v>4.3650000000000002</v>
      </c>
      <c r="K543" s="4">
        <f t="shared" si="54"/>
        <v>0.13499999999999979</v>
      </c>
      <c r="L543" s="40">
        <f t="shared" si="55"/>
        <v>2.9999999999999916E-2</v>
      </c>
      <c r="M543" s="1">
        <v>4.5</v>
      </c>
      <c r="N543" s="41">
        <f t="shared" si="57"/>
        <v>2.9999999999999916E-2</v>
      </c>
    </row>
    <row r="544" spans="1:14">
      <c r="A544" s="1" t="str">
        <f t="shared" si="53"/>
        <v>2.02.06629</v>
      </c>
      <c r="B544" s="25">
        <f>COUNTIF(C$3:C544,C544)</f>
        <v>29</v>
      </c>
      <c r="C544" s="46" t="s">
        <v>2379</v>
      </c>
      <c r="D544" s="46"/>
      <c r="E544" s="47" t="s">
        <v>2407</v>
      </c>
      <c r="F544" s="33" t="s">
        <v>663</v>
      </c>
      <c r="G544" s="50">
        <v>0</v>
      </c>
      <c r="H544" s="43" t="s">
        <v>10</v>
      </c>
      <c r="I544" s="33">
        <v>8.98</v>
      </c>
      <c r="J544" s="35">
        <v>8.7105999999999995</v>
      </c>
      <c r="K544" s="4">
        <f t="shared" si="54"/>
        <v>0.26940000000000097</v>
      </c>
      <c r="L544" s="40">
        <f t="shared" si="55"/>
        <v>3.0000000000000138E-2</v>
      </c>
      <c r="M544" s="1">
        <v>8.98</v>
      </c>
      <c r="N544" s="41">
        <f t="shared" si="57"/>
        <v>3.0000000000000138E-2</v>
      </c>
    </row>
    <row r="545" spans="1:14">
      <c r="A545" s="1" t="str">
        <f t="shared" si="53"/>
        <v>2.02.06630</v>
      </c>
      <c r="B545" s="25">
        <f>COUNTIF(C$3:C545,C545)</f>
        <v>30</v>
      </c>
      <c r="C545" s="46" t="s">
        <v>2379</v>
      </c>
      <c r="D545" s="46"/>
      <c r="E545" s="47" t="s">
        <v>2408</v>
      </c>
      <c r="F545" s="33" t="s">
        <v>664</v>
      </c>
      <c r="G545" s="50">
        <v>0</v>
      </c>
      <c r="H545" s="43" t="s">
        <v>10</v>
      </c>
      <c r="I545" s="33">
        <v>5.16</v>
      </c>
      <c r="J545" s="35">
        <v>5.0052000000000003</v>
      </c>
      <c r="K545" s="4">
        <f t="shared" si="54"/>
        <v>0.15479999999999983</v>
      </c>
      <c r="L545" s="40">
        <f t="shared" si="55"/>
        <v>2.9999999999999916E-2</v>
      </c>
      <c r="M545" s="1">
        <v>5.16</v>
      </c>
      <c r="N545" s="41">
        <f t="shared" si="57"/>
        <v>2.9999999999999916E-2</v>
      </c>
    </row>
    <row r="546" spans="1:14">
      <c r="A546" s="1" t="str">
        <f t="shared" si="53"/>
        <v>2.02.06631</v>
      </c>
      <c r="B546" s="25">
        <f>COUNTIF(C$3:C546,C546)</f>
        <v>31</v>
      </c>
      <c r="C546" s="46" t="s">
        <v>2379</v>
      </c>
      <c r="D546" s="46"/>
      <c r="E546" s="47" t="s">
        <v>2409</v>
      </c>
      <c r="F546" s="33" t="s">
        <v>665</v>
      </c>
      <c r="G546" s="50">
        <v>0</v>
      </c>
      <c r="H546" s="43" t="s">
        <v>10</v>
      </c>
      <c r="I546" s="33">
        <v>6.03</v>
      </c>
      <c r="J546" s="35">
        <v>5.8491</v>
      </c>
      <c r="K546" s="4">
        <f t="shared" si="54"/>
        <v>0.18090000000000028</v>
      </c>
      <c r="L546" s="40">
        <f t="shared" si="55"/>
        <v>3.0000000000000027E-2</v>
      </c>
      <c r="M546" s="1">
        <v>6.03</v>
      </c>
      <c r="N546" s="41">
        <f t="shared" si="57"/>
        <v>3.0000000000000027E-2</v>
      </c>
    </row>
    <row r="547" spans="1:14">
      <c r="A547" s="1" t="str">
        <f t="shared" si="53"/>
        <v>2.02.06632</v>
      </c>
      <c r="B547" s="25">
        <f>COUNTIF(C$3:C547,C547)</f>
        <v>32</v>
      </c>
      <c r="C547" s="46" t="s">
        <v>2379</v>
      </c>
      <c r="D547" s="46"/>
      <c r="E547" s="47" t="s">
        <v>2410</v>
      </c>
      <c r="F547" s="33" t="s">
        <v>666</v>
      </c>
      <c r="G547" s="50">
        <v>0</v>
      </c>
      <c r="H547" s="43" t="s">
        <v>10</v>
      </c>
      <c r="I547" s="33">
        <v>10.75</v>
      </c>
      <c r="J547" s="35">
        <v>10.4275</v>
      </c>
      <c r="K547" s="4">
        <f t="shared" si="54"/>
        <v>0.32249999999999979</v>
      </c>
      <c r="L547" s="40">
        <f t="shared" si="55"/>
        <v>3.0000000000000027E-2</v>
      </c>
      <c r="M547" s="1">
        <v>10.75</v>
      </c>
      <c r="N547" s="41">
        <f t="shared" si="57"/>
        <v>3.0000000000000027E-2</v>
      </c>
    </row>
    <row r="548" spans="1:14">
      <c r="A548" s="1" t="str">
        <f t="shared" si="53"/>
        <v>2.02.06633</v>
      </c>
      <c r="B548" s="25">
        <f>COUNTIF(C$3:C548,C548)</f>
        <v>33</v>
      </c>
      <c r="C548" s="46" t="s">
        <v>2379</v>
      </c>
      <c r="D548" s="46"/>
      <c r="E548" s="47" t="s">
        <v>2411</v>
      </c>
      <c r="F548" s="33" t="s">
        <v>667</v>
      </c>
      <c r="G548" s="50">
        <v>0</v>
      </c>
      <c r="H548" s="43" t="s">
        <v>10</v>
      </c>
      <c r="I548" s="33">
        <v>7.72</v>
      </c>
      <c r="J548" s="35">
        <v>7.4883999999999995</v>
      </c>
      <c r="K548" s="4">
        <f t="shared" si="54"/>
        <v>0.23160000000000025</v>
      </c>
      <c r="L548" s="40">
        <f t="shared" si="55"/>
        <v>3.0000000000000027E-2</v>
      </c>
      <c r="M548" s="1">
        <v>7.72</v>
      </c>
      <c r="N548" s="41">
        <f t="shared" si="57"/>
        <v>3.0000000000000027E-2</v>
      </c>
    </row>
    <row r="549" spans="1:14">
      <c r="A549" s="1" t="str">
        <f t="shared" si="53"/>
        <v>2.02.06634</v>
      </c>
      <c r="B549" s="25">
        <f>COUNTIF(C$3:C549,C549)</f>
        <v>34</v>
      </c>
      <c r="C549" s="46" t="s">
        <v>2379</v>
      </c>
      <c r="D549" s="46"/>
      <c r="E549" s="47" t="s">
        <v>2412</v>
      </c>
      <c r="F549" s="33" t="s">
        <v>668</v>
      </c>
      <c r="G549" s="50">
        <v>0</v>
      </c>
      <c r="H549" s="43" t="s">
        <v>10</v>
      </c>
      <c r="I549" s="33">
        <v>13.32</v>
      </c>
      <c r="J549" s="35">
        <v>12.920400000000001</v>
      </c>
      <c r="K549" s="4">
        <f t="shared" si="54"/>
        <v>0.39959999999999951</v>
      </c>
      <c r="L549" s="40">
        <f t="shared" si="55"/>
        <v>2.9999999999999916E-2</v>
      </c>
      <c r="M549" s="1">
        <v>13.32</v>
      </c>
      <c r="N549" s="41">
        <f t="shared" si="57"/>
        <v>2.9999999999999916E-2</v>
      </c>
    </row>
    <row r="550" spans="1:14">
      <c r="A550" s="1" t="str">
        <f t="shared" si="53"/>
        <v>2.02.06635</v>
      </c>
      <c r="B550" s="25">
        <f>COUNTIF(C$3:C550,C550)</f>
        <v>35</v>
      </c>
      <c r="C550" s="46" t="s">
        <v>2379</v>
      </c>
      <c r="D550" s="46"/>
      <c r="E550" s="47" t="s">
        <v>2413</v>
      </c>
      <c r="F550" s="33" t="s">
        <v>669</v>
      </c>
      <c r="G550" s="50">
        <v>0</v>
      </c>
      <c r="H550" s="43" t="s">
        <v>10</v>
      </c>
      <c r="I550" s="33">
        <v>7.7</v>
      </c>
      <c r="J550" s="35">
        <v>7.4690000000000003</v>
      </c>
      <c r="K550" s="4">
        <f t="shared" si="54"/>
        <v>0.23099999999999987</v>
      </c>
      <c r="L550" s="40">
        <f t="shared" si="55"/>
        <v>3.0000000000000027E-2</v>
      </c>
      <c r="M550" s="1">
        <v>7.7</v>
      </c>
      <c r="N550" s="41">
        <f t="shared" si="57"/>
        <v>3.0000000000000027E-2</v>
      </c>
    </row>
    <row r="551" spans="1:14">
      <c r="A551" s="1" t="str">
        <f t="shared" si="53"/>
        <v>2.02.06636</v>
      </c>
      <c r="B551" s="25">
        <f>COUNTIF(C$3:C551,C551)</f>
        <v>36</v>
      </c>
      <c r="C551" s="46" t="s">
        <v>2379</v>
      </c>
      <c r="D551" s="46"/>
      <c r="E551" s="47" t="s">
        <v>2414</v>
      </c>
      <c r="F551" s="33" t="s">
        <v>670</v>
      </c>
      <c r="G551" s="50">
        <v>0</v>
      </c>
      <c r="H551" s="43" t="s">
        <v>10</v>
      </c>
      <c r="I551" s="33">
        <v>6.6</v>
      </c>
      <c r="J551" s="35">
        <v>6.4019999999999992</v>
      </c>
      <c r="K551" s="4">
        <f t="shared" si="54"/>
        <v>0.1980000000000004</v>
      </c>
      <c r="L551" s="40">
        <f t="shared" si="55"/>
        <v>3.0000000000000027E-2</v>
      </c>
      <c r="M551" s="1">
        <v>6.6</v>
      </c>
      <c r="N551" s="41">
        <f t="shared" si="57"/>
        <v>3.0000000000000027E-2</v>
      </c>
    </row>
    <row r="552" spans="1:14">
      <c r="A552" s="1" t="str">
        <f t="shared" si="53"/>
        <v>2.02.06637</v>
      </c>
      <c r="B552" s="25">
        <f>COUNTIF(C$3:C552,C552)</f>
        <v>37</v>
      </c>
      <c r="C552" s="46" t="s">
        <v>2379</v>
      </c>
      <c r="D552" s="46"/>
      <c r="E552" s="47" t="s">
        <v>2415</v>
      </c>
      <c r="F552" s="33" t="s">
        <v>671</v>
      </c>
      <c r="G552" s="50">
        <v>0</v>
      </c>
      <c r="H552" s="43" t="s">
        <v>10</v>
      </c>
      <c r="I552" s="33">
        <v>8.36</v>
      </c>
      <c r="J552" s="35">
        <v>8.1091999999999995</v>
      </c>
      <c r="K552" s="4">
        <f t="shared" si="54"/>
        <v>0.25079999999999991</v>
      </c>
      <c r="L552" s="40">
        <f t="shared" si="55"/>
        <v>3.0000000000000027E-2</v>
      </c>
      <c r="M552" s="1">
        <v>8.36</v>
      </c>
      <c r="N552" s="41">
        <f t="shared" si="57"/>
        <v>3.0000000000000027E-2</v>
      </c>
    </row>
    <row r="553" spans="1:14">
      <c r="A553" s="1" t="str">
        <f t="shared" si="53"/>
        <v>2.02.06638</v>
      </c>
      <c r="B553" s="25">
        <f>COUNTIF(C$3:C553,C553)</f>
        <v>38</v>
      </c>
      <c r="C553" s="46" t="s">
        <v>2379</v>
      </c>
      <c r="D553" s="46"/>
      <c r="E553" s="47" t="s">
        <v>2416</v>
      </c>
      <c r="F553" s="33" t="s">
        <v>672</v>
      </c>
      <c r="G553" s="50">
        <v>0</v>
      </c>
      <c r="H553" s="43" t="s">
        <v>10</v>
      </c>
      <c r="I553" s="33">
        <v>7.98</v>
      </c>
      <c r="J553" s="35">
        <v>7.7406000000000006</v>
      </c>
      <c r="K553" s="4">
        <f t="shared" si="54"/>
        <v>0.23939999999999984</v>
      </c>
      <c r="L553" s="40">
        <f t="shared" si="55"/>
        <v>3.0000000000000027E-2</v>
      </c>
      <c r="M553" s="1">
        <v>7.98</v>
      </c>
      <c r="N553" s="41">
        <f t="shared" si="57"/>
        <v>3.0000000000000027E-2</v>
      </c>
    </row>
    <row r="554" spans="1:14">
      <c r="A554" s="1" t="str">
        <f t="shared" si="53"/>
        <v>2.02.06639</v>
      </c>
      <c r="B554" s="25">
        <f>COUNTIF(C$3:C554,C554)</f>
        <v>39</v>
      </c>
      <c r="C554" s="46" t="s">
        <v>2379</v>
      </c>
      <c r="D554" s="46"/>
      <c r="E554" s="47" t="s">
        <v>2417</v>
      </c>
      <c r="F554" s="33" t="s">
        <v>673</v>
      </c>
      <c r="G554" s="50">
        <v>0</v>
      </c>
      <c r="H554" s="43" t="s">
        <v>10</v>
      </c>
      <c r="I554" s="33">
        <v>6.76</v>
      </c>
      <c r="J554" s="35">
        <v>6.5571999999999999</v>
      </c>
      <c r="K554" s="4">
        <f t="shared" si="54"/>
        <v>0.20279999999999987</v>
      </c>
      <c r="L554" s="40">
        <f t="shared" si="55"/>
        <v>3.0000000000000027E-2</v>
      </c>
      <c r="M554" s="1">
        <v>6.76</v>
      </c>
      <c r="N554" s="41">
        <f t="shared" si="57"/>
        <v>3.0000000000000027E-2</v>
      </c>
    </row>
    <row r="555" spans="1:14">
      <c r="A555" s="1" t="str">
        <f t="shared" si="53"/>
        <v>2.02.06640</v>
      </c>
      <c r="B555" s="25">
        <f>COUNTIF(C$3:C555,C555)</f>
        <v>40</v>
      </c>
      <c r="C555" s="46" t="s">
        <v>2379</v>
      </c>
      <c r="D555" s="46"/>
      <c r="E555" s="47" t="s">
        <v>2418</v>
      </c>
      <c r="F555" s="33" t="s">
        <v>674</v>
      </c>
      <c r="G555" s="50">
        <v>0</v>
      </c>
      <c r="H555" s="43" t="s">
        <v>10</v>
      </c>
      <c r="I555" s="33">
        <v>5.84</v>
      </c>
      <c r="J555" s="35">
        <v>5.6647999999999996</v>
      </c>
      <c r="K555" s="4">
        <f t="shared" si="54"/>
        <v>0.17520000000000024</v>
      </c>
      <c r="L555" s="40">
        <f t="shared" si="55"/>
        <v>3.0000000000000027E-2</v>
      </c>
      <c r="M555" s="1">
        <v>5.84</v>
      </c>
      <c r="N555" s="41">
        <f t="shared" si="57"/>
        <v>3.0000000000000027E-2</v>
      </c>
    </row>
    <row r="556" spans="1:14">
      <c r="A556" s="1" t="str">
        <f t="shared" si="53"/>
        <v>2.02.06641</v>
      </c>
      <c r="B556" s="25">
        <f>COUNTIF(C$3:C556,C556)</f>
        <v>41</v>
      </c>
      <c r="C556" s="46" t="s">
        <v>2379</v>
      </c>
      <c r="D556" s="46"/>
      <c r="E556" s="47" t="s">
        <v>2419</v>
      </c>
      <c r="F556" s="33" t="s">
        <v>675</v>
      </c>
      <c r="G556" s="50">
        <v>0</v>
      </c>
      <c r="H556" s="43" t="s">
        <v>10</v>
      </c>
      <c r="I556" s="33">
        <v>3.85</v>
      </c>
      <c r="J556" s="35">
        <v>3.7345000000000002</v>
      </c>
      <c r="K556" s="4">
        <f t="shared" si="54"/>
        <v>0.11549999999999994</v>
      </c>
      <c r="L556" s="40">
        <f t="shared" si="55"/>
        <v>3.0000000000000027E-2</v>
      </c>
      <c r="M556" s="1">
        <v>3.85</v>
      </c>
      <c r="N556" s="41">
        <f t="shared" si="57"/>
        <v>3.0000000000000027E-2</v>
      </c>
    </row>
    <row r="557" spans="1:14">
      <c r="A557" s="1" t="str">
        <f t="shared" si="53"/>
        <v>2.02.06642</v>
      </c>
      <c r="B557" s="25">
        <f>COUNTIF(C$3:C557,C557)</f>
        <v>42</v>
      </c>
      <c r="C557" s="46" t="s">
        <v>2379</v>
      </c>
      <c r="D557" s="46"/>
      <c r="E557" s="47" t="s">
        <v>2420</v>
      </c>
      <c r="F557" s="33" t="s">
        <v>676</v>
      </c>
      <c r="G557" s="50">
        <v>0</v>
      </c>
      <c r="H557" s="43" t="s">
        <v>10</v>
      </c>
      <c r="I557" s="33">
        <v>7.85</v>
      </c>
      <c r="J557" s="35">
        <v>7.6144999999999996</v>
      </c>
      <c r="K557" s="4">
        <f t="shared" si="54"/>
        <v>0.23550000000000004</v>
      </c>
      <c r="L557" s="40">
        <f t="shared" si="55"/>
        <v>3.0000000000000027E-2</v>
      </c>
      <c r="M557" s="1">
        <v>7.85</v>
      </c>
      <c r="N557" s="41">
        <f t="shared" si="57"/>
        <v>3.0000000000000027E-2</v>
      </c>
    </row>
    <row r="558" spans="1:14">
      <c r="A558" s="1" t="str">
        <f t="shared" si="53"/>
        <v>2.02.06643</v>
      </c>
      <c r="B558" s="25">
        <f>COUNTIF(C$3:C558,C558)</f>
        <v>43</v>
      </c>
      <c r="C558" s="46" t="s">
        <v>2379</v>
      </c>
      <c r="D558" s="46"/>
      <c r="E558" s="47" t="s">
        <v>2421</v>
      </c>
      <c r="F558" s="33" t="s">
        <v>677</v>
      </c>
      <c r="G558" s="50">
        <v>0</v>
      </c>
      <c r="H558" s="43" t="s">
        <v>10</v>
      </c>
      <c r="I558" s="33">
        <v>4.62</v>
      </c>
      <c r="J558" s="35">
        <v>4.4813999999999998</v>
      </c>
      <c r="K558" s="4">
        <f t="shared" si="54"/>
        <v>0.13860000000000028</v>
      </c>
      <c r="L558" s="40">
        <f t="shared" si="55"/>
        <v>3.0000000000000027E-2</v>
      </c>
      <c r="M558" s="1">
        <v>4.62</v>
      </c>
      <c r="N558" s="41">
        <f t="shared" si="57"/>
        <v>3.0000000000000027E-2</v>
      </c>
    </row>
    <row r="559" spans="1:14">
      <c r="A559" s="1" t="str">
        <f t="shared" si="53"/>
        <v>2.02.06644</v>
      </c>
      <c r="B559" s="25">
        <f>COUNTIF(C$3:C559,C559)</f>
        <v>44</v>
      </c>
      <c r="C559" s="46" t="s">
        <v>2379</v>
      </c>
      <c r="D559" s="46"/>
      <c r="E559" s="47" t="s">
        <v>2422</v>
      </c>
      <c r="F559" s="33" t="s">
        <v>678</v>
      </c>
      <c r="G559" s="50">
        <v>0</v>
      </c>
      <c r="H559" s="43" t="s">
        <v>10</v>
      </c>
      <c r="I559" s="33">
        <v>3.68</v>
      </c>
      <c r="J559" s="35">
        <v>3.5695999999999999</v>
      </c>
      <c r="K559" s="4">
        <f t="shared" si="54"/>
        <v>0.11040000000000028</v>
      </c>
      <c r="L559" s="40">
        <f t="shared" si="55"/>
        <v>3.0000000000000027E-2</v>
      </c>
      <c r="M559" s="1">
        <v>3.68</v>
      </c>
      <c r="N559" s="41">
        <f t="shared" si="57"/>
        <v>3.0000000000000027E-2</v>
      </c>
    </row>
    <row r="560" spans="1:14">
      <c r="A560" s="1" t="str">
        <f t="shared" si="53"/>
        <v>2.02.06645</v>
      </c>
      <c r="B560" s="25">
        <f>COUNTIF(C$3:C560,C560)</f>
        <v>45</v>
      </c>
      <c r="C560" s="46" t="s">
        <v>2379</v>
      </c>
      <c r="D560" s="46"/>
      <c r="E560" s="47" t="s">
        <v>2423</v>
      </c>
      <c r="F560" s="33" t="s">
        <v>679</v>
      </c>
      <c r="G560" s="50">
        <v>0</v>
      </c>
      <c r="H560" s="43" t="s">
        <v>10</v>
      </c>
      <c r="I560" s="33">
        <v>3.06</v>
      </c>
      <c r="J560" s="35">
        <v>2.9681999999999999</v>
      </c>
      <c r="K560" s="4">
        <f t="shared" si="54"/>
        <v>9.1800000000000104E-2</v>
      </c>
      <c r="L560" s="40">
        <f t="shared" si="55"/>
        <v>3.0000000000000027E-2</v>
      </c>
      <c r="M560" s="1">
        <v>3.06</v>
      </c>
      <c r="N560" s="41">
        <f t="shared" si="57"/>
        <v>3.0000000000000027E-2</v>
      </c>
    </row>
    <row r="561" spans="1:14">
      <c r="A561" s="1" t="str">
        <f t="shared" si="53"/>
        <v>2.02.06646</v>
      </c>
      <c r="B561" s="25">
        <f>COUNTIF(C$3:C561,C561)</f>
        <v>46</v>
      </c>
      <c r="C561" s="46" t="s">
        <v>2379</v>
      </c>
      <c r="D561" s="46"/>
      <c r="E561" s="47" t="s">
        <v>2424</v>
      </c>
      <c r="F561" s="33" t="s">
        <v>680</v>
      </c>
      <c r="G561" s="50">
        <v>0</v>
      </c>
      <c r="H561" s="43" t="s">
        <v>10</v>
      </c>
      <c r="I561" s="33">
        <v>5.05</v>
      </c>
      <c r="J561" s="35">
        <v>4.8984999999999994</v>
      </c>
      <c r="K561" s="4">
        <f t="shared" si="54"/>
        <v>0.15150000000000041</v>
      </c>
      <c r="L561" s="40">
        <f t="shared" si="55"/>
        <v>3.0000000000000138E-2</v>
      </c>
      <c r="M561" s="1">
        <v>5.05</v>
      </c>
      <c r="N561" s="41">
        <f t="shared" si="57"/>
        <v>3.0000000000000138E-2</v>
      </c>
    </row>
    <row r="562" spans="1:14">
      <c r="A562" s="1" t="str">
        <f t="shared" si="53"/>
        <v>2.02.06647</v>
      </c>
      <c r="B562" s="25">
        <f>COUNTIF(C$3:C562,C562)</f>
        <v>47</v>
      </c>
      <c r="C562" s="46" t="s">
        <v>2379</v>
      </c>
      <c r="D562" s="46"/>
      <c r="E562" s="47" t="s">
        <v>2425</v>
      </c>
      <c r="F562" s="33" t="s">
        <v>681</v>
      </c>
      <c r="G562" s="50">
        <v>0</v>
      </c>
      <c r="H562" s="43" t="s">
        <v>10</v>
      </c>
      <c r="I562" s="33">
        <v>9.0399999999999991</v>
      </c>
      <c r="J562" s="35">
        <v>8.7687999999999988</v>
      </c>
      <c r="K562" s="4">
        <f t="shared" si="54"/>
        <v>0.27120000000000033</v>
      </c>
      <c r="L562" s="40">
        <f t="shared" si="55"/>
        <v>3.0000000000000027E-2</v>
      </c>
      <c r="M562" s="1">
        <v>9.0399999999999991</v>
      </c>
      <c r="N562" s="41">
        <f t="shared" si="57"/>
        <v>3.0000000000000027E-2</v>
      </c>
    </row>
    <row r="563" spans="1:14">
      <c r="A563" s="1" t="str">
        <f t="shared" si="53"/>
        <v>2.02.06648</v>
      </c>
      <c r="B563" s="25">
        <f>COUNTIF(C$3:C563,C563)</f>
        <v>48</v>
      </c>
      <c r="C563" s="46" t="s">
        <v>2379</v>
      </c>
      <c r="D563" s="46"/>
      <c r="E563" s="47" t="s">
        <v>2426</v>
      </c>
      <c r="F563" s="33" t="s">
        <v>682</v>
      </c>
      <c r="G563" s="50">
        <v>0</v>
      </c>
      <c r="H563" s="43" t="s">
        <v>10</v>
      </c>
      <c r="I563" s="33">
        <v>2.99</v>
      </c>
      <c r="J563" s="35">
        <v>2.9003000000000001</v>
      </c>
      <c r="K563" s="4">
        <f t="shared" si="54"/>
        <v>8.9700000000000113E-2</v>
      </c>
      <c r="L563" s="40">
        <f t="shared" si="55"/>
        <v>3.0000000000000027E-2</v>
      </c>
      <c r="M563" s="1">
        <v>2.99</v>
      </c>
      <c r="N563" s="41">
        <f t="shared" ref="N563:N597" si="58">1-J563/M563</f>
        <v>3.0000000000000027E-2</v>
      </c>
    </row>
    <row r="564" spans="1:14">
      <c r="A564" s="1" t="str">
        <f t="shared" si="53"/>
        <v>2.02.06649</v>
      </c>
      <c r="B564" s="25">
        <f>COUNTIF(C$3:C564,C564)</f>
        <v>49</v>
      </c>
      <c r="C564" s="46" t="s">
        <v>2379</v>
      </c>
      <c r="D564" s="46"/>
      <c r="E564" s="47" t="s">
        <v>2427</v>
      </c>
      <c r="F564" s="33" t="s">
        <v>683</v>
      </c>
      <c r="G564" s="50">
        <v>0</v>
      </c>
      <c r="H564" s="43" t="s">
        <v>10</v>
      </c>
      <c r="I564" s="33">
        <v>21.56</v>
      </c>
      <c r="J564" s="35">
        <v>20.9132</v>
      </c>
      <c r="K564" s="4">
        <f t="shared" si="54"/>
        <v>0.64679999999999893</v>
      </c>
      <c r="L564" s="40">
        <f t="shared" si="55"/>
        <v>2.9999999999999916E-2</v>
      </c>
      <c r="M564" s="1">
        <v>21.56</v>
      </c>
      <c r="N564" s="41">
        <f t="shared" si="58"/>
        <v>2.9999999999999916E-2</v>
      </c>
    </row>
    <row r="565" spans="1:14">
      <c r="A565" s="1" t="str">
        <f t="shared" si="53"/>
        <v>2.02.06650</v>
      </c>
      <c r="B565" s="25">
        <f>COUNTIF(C$3:C565,C565)</f>
        <v>50</v>
      </c>
      <c r="C565" s="46" t="s">
        <v>2379</v>
      </c>
      <c r="D565" s="46"/>
      <c r="E565" s="47" t="s">
        <v>2428</v>
      </c>
      <c r="F565" s="33" t="s">
        <v>684</v>
      </c>
      <c r="G565" s="50">
        <v>0</v>
      </c>
      <c r="H565" s="43" t="s">
        <v>10</v>
      </c>
      <c r="I565" s="33">
        <v>3.14</v>
      </c>
      <c r="J565" s="35">
        <v>3.0457999999999998</v>
      </c>
      <c r="K565" s="4">
        <f t="shared" si="54"/>
        <v>9.4200000000000284E-2</v>
      </c>
      <c r="L565" s="40">
        <f t="shared" si="55"/>
        <v>3.0000000000000138E-2</v>
      </c>
      <c r="M565" s="1">
        <v>3.14</v>
      </c>
      <c r="N565" s="41">
        <f t="shared" si="58"/>
        <v>3.0000000000000138E-2</v>
      </c>
    </row>
    <row r="566" spans="1:14">
      <c r="A566" s="1" t="str">
        <f t="shared" si="53"/>
        <v>2.02.06651</v>
      </c>
      <c r="B566" s="25">
        <f>COUNTIF(C$3:C566,C566)</f>
        <v>51</v>
      </c>
      <c r="C566" s="46" t="s">
        <v>2379</v>
      </c>
      <c r="D566" s="46"/>
      <c r="E566" s="47" t="s">
        <v>2429</v>
      </c>
      <c r="F566" s="33" t="s">
        <v>685</v>
      </c>
      <c r="G566" s="50">
        <v>0</v>
      </c>
      <c r="H566" s="43" t="s">
        <v>10</v>
      </c>
      <c r="I566" s="33">
        <v>14.59</v>
      </c>
      <c r="J566" s="35">
        <v>14.1523</v>
      </c>
      <c r="K566" s="4">
        <f t="shared" si="54"/>
        <v>0.43769999999999953</v>
      </c>
      <c r="L566" s="40">
        <f t="shared" si="55"/>
        <v>2.9999999999999916E-2</v>
      </c>
      <c r="M566" s="1">
        <v>14.59</v>
      </c>
      <c r="N566" s="41">
        <f t="shared" si="58"/>
        <v>2.9999999999999916E-2</v>
      </c>
    </row>
    <row r="567" spans="1:14">
      <c r="A567" s="1" t="str">
        <f t="shared" si="53"/>
        <v>2.02.06652</v>
      </c>
      <c r="B567" s="25">
        <f>COUNTIF(C$3:C567,C567)</f>
        <v>52</v>
      </c>
      <c r="C567" s="46" t="s">
        <v>2379</v>
      </c>
      <c r="D567" s="46"/>
      <c r="E567" s="47" t="s">
        <v>2430</v>
      </c>
      <c r="F567" s="33" t="s">
        <v>686</v>
      </c>
      <c r="G567" s="50">
        <v>0</v>
      </c>
      <c r="H567" s="43" t="s">
        <v>10</v>
      </c>
      <c r="I567" s="33">
        <v>5.22</v>
      </c>
      <c r="J567" s="35">
        <v>5.0633999999999997</v>
      </c>
      <c r="K567" s="4">
        <f t="shared" si="54"/>
        <v>0.15660000000000007</v>
      </c>
      <c r="L567" s="40">
        <f t="shared" si="55"/>
        <v>3.0000000000000027E-2</v>
      </c>
      <c r="M567" s="1">
        <v>5.22</v>
      </c>
      <c r="N567" s="41">
        <f t="shared" si="58"/>
        <v>3.0000000000000027E-2</v>
      </c>
    </row>
    <row r="568" spans="1:14">
      <c r="A568" s="1" t="str">
        <f t="shared" si="53"/>
        <v>2.02.06653</v>
      </c>
      <c r="B568" s="25">
        <f>COUNTIF(C$3:C568,C568)</f>
        <v>53</v>
      </c>
      <c r="C568" s="46" t="s">
        <v>2379</v>
      </c>
      <c r="D568" s="46"/>
      <c r="E568" s="47" t="s">
        <v>2431</v>
      </c>
      <c r="F568" s="33" t="s">
        <v>687</v>
      </c>
      <c r="G568" s="50">
        <v>0</v>
      </c>
      <c r="H568" s="43" t="s">
        <v>10</v>
      </c>
      <c r="I568" s="33">
        <v>4.28</v>
      </c>
      <c r="J568" s="35">
        <v>4.1516000000000002</v>
      </c>
      <c r="K568" s="4">
        <f t="shared" si="54"/>
        <v>0.12840000000000007</v>
      </c>
      <c r="L568" s="40">
        <f t="shared" si="55"/>
        <v>3.0000000000000027E-2</v>
      </c>
      <c r="M568" s="1">
        <v>4.28</v>
      </c>
      <c r="N568" s="41">
        <f t="shared" si="58"/>
        <v>3.0000000000000027E-2</v>
      </c>
    </row>
    <row r="569" spans="1:14">
      <c r="A569" s="1" t="str">
        <f t="shared" si="53"/>
        <v>2.02.06654</v>
      </c>
      <c r="B569" s="25">
        <f>COUNTIF(C$3:C569,C569)</f>
        <v>54</v>
      </c>
      <c r="C569" s="46" t="s">
        <v>2379</v>
      </c>
      <c r="D569" s="46"/>
      <c r="E569" s="47" t="s">
        <v>2432</v>
      </c>
      <c r="F569" s="33" t="s">
        <v>688</v>
      </c>
      <c r="G569" s="50">
        <v>0</v>
      </c>
      <c r="H569" s="43" t="s">
        <v>10</v>
      </c>
      <c r="I569" s="33">
        <v>15.95</v>
      </c>
      <c r="J569" s="35">
        <v>15.471499999999999</v>
      </c>
      <c r="K569" s="4">
        <f t="shared" si="54"/>
        <v>0.47850000000000037</v>
      </c>
      <c r="L569" s="40">
        <f t="shared" si="55"/>
        <v>3.0000000000000027E-2</v>
      </c>
      <c r="M569" s="1">
        <v>15.95</v>
      </c>
      <c r="N569" s="41">
        <f t="shared" si="58"/>
        <v>3.0000000000000027E-2</v>
      </c>
    </row>
    <row r="570" spans="1:14">
      <c r="A570" s="1" t="str">
        <f t="shared" si="53"/>
        <v>2.02.06655</v>
      </c>
      <c r="B570" s="25">
        <f>COUNTIF(C$3:C570,C570)</f>
        <v>55</v>
      </c>
      <c r="C570" s="46" t="s">
        <v>2379</v>
      </c>
      <c r="D570" s="46"/>
      <c r="E570" s="47" t="s">
        <v>2433</v>
      </c>
      <c r="F570" s="33" t="s">
        <v>689</v>
      </c>
      <c r="G570" s="50">
        <v>0</v>
      </c>
      <c r="H570" s="43" t="s">
        <v>10</v>
      </c>
      <c r="I570" s="33">
        <v>2.14</v>
      </c>
      <c r="J570" s="35">
        <v>2.0758000000000001</v>
      </c>
      <c r="K570" s="4">
        <f t="shared" si="54"/>
        <v>6.4200000000000035E-2</v>
      </c>
      <c r="L570" s="40">
        <f t="shared" si="55"/>
        <v>3.0000000000000027E-2</v>
      </c>
      <c r="M570" s="1">
        <v>2.14</v>
      </c>
      <c r="N570" s="41">
        <f t="shared" si="58"/>
        <v>3.0000000000000027E-2</v>
      </c>
    </row>
    <row r="571" spans="1:14">
      <c r="A571" s="1" t="str">
        <f t="shared" si="53"/>
        <v>2.02.06656</v>
      </c>
      <c r="B571" s="25">
        <f>COUNTIF(C$3:C571,C571)</f>
        <v>56</v>
      </c>
      <c r="C571" s="46" t="s">
        <v>2379</v>
      </c>
      <c r="D571" s="46"/>
      <c r="E571" s="47" t="s">
        <v>2434</v>
      </c>
      <c r="F571" s="33" t="s">
        <v>690</v>
      </c>
      <c r="G571" s="50">
        <v>0</v>
      </c>
      <c r="H571" s="43" t="s">
        <v>10</v>
      </c>
      <c r="I571" s="33">
        <v>34.159999999999997</v>
      </c>
      <c r="J571" s="35">
        <v>33.135199999999998</v>
      </c>
      <c r="K571" s="4">
        <f t="shared" si="54"/>
        <v>1.024799999999999</v>
      </c>
      <c r="L571" s="40">
        <f t="shared" si="55"/>
        <v>3.0000000000000027E-2</v>
      </c>
      <c r="M571" s="1">
        <v>34.159999999999997</v>
      </c>
      <c r="N571" s="41">
        <f t="shared" si="58"/>
        <v>3.0000000000000027E-2</v>
      </c>
    </row>
    <row r="572" spans="1:14">
      <c r="A572" s="1" t="str">
        <f t="shared" si="53"/>
        <v>2.02.06657</v>
      </c>
      <c r="B572" s="25">
        <f>COUNTIF(C$3:C572,C572)</f>
        <v>57</v>
      </c>
      <c r="C572" s="46" t="s">
        <v>2379</v>
      </c>
      <c r="D572" s="46"/>
      <c r="E572" s="47" t="s">
        <v>2435</v>
      </c>
      <c r="F572" s="33" t="s">
        <v>691</v>
      </c>
      <c r="G572" s="50">
        <v>0</v>
      </c>
      <c r="H572" s="43" t="s">
        <v>10</v>
      </c>
      <c r="I572" s="33">
        <v>6.21</v>
      </c>
      <c r="J572" s="35">
        <v>6.0236999999999998</v>
      </c>
      <c r="K572" s="4">
        <f t="shared" si="54"/>
        <v>0.18630000000000013</v>
      </c>
      <c r="L572" s="40">
        <f t="shared" si="55"/>
        <v>3.0000000000000027E-2</v>
      </c>
      <c r="M572" s="1">
        <v>6.21</v>
      </c>
      <c r="N572" s="41">
        <f t="shared" si="58"/>
        <v>3.0000000000000027E-2</v>
      </c>
    </row>
    <row r="573" spans="1:14">
      <c r="A573" s="1" t="str">
        <f t="shared" si="53"/>
        <v>2.02.06658</v>
      </c>
      <c r="B573" s="25">
        <f>COUNTIF(C$3:C573,C573)</f>
        <v>58</v>
      </c>
      <c r="C573" s="46" t="s">
        <v>2379</v>
      </c>
      <c r="D573" s="46"/>
      <c r="E573" s="47" t="s">
        <v>2436</v>
      </c>
      <c r="F573" s="33" t="s">
        <v>692</v>
      </c>
      <c r="G573" s="50">
        <v>0</v>
      </c>
      <c r="H573" s="43" t="s">
        <v>10</v>
      </c>
      <c r="I573" s="33">
        <v>16.399999999999999</v>
      </c>
      <c r="J573" s="35">
        <v>15.907999999999998</v>
      </c>
      <c r="K573" s="4">
        <f t="shared" si="54"/>
        <v>0.49200000000000088</v>
      </c>
      <c r="L573" s="40">
        <f t="shared" si="55"/>
        <v>3.0000000000000027E-2</v>
      </c>
      <c r="M573" s="1">
        <v>16.399999999999999</v>
      </c>
      <c r="N573" s="41">
        <f t="shared" si="58"/>
        <v>3.0000000000000027E-2</v>
      </c>
    </row>
    <row r="574" spans="1:14">
      <c r="A574" s="1" t="str">
        <f t="shared" si="53"/>
        <v>2.02.06659</v>
      </c>
      <c r="B574" s="25">
        <f>COUNTIF(C$3:C574,C574)</f>
        <v>59</v>
      </c>
      <c r="C574" s="46" t="s">
        <v>2379</v>
      </c>
      <c r="D574" s="46"/>
      <c r="E574" s="47" t="s">
        <v>2437</v>
      </c>
      <c r="F574" s="33" t="s">
        <v>693</v>
      </c>
      <c r="G574" s="50">
        <v>0</v>
      </c>
      <c r="H574" s="43" t="s">
        <v>10</v>
      </c>
      <c r="I574" s="33">
        <v>6.85</v>
      </c>
      <c r="J574" s="35">
        <v>6.6444999999999999</v>
      </c>
      <c r="K574" s="4">
        <f t="shared" si="54"/>
        <v>0.20549999999999979</v>
      </c>
      <c r="L574" s="40">
        <f t="shared" si="55"/>
        <v>3.0000000000000027E-2</v>
      </c>
      <c r="M574" s="1">
        <v>6.85</v>
      </c>
      <c r="N574" s="41">
        <f t="shared" si="58"/>
        <v>3.0000000000000027E-2</v>
      </c>
    </row>
    <row r="575" spans="1:14">
      <c r="A575" s="1" t="str">
        <f t="shared" si="53"/>
        <v>2.02.06660</v>
      </c>
      <c r="B575" s="25">
        <f>COUNTIF(C$3:C575,C575)</f>
        <v>60</v>
      </c>
      <c r="C575" s="46" t="s">
        <v>2379</v>
      </c>
      <c r="D575" s="46"/>
      <c r="E575" s="47" t="s">
        <v>2438</v>
      </c>
      <c r="F575" s="33" t="s">
        <v>694</v>
      </c>
      <c r="G575" s="50">
        <v>0</v>
      </c>
      <c r="H575" s="43" t="s">
        <v>10</v>
      </c>
      <c r="I575" s="33">
        <v>13.06</v>
      </c>
      <c r="J575" s="35">
        <v>12.668200000000001</v>
      </c>
      <c r="K575" s="4">
        <f t="shared" si="54"/>
        <v>0.39179999999999993</v>
      </c>
      <c r="L575" s="40">
        <f t="shared" si="55"/>
        <v>3.0000000000000027E-2</v>
      </c>
      <c r="M575" s="1">
        <v>13.06</v>
      </c>
      <c r="N575" s="41">
        <f t="shared" si="58"/>
        <v>3.0000000000000027E-2</v>
      </c>
    </row>
    <row r="576" spans="1:14">
      <c r="A576" s="1" t="str">
        <f t="shared" si="53"/>
        <v>2.02.06661</v>
      </c>
      <c r="B576" s="25">
        <f>COUNTIF(C$3:C576,C576)</f>
        <v>61</v>
      </c>
      <c r="C576" s="46" t="s">
        <v>2379</v>
      </c>
      <c r="D576" s="46"/>
      <c r="E576" s="47" t="s">
        <v>2439</v>
      </c>
      <c r="F576" s="33" t="s">
        <v>695</v>
      </c>
      <c r="G576" s="50">
        <v>0</v>
      </c>
      <c r="H576" s="43" t="s">
        <v>10</v>
      </c>
      <c r="I576" s="33">
        <v>10.41</v>
      </c>
      <c r="J576" s="35">
        <v>10.0977</v>
      </c>
      <c r="K576" s="4">
        <f t="shared" si="54"/>
        <v>0.31230000000000047</v>
      </c>
      <c r="L576" s="40">
        <f t="shared" si="55"/>
        <v>3.0000000000000027E-2</v>
      </c>
      <c r="M576" s="1">
        <v>10.41</v>
      </c>
      <c r="N576" s="41">
        <f t="shared" si="58"/>
        <v>3.0000000000000027E-2</v>
      </c>
    </row>
    <row r="577" spans="1:14">
      <c r="A577" s="1" t="str">
        <f t="shared" si="53"/>
        <v>2.02.06662</v>
      </c>
      <c r="B577" s="25">
        <f>COUNTIF(C$3:C577,C577)</f>
        <v>62</v>
      </c>
      <c r="C577" s="46" t="s">
        <v>2379</v>
      </c>
      <c r="D577" s="46"/>
      <c r="E577" s="47" t="s">
        <v>2440</v>
      </c>
      <c r="F577" s="33" t="s">
        <v>696</v>
      </c>
      <c r="G577" s="50">
        <v>0</v>
      </c>
      <c r="H577" s="43" t="s">
        <v>10</v>
      </c>
      <c r="I577" s="33">
        <v>7.29</v>
      </c>
      <c r="J577" s="35">
        <v>7.0712999999999999</v>
      </c>
      <c r="K577" s="4">
        <f t="shared" si="54"/>
        <v>0.21870000000000012</v>
      </c>
      <c r="L577" s="40">
        <f t="shared" si="55"/>
        <v>3.0000000000000027E-2</v>
      </c>
      <c r="M577" s="1">
        <v>7.29</v>
      </c>
      <c r="N577" s="41">
        <f t="shared" si="58"/>
        <v>3.0000000000000027E-2</v>
      </c>
    </row>
    <row r="578" spans="1:14">
      <c r="A578" s="1" t="str">
        <f t="shared" si="53"/>
        <v>2.02.06663</v>
      </c>
      <c r="B578" s="25">
        <f>COUNTIF(C$3:C578,C578)</f>
        <v>63</v>
      </c>
      <c r="C578" s="46" t="s">
        <v>2379</v>
      </c>
      <c r="D578" s="46"/>
      <c r="E578" s="47" t="s">
        <v>2441</v>
      </c>
      <c r="F578" s="33" t="s">
        <v>697</v>
      </c>
      <c r="G578" s="50">
        <v>0</v>
      </c>
      <c r="H578" s="43" t="s">
        <v>10</v>
      </c>
      <c r="I578" s="33">
        <v>6.51</v>
      </c>
      <c r="J578" s="35">
        <v>6.3146999999999993</v>
      </c>
      <c r="K578" s="4">
        <f t="shared" si="54"/>
        <v>0.19530000000000047</v>
      </c>
      <c r="L578" s="40">
        <f t="shared" si="55"/>
        <v>3.0000000000000027E-2</v>
      </c>
      <c r="M578" s="1">
        <v>6.51</v>
      </c>
      <c r="N578" s="41">
        <f t="shared" si="58"/>
        <v>3.0000000000000027E-2</v>
      </c>
    </row>
    <row r="579" spans="1:14">
      <c r="A579" s="1" t="str">
        <f t="shared" si="53"/>
        <v>2.02.06664</v>
      </c>
      <c r="B579" s="25">
        <f>COUNTIF(C$3:C579,C579)</f>
        <v>64</v>
      </c>
      <c r="C579" s="46" t="s">
        <v>2379</v>
      </c>
      <c r="D579" s="46"/>
      <c r="E579" s="47" t="s">
        <v>2442</v>
      </c>
      <c r="F579" s="33" t="s">
        <v>698</v>
      </c>
      <c r="G579" s="50">
        <v>0</v>
      </c>
      <c r="H579" s="43" t="s">
        <v>10</v>
      </c>
      <c r="I579" s="33">
        <v>6.01</v>
      </c>
      <c r="J579" s="35">
        <v>5.8296999999999999</v>
      </c>
      <c r="K579" s="4">
        <f t="shared" si="54"/>
        <v>0.1802999999999999</v>
      </c>
      <c r="L579" s="40">
        <f t="shared" si="55"/>
        <v>3.0000000000000027E-2</v>
      </c>
      <c r="M579" s="1">
        <v>6.01</v>
      </c>
      <c r="N579" s="41">
        <f t="shared" si="58"/>
        <v>3.0000000000000027E-2</v>
      </c>
    </row>
    <row r="580" spans="1:14">
      <c r="A580" s="1" t="str">
        <f t="shared" ref="A580:A598" si="59">C580&amp;B580</f>
        <v>2.02.06665</v>
      </c>
      <c r="B580" s="25">
        <f>COUNTIF(C$3:C580,C580)</f>
        <v>65</v>
      </c>
      <c r="C580" s="46" t="s">
        <v>2379</v>
      </c>
      <c r="D580" s="46"/>
      <c r="E580" s="47" t="s">
        <v>2443</v>
      </c>
      <c r="F580" s="33" t="s">
        <v>699</v>
      </c>
      <c r="G580" s="50">
        <v>0</v>
      </c>
      <c r="H580" s="43" t="s">
        <v>10</v>
      </c>
      <c r="I580" s="33">
        <v>10.44</v>
      </c>
      <c r="J580" s="35">
        <v>10.126799999999999</v>
      </c>
      <c r="K580" s="4">
        <f t="shared" ref="K580:K617" si="60">I580-J580</f>
        <v>0.31320000000000014</v>
      </c>
      <c r="L580" s="40">
        <f t="shared" ref="L580:L617" si="61">1-J580/I580</f>
        <v>3.0000000000000027E-2</v>
      </c>
      <c r="M580" s="1">
        <v>10.44</v>
      </c>
      <c r="N580" s="41">
        <f t="shared" si="58"/>
        <v>3.0000000000000027E-2</v>
      </c>
    </row>
    <row r="581" spans="1:14">
      <c r="A581" s="1" t="str">
        <f t="shared" si="59"/>
        <v>2.02.06666</v>
      </c>
      <c r="B581" s="25">
        <f>COUNTIF(C$3:C581,C581)</f>
        <v>66</v>
      </c>
      <c r="C581" s="46" t="s">
        <v>2379</v>
      </c>
      <c r="D581" s="46"/>
      <c r="E581" s="47" t="s">
        <v>2444</v>
      </c>
      <c r="F581" s="33" t="s">
        <v>700</v>
      </c>
      <c r="G581" s="50">
        <v>0</v>
      </c>
      <c r="H581" s="43" t="s">
        <v>10</v>
      </c>
      <c r="I581" s="33">
        <v>10.99</v>
      </c>
      <c r="J581" s="35">
        <v>10.660299999999999</v>
      </c>
      <c r="K581" s="4">
        <f t="shared" si="60"/>
        <v>0.32970000000000077</v>
      </c>
      <c r="L581" s="40">
        <f t="shared" si="61"/>
        <v>3.0000000000000027E-2</v>
      </c>
      <c r="M581" s="1">
        <v>10.99</v>
      </c>
      <c r="N581" s="41">
        <f t="shared" si="58"/>
        <v>3.0000000000000027E-2</v>
      </c>
    </row>
    <row r="582" spans="1:14">
      <c r="A582" s="1" t="str">
        <f t="shared" si="59"/>
        <v>2.02.06667</v>
      </c>
      <c r="B582" s="25">
        <f>COUNTIF(C$3:C582,C582)</f>
        <v>67</v>
      </c>
      <c r="C582" s="46" t="s">
        <v>2379</v>
      </c>
      <c r="D582" s="46"/>
      <c r="E582" s="47" t="s">
        <v>2445</v>
      </c>
      <c r="F582" s="33" t="s">
        <v>701</v>
      </c>
      <c r="G582" s="50">
        <v>0</v>
      </c>
      <c r="H582" s="43" t="s">
        <v>10</v>
      </c>
      <c r="I582" s="33">
        <v>5.86</v>
      </c>
      <c r="J582" s="35">
        <v>5.6842000000000006</v>
      </c>
      <c r="K582" s="4">
        <f t="shared" si="60"/>
        <v>0.17579999999999973</v>
      </c>
      <c r="L582" s="40">
        <f t="shared" si="61"/>
        <v>2.9999999999999916E-2</v>
      </c>
      <c r="M582" s="1">
        <v>5.86</v>
      </c>
      <c r="N582" s="41">
        <f t="shared" si="58"/>
        <v>2.9999999999999916E-2</v>
      </c>
    </row>
    <row r="583" spans="1:14">
      <c r="A583" s="1" t="str">
        <f t="shared" si="59"/>
        <v>2.02.06668</v>
      </c>
      <c r="B583" s="25">
        <f>COUNTIF(C$3:C583,C583)</f>
        <v>68</v>
      </c>
      <c r="C583" s="46" t="s">
        <v>2379</v>
      </c>
      <c r="D583" s="46"/>
      <c r="E583" s="47" t="s">
        <v>2446</v>
      </c>
      <c r="F583" s="33" t="s">
        <v>702</v>
      </c>
      <c r="G583" s="50">
        <v>0</v>
      </c>
      <c r="H583" s="43" t="s">
        <v>10</v>
      </c>
      <c r="I583" s="33">
        <v>1.78</v>
      </c>
      <c r="J583" s="35">
        <v>1.7265999999999999</v>
      </c>
      <c r="K583" s="4">
        <f t="shared" si="60"/>
        <v>5.3400000000000114E-2</v>
      </c>
      <c r="L583" s="40">
        <f t="shared" si="61"/>
        <v>3.0000000000000027E-2</v>
      </c>
      <c r="M583" s="1">
        <v>1.78</v>
      </c>
      <c r="N583" s="41">
        <f t="shared" si="58"/>
        <v>3.0000000000000027E-2</v>
      </c>
    </row>
    <row r="584" spans="1:14">
      <c r="A584" s="1" t="str">
        <f t="shared" si="59"/>
        <v>2.02.06669</v>
      </c>
      <c r="B584" s="25">
        <f>COUNTIF(C$3:C584,C584)</f>
        <v>69</v>
      </c>
      <c r="C584" s="46" t="s">
        <v>2379</v>
      </c>
      <c r="D584" s="46"/>
      <c r="E584" s="47" t="s">
        <v>2447</v>
      </c>
      <c r="F584" s="33" t="s">
        <v>703</v>
      </c>
      <c r="G584" s="50">
        <v>0</v>
      </c>
      <c r="H584" s="43" t="s">
        <v>10</v>
      </c>
      <c r="I584" s="33">
        <v>6.57</v>
      </c>
      <c r="J584" s="35">
        <v>6.3729000000000005</v>
      </c>
      <c r="K584" s="4">
        <f t="shared" si="60"/>
        <v>0.19709999999999983</v>
      </c>
      <c r="L584" s="40">
        <f t="shared" si="61"/>
        <v>3.0000000000000027E-2</v>
      </c>
      <c r="M584" s="1">
        <v>6.57</v>
      </c>
      <c r="N584" s="41">
        <f t="shared" si="58"/>
        <v>3.0000000000000027E-2</v>
      </c>
    </row>
    <row r="585" spans="1:14">
      <c r="A585" s="1" t="str">
        <f t="shared" si="59"/>
        <v>2.02.06670</v>
      </c>
      <c r="B585" s="25">
        <f>COUNTIF(C$3:C585,C585)</f>
        <v>70</v>
      </c>
      <c r="C585" s="46" t="s">
        <v>2379</v>
      </c>
      <c r="D585" s="46"/>
      <c r="E585" s="47" t="s">
        <v>2448</v>
      </c>
      <c r="F585" s="33" t="s">
        <v>704</v>
      </c>
      <c r="G585" s="50">
        <v>0</v>
      </c>
      <c r="H585" s="43" t="s">
        <v>10</v>
      </c>
      <c r="I585" s="33">
        <v>10.32</v>
      </c>
      <c r="J585" s="35">
        <v>10.010400000000001</v>
      </c>
      <c r="K585" s="4">
        <f t="shared" si="60"/>
        <v>0.30959999999999965</v>
      </c>
      <c r="L585" s="40">
        <f t="shared" si="61"/>
        <v>2.9999999999999916E-2</v>
      </c>
      <c r="M585" s="1">
        <v>10.32</v>
      </c>
      <c r="N585" s="41">
        <f t="shared" si="58"/>
        <v>2.9999999999999916E-2</v>
      </c>
    </row>
    <row r="586" spans="1:14">
      <c r="A586" s="1" t="str">
        <f t="shared" si="59"/>
        <v>2.02.06671</v>
      </c>
      <c r="B586" s="25">
        <f>COUNTIF(C$3:C586,C586)</f>
        <v>71</v>
      </c>
      <c r="C586" s="46" t="s">
        <v>2379</v>
      </c>
      <c r="D586" s="46"/>
      <c r="E586" s="47" t="s">
        <v>2449</v>
      </c>
      <c r="F586" s="33" t="s">
        <v>705</v>
      </c>
      <c r="G586" s="50">
        <v>0</v>
      </c>
      <c r="H586" s="43" t="s">
        <v>10</v>
      </c>
      <c r="I586" s="33">
        <v>4.4400000000000004</v>
      </c>
      <c r="J586" s="35">
        <v>4.3068</v>
      </c>
      <c r="K586" s="4">
        <f t="shared" si="60"/>
        <v>0.13320000000000043</v>
      </c>
      <c r="L586" s="40">
        <f t="shared" si="61"/>
        <v>3.0000000000000138E-2</v>
      </c>
      <c r="M586" s="1">
        <v>4.4400000000000004</v>
      </c>
      <c r="N586" s="41">
        <f t="shared" si="58"/>
        <v>3.0000000000000138E-2</v>
      </c>
    </row>
    <row r="587" spans="1:14">
      <c r="A587" s="1" t="str">
        <f t="shared" si="59"/>
        <v>2.02.06672</v>
      </c>
      <c r="B587" s="25">
        <f>COUNTIF(C$3:C587,C587)</f>
        <v>72</v>
      </c>
      <c r="C587" s="46" t="s">
        <v>2379</v>
      </c>
      <c r="D587" s="46"/>
      <c r="E587" s="47" t="s">
        <v>2450</v>
      </c>
      <c r="F587" s="33" t="s">
        <v>706</v>
      </c>
      <c r="G587" s="50">
        <v>0</v>
      </c>
      <c r="H587" s="43" t="s">
        <v>10</v>
      </c>
      <c r="I587" s="33">
        <v>1.05</v>
      </c>
      <c r="J587" s="35">
        <v>1.0185</v>
      </c>
      <c r="K587" s="4">
        <f t="shared" si="60"/>
        <v>3.1500000000000083E-2</v>
      </c>
      <c r="L587" s="40">
        <f t="shared" si="61"/>
        <v>3.0000000000000027E-2</v>
      </c>
      <c r="M587" s="1">
        <v>1.05</v>
      </c>
      <c r="N587" s="41">
        <f t="shared" si="58"/>
        <v>3.0000000000000027E-2</v>
      </c>
    </row>
    <row r="588" spans="1:14">
      <c r="A588" s="1" t="str">
        <f t="shared" si="59"/>
        <v>2.02.06673</v>
      </c>
      <c r="B588" s="25">
        <f>COUNTIF(C$3:C588,C588)</f>
        <v>73</v>
      </c>
      <c r="C588" s="46" t="s">
        <v>2379</v>
      </c>
      <c r="D588" s="46"/>
      <c r="E588" s="47" t="s">
        <v>2451</v>
      </c>
      <c r="F588" s="33" t="s">
        <v>707</v>
      </c>
      <c r="G588" s="50">
        <v>0</v>
      </c>
      <c r="H588" s="43" t="s">
        <v>10</v>
      </c>
      <c r="I588" s="33">
        <v>10.97</v>
      </c>
      <c r="J588" s="35">
        <v>10.6409</v>
      </c>
      <c r="K588" s="4">
        <f t="shared" si="60"/>
        <v>0.32910000000000039</v>
      </c>
      <c r="L588" s="40">
        <f t="shared" si="61"/>
        <v>3.0000000000000027E-2</v>
      </c>
      <c r="M588" s="1">
        <v>10.97</v>
      </c>
      <c r="N588" s="41">
        <f t="shared" si="58"/>
        <v>3.0000000000000027E-2</v>
      </c>
    </row>
    <row r="589" spans="1:14">
      <c r="A589" s="1" t="str">
        <f t="shared" si="59"/>
        <v>2.02.06674</v>
      </c>
      <c r="B589" s="25">
        <f>COUNTIF(C$3:C589,C589)</f>
        <v>74</v>
      </c>
      <c r="C589" s="46" t="s">
        <v>2379</v>
      </c>
      <c r="D589" s="46"/>
      <c r="E589" s="47" t="s">
        <v>2452</v>
      </c>
      <c r="F589" s="33" t="s">
        <v>708</v>
      </c>
      <c r="G589" s="50">
        <v>0</v>
      </c>
      <c r="H589" s="43" t="s">
        <v>10</v>
      </c>
      <c r="I589" s="33">
        <v>8.5299999999999994</v>
      </c>
      <c r="J589" s="35">
        <v>8.2740999999999989</v>
      </c>
      <c r="K589" s="4">
        <f t="shared" si="60"/>
        <v>0.25590000000000046</v>
      </c>
      <c r="L589" s="40">
        <f t="shared" si="61"/>
        <v>3.0000000000000027E-2</v>
      </c>
      <c r="M589" s="1">
        <v>8.5299999999999994</v>
      </c>
      <c r="N589" s="41">
        <f t="shared" si="58"/>
        <v>3.0000000000000027E-2</v>
      </c>
    </row>
    <row r="590" spans="1:14">
      <c r="A590" s="1" t="str">
        <f t="shared" si="59"/>
        <v>2.02.06675</v>
      </c>
      <c r="B590" s="25">
        <f>COUNTIF(C$3:C590,C590)</f>
        <v>75</v>
      </c>
      <c r="C590" s="46" t="s">
        <v>2379</v>
      </c>
      <c r="D590" s="46"/>
      <c r="E590" s="47" t="s">
        <v>2453</v>
      </c>
      <c r="F590" s="33" t="s">
        <v>709</v>
      </c>
      <c r="G590" s="50">
        <v>0</v>
      </c>
      <c r="H590" s="43" t="s">
        <v>10</v>
      </c>
      <c r="I590" s="33">
        <v>14.71</v>
      </c>
      <c r="J590" s="35">
        <v>14.268700000000001</v>
      </c>
      <c r="K590" s="4">
        <f t="shared" si="60"/>
        <v>0.44130000000000003</v>
      </c>
      <c r="L590" s="40">
        <f t="shared" si="61"/>
        <v>3.0000000000000027E-2</v>
      </c>
      <c r="M590" s="1">
        <v>14.71</v>
      </c>
      <c r="N590" s="41">
        <f t="shared" si="58"/>
        <v>3.0000000000000027E-2</v>
      </c>
    </row>
    <row r="591" spans="1:14">
      <c r="A591" s="1" t="str">
        <f t="shared" si="59"/>
        <v>2.02.06676</v>
      </c>
      <c r="B591" s="25">
        <f>COUNTIF(C$3:C591,C591)</f>
        <v>76</v>
      </c>
      <c r="C591" s="46" t="s">
        <v>2379</v>
      </c>
      <c r="D591" s="46"/>
      <c r="E591" s="47" t="s">
        <v>2454</v>
      </c>
      <c r="F591" s="33" t="s">
        <v>710</v>
      </c>
      <c r="G591" s="50">
        <v>0</v>
      </c>
      <c r="H591" s="43" t="s">
        <v>10</v>
      </c>
      <c r="I591" s="33">
        <v>15.31</v>
      </c>
      <c r="J591" s="35">
        <v>14.8507</v>
      </c>
      <c r="K591" s="4">
        <f t="shared" si="60"/>
        <v>0.45930000000000071</v>
      </c>
      <c r="L591" s="40">
        <f t="shared" si="61"/>
        <v>3.0000000000000027E-2</v>
      </c>
      <c r="M591" s="1">
        <v>15.31</v>
      </c>
      <c r="N591" s="41">
        <f t="shared" si="58"/>
        <v>3.0000000000000027E-2</v>
      </c>
    </row>
    <row r="592" spans="1:14">
      <c r="A592" s="1" t="str">
        <f t="shared" si="59"/>
        <v>2.02.06677</v>
      </c>
      <c r="B592" s="25">
        <f>COUNTIF(C$3:C592,C592)</f>
        <v>77</v>
      </c>
      <c r="C592" s="46" t="s">
        <v>2379</v>
      </c>
      <c r="D592" s="46"/>
      <c r="E592" s="47" t="s">
        <v>2455</v>
      </c>
      <c r="F592" s="33" t="s">
        <v>711</v>
      </c>
      <c r="G592" s="50">
        <v>0</v>
      </c>
      <c r="H592" s="43" t="s">
        <v>10</v>
      </c>
      <c r="I592" s="33">
        <v>10.47</v>
      </c>
      <c r="J592" s="35">
        <v>10.155900000000001</v>
      </c>
      <c r="K592" s="4">
        <f t="shared" si="60"/>
        <v>0.31409999999999982</v>
      </c>
      <c r="L592" s="40">
        <f t="shared" si="61"/>
        <v>3.0000000000000027E-2</v>
      </c>
      <c r="M592" s="1">
        <v>10.47</v>
      </c>
      <c r="N592" s="41">
        <f t="shared" si="58"/>
        <v>3.0000000000000027E-2</v>
      </c>
    </row>
    <row r="593" spans="1:14">
      <c r="A593" s="1" t="str">
        <f t="shared" si="59"/>
        <v>2.02.06678</v>
      </c>
      <c r="B593" s="25">
        <f>COUNTIF(C$3:C593,C593)</f>
        <v>78</v>
      </c>
      <c r="C593" s="46" t="s">
        <v>2379</v>
      </c>
      <c r="D593" s="46"/>
      <c r="E593" s="47" t="s">
        <v>2456</v>
      </c>
      <c r="F593" s="33" t="s">
        <v>712</v>
      </c>
      <c r="G593" s="50">
        <v>0</v>
      </c>
      <c r="H593" s="43" t="s">
        <v>10</v>
      </c>
      <c r="I593" s="33">
        <v>8.58</v>
      </c>
      <c r="J593" s="35">
        <v>8.3225999999999996</v>
      </c>
      <c r="K593" s="4">
        <f t="shared" si="60"/>
        <v>0.25740000000000052</v>
      </c>
      <c r="L593" s="40">
        <f t="shared" si="61"/>
        <v>3.0000000000000027E-2</v>
      </c>
      <c r="M593" s="1">
        <v>8.58</v>
      </c>
      <c r="N593" s="41">
        <f t="shared" si="58"/>
        <v>3.0000000000000027E-2</v>
      </c>
    </row>
    <row r="594" spans="1:14">
      <c r="A594" s="1" t="str">
        <f t="shared" si="59"/>
        <v>2.02.06679</v>
      </c>
      <c r="B594" s="25">
        <f>COUNTIF(C$3:C594,C594)</f>
        <v>79</v>
      </c>
      <c r="C594" s="46" t="s">
        <v>2379</v>
      </c>
      <c r="D594" s="46"/>
      <c r="E594" s="47" t="s">
        <v>2457</v>
      </c>
      <c r="F594" s="33" t="s">
        <v>713</v>
      </c>
      <c r="G594" s="50">
        <v>0</v>
      </c>
      <c r="H594" s="43" t="s">
        <v>10</v>
      </c>
      <c r="I594" s="33">
        <v>5.73</v>
      </c>
      <c r="J594" s="35">
        <v>5.5581000000000005</v>
      </c>
      <c r="K594" s="4">
        <f t="shared" si="60"/>
        <v>0.17189999999999994</v>
      </c>
      <c r="L594" s="40">
        <f t="shared" si="61"/>
        <v>3.0000000000000027E-2</v>
      </c>
      <c r="M594" s="1">
        <v>5.73</v>
      </c>
      <c r="N594" s="41">
        <f t="shared" si="58"/>
        <v>3.0000000000000027E-2</v>
      </c>
    </row>
    <row r="595" spans="1:14">
      <c r="A595" s="1" t="str">
        <f t="shared" si="59"/>
        <v>2.02.06680</v>
      </c>
      <c r="B595" s="25">
        <f>COUNTIF(C$3:C595,C595)</f>
        <v>80</v>
      </c>
      <c r="C595" s="46" t="s">
        <v>2379</v>
      </c>
      <c r="D595" s="46"/>
      <c r="E595" s="47" t="s">
        <v>2458</v>
      </c>
      <c r="F595" s="33" t="s">
        <v>714</v>
      </c>
      <c r="G595" s="50">
        <v>0</v>
      </c>
      <c r="H595" s="43" t="s">
        <v>10</v>
      </c>
      <c r="I595" s="33">
        <v>6.67</v>
      </c>
      <c r="J595" s="35">
        <v>6.4699</v>
      </c>
      <c r="K595" s="4">
        <f t="shared" si="60"/>
        <v>0.20009999999999994</v>
      </c>
      <c r="L595" s="40">
        <f t="shared" si="61"/>
        <v>3.0000000000000027E-2</v>
      </c>
      <c r="M595" s="1">
        <v>6.67</v>
      </c>
      <c r="N595" s="41">
        <f t="shared" si="58"/>
        <v>3.0000000000000027E-2</v>
      </c>
    </row>
    <row r="596" spans="1:14">
      <c r="A596" s="1" t="str">
        <f t="shared" si="59"/>
        <v>2.02.06681</v>
      </c>
      <c r="B596" s="25">
        <f>COUNTIF(C$3:C596,C596)</f>
        <v>81</v>
      </c>
      <c r="C596" s="46" t="s">
        <v>2379</v>
      </c>
      <c r="D596" s="46"/>
      <c r="E596" s="47" t="s">
        <v>2459</v>
      </c>
      <c r="F596" s="33" t="s">
        <v>715</v>
      </c>
      <c r="G596" s="50">
        <v>0</v>
      </c>
      <c r="H596" s="43" t="s">
        <v>10</v>
      </c>
      <c r="I596" s="33">
        <v>24.82</v>
      </c>
      <c r="J596" s="35">
        <v>24.075399999999998</v>
      </c>
      <c r="K596" s="4">
        <f t="shared" si="60"/>
        <v>0.74460000000000193</v>
      </c>
      <c r="L596" s="40">
        <f t="shared" si="61"/>
        <v>3.0000000000000027E-2</v>
      </c>
      <c r="M596" s="1">
        <v>24.82</v>
      </c>
      <c r="N596" s="41">
        <f t="shared" si="58"/>
        <v>3.0000000000000027E-2</v>
      </c>
    </row>
    <row r="597" spans="1:14">
      <c r="A597" s="1" t="str">
        <f t="shared" si="59"/>
        <v>2.02.06682</v>
      </c>
      <c r="B597" s="25">
        <f>COUNTIF(C$3:C597,C597)</f>
        <v>82</v>
      </c>
      <c r="C597" s="46" t="s">
        <v>2379</v>
      </c>
      <c r="D597" s="46"/>
      <c r="E597" s="47" t="s">
        <v>2460</v>
      </c>
      <c r="F597" s="33" t="s">
        <v>716</v>
      </c>
      <c r="G597" s="50">
        <v>0</v>
      </c>
      <c r="H597" s="43" t="s">
        <v>10</v>
      </c>
      <c r="I597" s="33">
        <v>7.3</v>
      </c>
      <c r="J597" s="35">
        <v>7.0809999999999995</v>
      </c>
      <c r="K597" s="4">
        <f t="shared" si="60"/>
        <v>0.21900000000000031</v>
      </c>
      <c r="L597" s="40">
        <f t="shared" si="61"/>
        <v>3.0000000000000027E-2</v>
      </c>
      <c r="M597" s="1">
        <v>7.3</v>
      </c>
      <c r="N597" s="41">
        <f t="shared" si="58"/>
        <v>3.0000000000000027E-2</v>
      </c>
    </row>
    <row r="598" spans="1:14">
      <c r="A598" s="1" t="str">
        <f t="shared" si="59"/>
        <v>2.02.06683</v>
      </c>
      <c r="B598" s="25">
        <f>COUNTIF(C$3:C598,C598)</f>
        <v>83</v>
      </c>
      <c r="C598" s="46" t="s">
        <v>2379</v>
      </c>
      <c r="D598" s="46"/>
      <c r="E598" s="47" t="s">
        <v>2461</v>
      </c>
      <c r="F598" s="33" t="s">
        <v>717</v>
      </c>
      <c r="G598" s="50">
        <v>0</v>
      </c>
      <c r="H598" s="43" t="s">
        <v>10</v>
      </c>
      <c r="I598" s="33">
        <v>4.79</v>
      </c>
      <c r="J598" s="35">
        <v>4.6463000000000001</v>
      </c>
      <c r="K598" s="4">
        <f t="shared" si="60"/>
        <v>0.14369999999999994</v>
      </c>
      <c r="L598" s="40">
        <f t="shared" si="61"/>
        <v>3.0000000000000027E-2</v>
      </c>
      <c r="M598" s="1">
        <v>4.79</v>
      </c>
      <c r="N598" s="41">
        <f t="shared" ref="N598:N628" si="62">1-J598/M598</f>
        <v>3.0000000000000027E-2</v>
      </c>
    </row>
    <row r="599" spans="1:14">
      <c r="A599" s="1" t="str">
        <f t="shared" ref="A599:A662" si="63">C599&amp;B599</f>
        <v>2.02.06684</v>
      </c>
      <c r="B599" s="25">
        <f>COUNTIF(C$3:C599,C599)</f>
        <v>84</v>
      </c>
      <c r="C599" s="46" t="s">
        <v>2379</v>
      </c>
      <c r="D599" s="46"/>
      <c r="E599" s="47" t="s">
        <v>2462</v>
      </c>
      <c r="F599" s="1" t="s">
        <v>718</v>
      </c>
      <c r="G599" s="50">
        <v>0</v>
      </c>
      <c r="H599" s="43" t="s">
        <v>10</v>
      </c>
      <c r="I599" s="1">
        <v>30.92</v>
      </c>
      <c r="J599" s="38">
        <v>29.9924</v>
      </c>
      <c r="K599" s="4">
        <f t="shared" si="60"/>
        <v>0.92760000000000176</v>
      </c>
      <c r="L599" s="40">
        <f t="shared" si="61"/>
        <v>3.0000000000000027E-2</v>
      </c>
      <c r="M599" s="1">
        <v>30.92</v>
      </c>
      <c r="N599" s="41">
        <f t="shared" si="62"/>
        <v>3.0000000000000027E-2</v>
      </c>
    </row>
    <row r="600" spans="1:14">
      <c r="A600" s="1" t="str">
        <f t="shared" si="63"/>
        <v>2.02.06685</v>
      </c>
      <c r="B600" s="25">
        <f>COUNTIF(C$3:C600,C600)</f>
        <v>85</v>
      </c>
      <c r="C600" s="46" t="s">
        <v>2379</v>
      </c>
      <c r="D600" s="46"/>
      <c r="E600" s="47" t="s">
        <v>2463</v>
      </c>
      <c r="F600" s="1" t="s">
        <v>719</v>
      </c>
      <c r="G600" s="50">
        <v>0</v>
      </c>
      <c r="H600" s="43" t="s">
        <v>10</v>
      </c>
      <c r="I600" s="1">
        <v>50.59</v>
      </c>
      <c r="J600" s="38">
        <v>49.072299999999998</v>
      </c>
      <c r="K600" s="4">
        <f t="shared" si="60"/>
        <v>1.5177000000000049</v>
      </c>
      <c r="L600" s="40">
        <f t="shared" si="61"/>
        <v>3.0000000000000138E-2</v>
      </c>
      <c r="M600" s="1">
        <v>50.59</v>
      </c>
      <c r="N600" s="41">
        <f t="shared" si="62"/>
        <v>3.0000000000000138E-2</v>
      </c>
    </row>
    <row r="601" spans="1:14">
      <c r="A601" s="1" t="str">
        <f t="shared" si="63"/>
        <v>2.02.06686</v>
      </c>
      <c r="B601" s="25">
        <f>COUNTIF(C$3:C601,C601)</f>
        <v>86</v>
      </c>
      <c r="C601" s="46" t="s">
        <v>2379</v>
      </c>
      <c r="D601" s="46"/>
      <c r="E601" s="47" t="s">
        <v>2464</v>
      </c>
      <c r="F601" s="1" t="s">
        <v>720</v>
      </c>
      <c r="G601" s="50">
        <v>0</v>
      </c>
      <c r="H601" s="43" t="s">
        <v>10</v>
      </c>
      <c r="I601" s="1">
        <v>44.99</v>
      </c>
      <c r="J601" s="38">
        <v>43.640300000000003</v>
      </c>
      <c r="K601" s="4">
        <f t="shared" si="60"/>
        <v>1.3496999999999986</v>
      </c>
      <c r="L601" s="40">
        <f t="shared" si="61"/>
        <v>2.9999999999999916E-2</v>
      </c>
      <c r="M601" s="1">
        <v>44.99</v>
      </c>
      <c r="N601" s="41">
        <f t="shared" si="62"/>
        <v>2.9999999999999916E-2</v>
      </c>
    </row>
    <row r="602" spans="1:14">
      <c r="A602" s="1" t="str">
        <f t="shared" si="63"/>
        <v>2.02.06687</v>
      </c>
      <c r="B602" s="25">
        <f>COUNTIF(C$3:C602,C602)</f>
        <v>87</v>
      </c>
      <c r="C602" s="46" t="s">
        <v>2379</v>
      </c>
      <c r="D602" s="46"/>
      <c r="E602" s="47" t="s">
        <v>2465</v>
      </c>
      <c r="F602" s="1" t="s">
        <v>721</v>
      </c>
      <c r="G602" s="50">
        <v>0</v>
      </c>
      <c r="H602" s="43" t="s">
        <v>10</v>
      </c>
      <c r="I602" s="1">
        <v>8.66</v>
      </c>
      <c r="J602" s="38">
        <v>8.4001999999999999</v>
      </c>
      <c r="K602" s="4">
        <f t="shared" si="60"/>
        <v>0.25980000000000025</v>
      </c>
      <c r="L602" s="40">
        <f t="shared" si="61"/>
        <v>3.0000000000000027E-2</v>
      </c>
      <c r="M602" s="1">
        <v>8.66</v>
      </c>
      <c r="N602" s="41">
        <f t="shared" si="62"/>
        <v>3.0000000000000027E-2</v>
      </c>
    </row>
    <row r="603" spans="1:14">
      <c r="A603" s="1" t="str">
        <f t="shared" si="63"/>
        <v>2.02.06688</v>
      </c>
      <c r="B603" s="25">
        <f>COUNTIF(C$3:C603,C603)</f>
        <v>88</v>
      </c>
      <c r="C603" s="46" t="s">
        <v>2379</v>
      </c>
      <c r="D603" s="46"/>
      <c r="E603" s="47" t="s">
        <v>2466</v>
      </c>
      <c r="F603" s="1" t="s">
        <v>722</v>
      </c>
      <c r="G603" s="50">
        <v>0</v>
      </c>
      <c r="H603" s="43" t="s">
        <v>10</v>
      </c>
      <c r="I603" s="1">
        <v>7.28</v>
      </c>
      <c r="J603" s="38">
        <v>7.0616000000000003</v>
      </c>
      <c r="K603" s="4">
        <f t="shared" si="60"/>
        <v>0.21839999999999993</v>
      </c>
      <c r="L603" s="40">
        <f t="shared" si="61"/>
        <v>3.0000000000000027E-2</v>
      </c>
      <c r="M603" s="1">
        <v>7.28</v>
      </c>
      <c r="N603" s="41">
        <f t="shared" si="62"/>
        <v>3.0000000000000027E-2</v>
      </c>
    </row>
    <row r="604" spans="1:14">
      <c r="A604" s="1" t="str">
        <f t="shared" si="63"/>
        <v>2.02.06689</v>
      </c>
      <c r="B604" s="25">
        <f>COUNTIF(C$3:C604,C604)</f>
        <v>89</v>
      </c>
      <c r="C604" s="46" t="s">
        <v>2379</v>
      </c>
      <c r="D604" s="46"/>
      <c r="E604" s="47" t="s">
        <v>2467</v>
      </c>
      <c r="F604" s="1" t="s">
        <v>723</v>
      </c>
      <c r="G604" s="50">
        <v>0</v>
      </c>
      <c r="H604" s="43" t="s">
        <v>10</v>
      </c>
      <c r="I604" s="1">
        <v>10.17</v>
      </c>
      <c r="J604" s="38">
        <v>9.8649000000000004</v>
      </c>
      <c r="K604" s="4">
        <f t="shared" si="60"/>
        <v>0.30509999999999948</v>
      </c>
      <c r="L604" s="40">
        <f t="shared" si="61"/>
        <v>2.9999999999999916E-2</v>
      </c>
      <c r="M604" s="1">
        <v>10.17</v>
      </c>
      <c r="N604" s="41">
        <f t="shared" si="62"/>
        <v>2.9999999999999916E-2</v>
      </c>
    </row>
    <row r="605" spans="1:14">
      <c r="A605" s="1" t="str">
        <f t="shared" si="63"/>
        <v>2.02.06690</v>
      </c>
      <c r="B605" s="25">
        <f>COUNTIF(C$3:C605,C605)</f>
        <v>90</v>
      </c>
      <c r="C605" s="46" t="s">
        <v>2379</v>
      </c>
      <c r="D605" s="46"/>
      <c r="E605" s="47" t="s">
        <v>2468</v>
      </c>
      <c r="F605" s="1" t="s">
        <v>724</v>
      </c>
      <c r="G605" s="50">
        <v>0</v>
      </c>
      <c r="H605" s="43" t="s">
        <v>10</v>
      </c>
      <c r="I605" s="1">
        <v>7.3</v>
      </c>
      <c r="J605" s="38">
        <v>7.0809999999999995</v>
      </c>
      <c r="K605" s="4">
        <f t="shared" si="60"/>
        <v>0.21900000000000031</v>
      </c>
      <c r="L605" s="40">
        <f t="shared" si="61"/>
        <v>3.0000000000000027E-2</v>
      </c>
      <c r="M605" s="1">
        <v>7.3</v>
      </c>
      <c r="N605" s="41">
        <f t="shared" si="62"/>
        <v>3.0000000000000027E-2</v>
      </c>
    </row>
    <row r="606" spans="1:14">
      <c r="A606" s="1" t="str">
        <f t="shared" si="63"/>
        <v>2.02.06691</v>
      </c>
      <c r="B606" s="25">
        <f>COUNTIF(C$3:C606,C606)</f>
        <v>91</v>
      </c>
      <c r="C606" s="46" t="s">
        <v>2379</v>
      </c>
      <c r="D606" s="46"/>
      <c r="E606" s="47" t="s">
        <v>2469</v>
      </c>
      <c r="F606" s="1" t="s">
        <v>725</v>
      </c>
      <c r="G606" s="50">
        <v>0</v>
      </c>
      <c r="H606" s="43" t="s">
        <v>10</v>
      </c>
      <c r="I606" s="1">
        <v>13.5</v>
      </c>
      <c r="J606" s="38">
        <v>13.094999999999999</v>
      </c>
      <c r="K606" s="4">
        <f t="shared" si="60"/>
        <v>0.40500000000000114</v>
      </c>
      <c r="L606" s="40">
        <f t="shared" si="61"/>
        <v>3.0000000000000138E-2</v>
      </c>
      <c r="M606" s="1">
        <v>13.5</v>
      </c>
      <c r="N606" s="41">
        <f t="shared" si="62"/>
        <v>3.0000000000000138E-2</v>
      </c>
    </row>
    <row r="607" spans="1:14">
      <c r="A607" s="1" t="str">
        <f t="shared" si="63"/>
        <v>2.02.06692</v>
      </c>
      <c r="B607" s="25">
        <f>COUNTIF(C$3:C607,C607)</f>
        <v>92</v>
      </c>
      <c r="C607" s="46" t="s">
        <v>2379</v>
      </c>
      <c r="D607" s="46"/>
      <c r="E607" s="47" t="s">
        <v>2470</v>
      </c>
      <c r="F607" s="1" t="s">
        <v>726</v>
      </c>
      <c r="G607" s="50">
        <v>0</v>
      </c>
      <c r="H607" s="43" t="s">
        <v>10</v>
      </c>
      <c r="I607" s="1">
        <v>7.27</v>
      </c>
      <c r="J607" s="38">
        <v>7.0518999999999998</v>
      </c>
      <c r="K607" s="4">
        <f t="shared" si="60"/>
        <v>0.21809999999999974</v>
      </c>
      <c r="L607" s="40">
        <f t="shared" si="61"/>
        <v>2.9999999999999916E-2</v>
      </c>
      <c r="M607" s="1">
        <v>7.27</v>
      </c>
      <c r="N607" s="41">
        <f t="shared" si="62"/>
        <v>2.9999999999999916E-2</v>
      </c>
    </row>
    <row r="608" spans="1:14">
      <c r="A608" s="1" t="str">
        <f t="shared" si="63"/>
        <v>2.02.06693</v>
      </c>
      <c r="B608" s="25">
        <f>COUNTIF(C$3:C608,C608)</f>
        <v>93</v>
      </c>
      <c r="C608" s="46" t="s">
        <v>2379</v>
      </c>
      <c r="D608" s="46"/>
      <c r="E608" s="47" t="s">
        <v>2471</v>
      </c>
      <c r="F608" s="1" t="s">
        <v>727</v>
      </c>
      <c r="G608" s="50">
        <v>0</v>
      </c>
      <c r="H608" s="43" t="s">
        <v>10</v>
      </c>
      <c r="I608" s="1">
        <v>6.61</v>
      </c>
      <c r="J608" s="38">
        <v>6.4116999999999997</v>
      </c>
      <c r="K608" s="4">
        <f t="shared" si="60"/>
        <v>0.19830000000000059</v>
      </c>
      <c r="L608" s="40">
        <f t="shared" si="61"/>
        <v>3.0000000000000138E-2</v>
      </c>
      <c r="M608" s="1">
        <v>6.61</v>
      </c>
      <c r="N608" s="41">
        <f t="shared" si="62"/>
        <v>3.0000000000000138E-2</v>
      </c>
    </row>
    <row r="609" spans="1:14">
      <c r="A609" s="1" t="str">
        <f t="shared" si="63"/>
        <v>2.02.06694</v>
      </c>
      <c r="B609" s="25">
        <f>COUNTIF(C$3:C609,C609)</f>
        <v>94</v>
      </c>
      <c r="C609" s="46" t="s">
        <v>2379</v>
      </c>
      <c r="D609" s="46"/>
      <c r="E609" s="47" t="s">
        <v>2472</v>
      </c>
      <c r="F609" s="1" t="s">
        <v>728</v>
      </c>
      <c r="G609" s="50">
        <v>0</v>
      </c>
      <c r="H609" s="43" t="s">
        <v>10</v>
      </c>
      <c r="I609" s="1">
        <v>4.96</v>
      </c>
      <c r="J609" s="38">
        <v>4.8111999999999995</v>
      </c>
      <c r="K609" s="4">
        <f t="shared" si="60"/>
        <v>0.14880000000000049</v>
      </c>
      <c r="L609" s="40">
        <f t="shared" si="61"/>
        <v>3.0000000000000138E-2</v>
      </c>
      <c r="M609" s="1">
        <v>4.96</v>
      </c>
      <c r="N609" s="41">
        <f t="shared" si="62"/>
        <v>3.0000000000000138E-2</v>
      </c>
    </row>
    <row r="610" spans="1:14">
      <c r="A610" s="1" t="str">
        <f t="shared" si="63"/>
        <v>2.02.06695</v>
      </c>
      <c r="B610" s="25">
        <f>COUNTIF(C$3:C610,C610)</f>
        <v>95</v>
      </c>
      <c r="C610" s="46" t="s">
        <v>2379</v>
      </c>
      <c r="D610" s="46"/>
      <c r="E610" s="47" t="s">
        <v>2473</v>
      </c>
      <c r="F610" s="1" t="s">
        <v>729</v>
      </c>
      <c r="G610" s="50">
        <v>0</v>
      </c>
      <c r="H610" s="43" t="s">
        <v>10</v>
      </c>
      <c r="I610" s="1">
        <v>6.93</v>
      </c>
      <c r="J610" s="38">
        <v>6.7220999999999993</v>
      </c>
      <c r="K610" s="4">
        <f t="shared" si="60"/>
        <v>0.20790000000000042</v>
      </c>
      <c r="L610" s="40">
        <f t="shared" si="61"/>
        <v>3.0000000000000027E-2</v>
      </c>
      <c r="M610" s="1">
        <v>6.93</v>
      </c>
      <c r="N610" s="41">
        <f t="shared" si="62"/>
        <v>3.0000000000000027E-2</v>
      </c>
    </row>
    <row r="611" spans="1:14">
      <c r="A611" s="1" t="str">
        <f t="shared" si="63"/>
        <v>2.02.06696</v>
      </c>
      <c r="B611" s="25">
        <f>COUNTIF(C$3:C611,C611)</f>
        <v>96</v>
      </c>
      <c r="C611" s="46" t="s">
        <v>2379</v>
      </c>
      <c r="D611" s="46"/>
      <c r="E611" s="47" t="s">
        <v>2474</v>
      </c>
      <c r="F611" s="1" t="s">
        <v>730</v>
      </c>
      <c r="G611" s="50">
        <v>0</v>
      </c>
      <c r="H611" s="43" t="s">
        <v>10</v>
      </c>
      <c r="I611" s="1">
        <v>7.97</v>
      </c>
      <c r="J611" s="38">
        <v>7.7308999999999992</v>
      </c>
      <c r="K611" s="4">
        <f t="shared" si="60"/>
        <v>0.23910000000000053</v>
      </c>
      <c r="L611" s="40">
        <f t="shared" si="61"/>
        <v>3.0000000000000027E-2</v>
      </c>
      <c r="M611" s="1">
        <v>7.97</v>
      </c>
      <c r="N611" s="41">
        <f t="shared" si="62"/>
        <v>3.0000000000000027E-2</v>
      </c>
    </row>
    <row r="612" spans="1:14">
      <c r="A612" s="1" t="str">
        <f t="shared" si="63"/>
        <v>2.02.06697</v>
      </c>
      <c r="B612" s="25">
        <f>COUNTIF(C$3:C612,C612)</f>
        <v>97</v>
      </c>
      <c r="C612" s="46" t="s">
        <v>2379</v>
      </c>
      <c r="D612" s="46"/>
      <c r="E612" s="47" t="s">
        <v>2475</v>
      </c>
      <c r="F612" s="1" t="s">
        <v>731</v>
      </c>
      <c r="G612" s="50">
        <v>0</v>
      </c>
      <c r="H612" s="43" t="s">
        <v>10</v>
      </c>
      <c r="I612" s="1">
        <v>7.9</v>
      </c>
      <c r="J612" s="38">
        <v>7.6630000000000003</v>
      </c>
      <c r="K612" s="4">
        <f t="shared" si="60"/>
        <v>0.2370000000000001</v>
      </c>
      <c r="L612" s="40">
        <f t="shared" si="61"/>
        <v>3.0000000000000027E-2</v>
      </c>
      <c r="M612" s="1">
        <v>7.9</v>
      </c>
      <c r="N612" s="41">
        <f t="shared" si="62"/>
        <v>3.0000000000000027E-2</v>
      </c>
    </row>
    <row r="613" spans="1:14">
      <c r="A613" s="1" t="str">
        <f t="shared" si="63"/>
        <v>2.02.06698</v>
      </c>
      <c r="B613" s="25">
        <f>COUNTIF(C$3:C613,C613)</f>
        <v>98</v>
      </c>
      <c r="C613" s="46" t="s">
        <v>2379</v>
      </c>
      <c r="D613" s="46"/>
      <c r="E613" s="47" t="s">
        <v>2476</v>
      </c>
      <c r="F613" s="1" t="s">
        <v>732</v>
      </c>
      <c r="G613" s="50">
        <v>0</v>
      </c>
      <c r="H613" s="43" t="s">
        <v>10</v>
      </c>
      <c r="I613" s="1">
        <v>16.82</v>
      </c>
      <c r="J613" s="38">
        <v>16.3154</v>
      </c>
      <c r="K613" s="4">
        <f t="shared" si="60"/>
        <v>0.50459999999999994</v>
      </c>
      <c r="L613" s="40">
        <f t="shared" si="61"/>
        <v>3.0000000000000027E-2</v>
      </c>
      <c r="M613" s="1">
        <v>16.82</v>
      </c>
      <c r="N613" s="41">
        <f t="shared" si="62"/>
        <v>3.0000000000000027E-2</v>
      </c>
    </row>
    <row r="614" spans="1:14">
      <c r="A614" s="1" t="str">
        <f t="shared" si="63"/>
        <v>2.02.06699</v>
      </c>
      <c r="B614" s="25">
        <f>COUNTIF(C$3:C614,C614)</f>
        <v>99</v>
      </c>
      <c r="C614" s="46" t="s">
        <v>2379</v>
      </c>
      <c r="D614" s="46"/>
      <c r="E614" s="47" t="s">
        <v>2477</v>
      </c>
      <c r="F614" s="1" t="s">
        <v>733</v>
      </c>
      <c r="G614" s="50">
        <v>0</v>
      </c>
      <c r="H614" s="43" t="s">
        <v>10</v>
      </c>
      <c r="I614" s="1">
        <v>9.83</v>
      </c>
      <c r="J614" s="38">
        <v>9.5350999999999999</v>
      </c>
      <c r="K614" s="4">
        <f t="shared" si="60"/>
        <v>0.29490000000000016</v>
      </c>
      <c r="L614" s="40">
        <f t="shared" si="61"/>
        <v>3.0000000000000027E-2</v>
      </c>
      <c r="M614" s="1">
        <v>9.83</v>
      </c>
      <c r="N614" s="41">
        <f t="shared" si="62"/>
        <v>3.0000000000000027E-2</v>
      </c>
    </row>
    <row r="615" spans="1:14">
      <c r="A615" s="1" t="str">
        <f t="shared" si="63"/>
        <v>2.02.066100</v>
      </c>
      <c r="B615" s="25">
        <f>COUNTIF(C$3:C615,C615)</f>
        <v>100</v>
      </c>
      <c r="C615" s="46" t="s">
        <v>2379</v>
      </c>
      <c r="D615" s="46"/>
      <c r="E615" s="47" t="s">
        <v>2478</v>
      </c>
      <c r="F615" s="1" t="s">
        <v>734</v>
      </c>
      <c r="G615" s="50">
        <v>0</v>
      </c>
      <c r="H615" s="43" t="s">
        <v>10</v>
      </c>
      <c r="I615" s="1">
        <v>10.19</v>
      </c>
      <c r="J615" s="38">
        <v>9.8842999999999996</v>
      </c>
      <c r="K615" s="4">
        <f t="shared" si="60"/>
        <v>0.30569999999999986</v>
      </c>
      <c r="L615" s="40">
        <f t="shared" si="61"/>
        <v>3.0000000000000027E-2</v>
      </c>
      <c r="M615" s="1">
        <v>10.19</v>
      </c>
      <c r="N615" s="41">
        <f t="shared" si="62"/>
        <v>3.0000000000000027E-2</v>
      </c>
    </row>
    <row r="616" spans="1:14">
      <c r="A616" s="1" t="str">
        <f t="shared" si="63"/>
        <v>2.02.066101</v>
      </c>
      <c r="B616" s="25">
        <f>COUNTIF(C$3:C616,C616)</f>
        <v>101</v>
      </c>
      <c r="C616" s="46" t="s">
        <v>2379</v>
      </c>
      <c r="D616" s="46"/>
      <c r="E616" s="47" t="s">
        <v>2479</v>
      </c>
      <c r="F616" s="1" t="s">
        <v>735</v>
      </c>
      <c r="G616" s="50">
        <v>0</v>
      </c>
      <c r="H616" s="43" t="s">
        <v>10</v>
      </c>
      <c r="I616" s="1">
        <v>10.91</v>
      </c>
      <c r="J616" s="38">
        <v>10.582699999999999</v>
      </c>
      <c r="K616" s="4">
        <f t="shared" si="60"/>
        <v>0.32730000000000103</v>
      </c>
      <c r="L616" s="40">
        <f t="shared" si="61"/>
        <v>3.0000000000000138E-2</v>
      </c>
      <c r="M616" s="1">
        <v>10.91</v>
      </c>
      <c r="N616" s="41">
        <f t="shared" si="62"/>
        <v>3.0000000000000138E-2</v>
      </c>
    </row>
    <row r="617" spans="1:14">
      <c r="A617" s="1" t="str">
        <f t="shared" si="63"/>
        <v>2.02.066102</v>
      </c>
      <c r="B617" s="25">
        <f>COUNTIF(C$3:C617,C617)</f>
        <v>102</v>
      </c>
      <c r="C617" s="46" t="s">
        <v>2379</v>
      </c>
      <c r="D617" s="46"/>
      <c r="E617" s="47" t="s">
        <v>2480</v>
      </c>
      <c r="F617" s="1" t="s">
        <v>736</v>
      </c>
      <c r="G617" s="50">
        <v>0</v>
      </c>
      <c r="H617" s="43" t="s">
        <v>10</v>
      </c>
      <c r="I617" s="1">
        <v>153.88</v>
      </c>
      <c r="J617" s="38">
        <v>149.2636</v>
      </c>
      <c r="K617" s="4">
        <f t="shared" si="60"/>
        <v>4.6163999999999987</v>
      </c>
      <c r="L617" s="40">
        <f t="shared" si="61"/>
        <v>3.0000000000000027E-2</v>
      </c>
      <c r="M617" s="1">
        <v>153.88</v>
      </c>
      <c r="N617" s="41">
        <f t="shared" si="62"/>
        <v>3.0000000000000027E-2</v>
      </c>
    </row>
    <row r="618" spans="1:14">
      <c r="A618" s="1" t="str">
        <f t="shared" si="63"/>
        <v>2.02.066103</v>
      </c>
      <c r="B618" s="25">
        <f>COUNTIF(C$3:C618,C618)</f>
        <v>103</v>
      </c>
      <c r="C618" s="46" t="s">
        <v>2379</v>
      </c>
      <c r="D618" s="46"/>
      <c r="E618" s="48" t="s">
        <v>2481</v>
      </c>
      <c r="F618" s="1" t="s">
        <v>737</v>
      </c>
      <c r="G618" s="50">
        <v>0</v>
      </c>
      <c r="H618" s="43" t="s">
        <v>10</v>
      </c>
      <c r="I618" s="1">
        <v>19.489999999999998</v>
      </c>
      <c r="J618" s="38">
        <v>18.515499999999999</v>
      </c>
      <c r="K618" s="4">
        <f t="shared" ref="K618:K648" si="64">I618-J618</f>
        <v>0.97449999999999903</v>
      </c>
      <c r="L618" s="40">
        <f t="shared" ref="L618:L648" si="65">1-J618/I618</f>
        <v>4.9999999999999933E-2</v>
      </c>
      <c r="M618" s="1">
        <v>19.489999999999998</v>
      </c>
      <c r="N618" s="41">
        <f t="shared" si="62"/>
        <v>4.9999999999999933E-2</v>
      </c>
    </row>
    <row r="619" spans="1:14">
      <c r="A619" s="1" t="str">
        <f t="shared" si="63"/>
        <v>2.02.066104</v>
      </c>
      <c r="B619" s="25">
        <f>COUNTIF(C$3:C619,C619)</f>
        <v>104</v>
      </c>
      <c r="C619" s="46" t="s">
        <v>2379</v>
      </c>
      <c r="D619" s="46"/>
      <c r="E619" s="47" t="s">
        <v>2482</v>
      </c>
      <c r="F619" s="1" t="s">
        <v>738</v>
      </c>
      <c r="G619" s="50">
        <v>0</v>
      </c>
      <c r="H619" s="43" t="s">
        <v>10</v>
      </c>
      <c r="I619" s="1">
        <v>12.2</v>
      </c>
      <c r="J619" s="38">
        <v>11.834</v>
      </c>
      <c r="K619" s="4">
        <f t="shared" si="64"/>
        <v>0.36599999999999966</v>
      </c>
      <c r="L619" s="40">
        <f t="shared" si="65"/>
        <v>3.0000000000000027E-2</v>
      </c>
      <c r="M619" s="1">
        <v>12.2</v>
      </c>
      <c r="N619" s="41">
        <f t="shared" si="62"/>
        <v>3.0000000000000027E-2</v>
      </c>
    </row>
    <row r="620" spans="1:14">
      <c r="A620" s="1" t="str">
        <f t="shared" si="63"/>
        <v>2.02.066105</v>
      </c>
      <c r="B620" s="25">
        <f>COUNTIF(C$3:C620,C620)</f>
        <v>105</v>
      </c>
      <c r="C620" s="46" t="s">
        <v>2379</v>
      </c>
      <c r="D620" s="46"/>
      <c r="E620" s="47" t="s">
        <v>2483</v>
      </c>
      <c r="F620" s="1" t="s">
        <v>739</v>
      </c>
      <c r="G620" s="50">
        <v>0</v>
      </c>
      <c r="H620" s="43" t="s">
        <v>10</v>
      </c>
      <c r="I620" s="1">
        <v>8.51</v>
      </c>
      <c r="J620" s="38">
        <v>8.2546999999999997</v>
      </c>
      <c r="K620" s="4">
        <f t="shared" si="64"/>
        <v>0.25530000000000008</v>
      </c>
      <c r="L620" s="40">
        <f t="shared" si="65"/>
        <v>3.0000000000000027E-2</v>
      </c>
      <c r="M620" s="1">
        <v>8.51</v>
      </c>
      <c r="N620" s="41">
        <f t="shared" si="62"/>
        <v>3.0000000000000027E-2</v>
      </c>
    </row>
    <row r="621" spans="1:14">
      <c r="A621" s="1" t="str">
        <f t="shared" si="63"/>
        <v>2.02.066106</v>
      </c>
      <c r="B621" s="25">
        <f>COUNTIF(C$3:C621,C621)</f>
        <v>106</v>
      </c>
      <c r="C621" s="46" t="s">
        <v>2379</v>
      </c>
      <c r="D621" s="46"/>
      <c r="E621" s="47" t="s">
        <v>2484</v>
      </c>
      <c r="F621" s="1" t="s">
        <v>740</v>
      </c>
      <c r="G621" s="50">
        <v>0</v>
      </c>
      <c r="H621" s="43" t="s">
        <v>10</v>
      </c>
      <c r="I621" s="1">
        <v>16.2</v>
      </c>
      <c r="J621" s="38">
        <v>15.713999999999999</v>
      </c>
      <c r="K621" s="4">
        <f t="shared" si="64"/>
        <v>0.48600000000000065</v>
      </c>
      <c r="L621" s="40">
        <f t="shared" si="65"/>
        <v>3.0000000000000027E-2</v>
      </c>
      <c r="M621" s="1">
        <v>16.2</v>
      </c>
      <c r="N621" s="41">
        <f t="shared" si="62"/>
        <v>3.0000000000000027E-2</v>
      </c>
    </row>
    <row r="622" spans="1:14">
      <c r="A622" s="1" t="str">
        <f t="shared" si="63"/>
        <v>2.02.066107</v>
      </c>
      <c r="B622" s="25">
        <f>COUNTIF(C$3:C622,C622)</f>
        <v>107</v>
      </c>
      <c r="C622" s="46" t="s">
        <v>2379</v>
      </c>
      <c r="D622" s="46"/>
      <c r="E622" s="47" t="s">
        <v>2485</v>
      </c>
      <c r="F622" s="1" t="s">
        <v>741</v>
      </c>
      <c r="G622" s="50">
        <v>0</v>
      </c>
      <c r="H622" s="43" t="s">
        <v>10</v>
      </c>
      <c r="I622" s="1">
        <v>13.36</v>
      </c>
      <c r="J622" s="38">
        <v>12.959199999999999</v>
      </c>
      <c r="K622" s="4">
        <f t="shared" si="64"/>
        <v>0.40080000000000027</v>
      </c>
      <c r="L622" s="40">
        <f t="shared" si="65"/>
        <v>3.0000000000000027E-2</v>
      </c>
      <c r="M622" s="1">
        <v>13.36</v>
      </c>
      <c r="N622" s="41">
        <f t="shared" si="62"/>
        <v>3.0000000000000027E-2</v>
      </c>
    </row>
    <row r="623" spans="1:14">
      <c r="A623" s="1" t="str">
        <f t="shared" si="63"/>
        <v>2.02.066108</v>
      </c>
      <c r="B623" s="25">
        <f>COUNTIF(C$3:C623,C623)</f>
        <v>108</v>
      </c>
      <c r="C623" s="46" t="s">
        <v>2379</v>
      </c>
      <c r="D623" s="46"/>
      <c r="E623" s="47" t="s">
        <v>2486</v>
      </c>
      <c r="F623" s="1" t="s">
        <v>742</v>
      </c>
      <c r="G623" s="50">
        <v>0</v>
      </c>
      <c r="H623" s="43" t="s">
        <v>10</v>
      </c>
      <c r="I623" s="1">
        <v>5.82</v>
      </c>
      <c r="J623" s="38">
        <v>5.6454000000000004</v>
      </c>
      <c r="K623" s="4">
        <f t="shared" si="64"/>
        <v>0.17459999999999987</v>
      </c>
      <c r="L623" s="40">
        <f t="shared" si="65"/>
        <v>3.0000000000000027E-2</v>
      </c>
      <c r="M623" s="1">
        <v>5.82</v>
      </c>
      <c r="N623" s="41">
        <f t="shared" si="62"/>
        <v>3.0000000000000027E-2</v>
      </c>
    </row>
    <row r="624" spans="1:14">
      <c r="A624" s="1" t="str">
        <f t="shared" si="63"/>
        <v>2.02.066109</v>
      </c>
      <c r="B624" s="25">
        <f>COUNTIF(C$3:C624,C624)</f>
        <v>109</v>
      </c>
      <c r="C624" s="46" t="s">
        <v>2379</v>
      </c>
      <c r="D624" s="46"/>
      <c r="E624" s="47" t="s">
        <v>2487</v>
      </c>
      <c r="F624" s="1" t="s">
        <v>743</v>
      </c>
      <c r="G624" s="50">
        <v>0</v>
      </c>
      <c r="H624" s="43" t="s">
        <v>10</v>
      </c>
      <c r="I624" s="1">
        <v>15.67</v>
      </c>
      <c r="J624" s="38">
        <v>15.1999</v>
      </c>
      <c r="K624" s="4">
        <f t="shared" si="64"/>
        <v>0.47010000000000041</v>
      </c>
      <c r="L624" s="40">
        <f t="shared" si="65"/>
        <v>3.0000000000000027E-2</v>
      </c>
      <c r="M624" s="1">
        <v>15.67</v>
      </c>
      <c r="N624" s="41">
        <f t="shared" si="62"/>
        <v>3.0000000000000027E-2</v>
      </c>
    </row>
    <row r="625" spans="1:14">
      <c r="A625" s="1" t="str">
        <f t="shared" si="63"/>
        <v>2.02.066110</v>
      </c>
      <c r="B625" s="25">
        <f>COUNTIF(C$3:C625,C625)</f>
        <v>110</v>
      </c>
      <c r="C625" s="46" t="s">
        <v>2379</v>
      </c>
      <c r="D625" s="46"/>
      <c r="E625" s="47" t="s">
        <v>2488</v>
      </c>
      <c r="F625" s="1" t="s">
        <v>744</v>
      </c>
      <c r="G625" s="50">
        <v>0</v>
      </c>
      <c r="H625" s="43" t="s">
        <v>10</v>
      </c>
      <c r="I625" s="1">
        <v>11.37</v>
      </c>
      <c r="J625" s="38">
        <v>11.028899999999998</v>
      </c>
      <c r="K625" s="4">
        <f t="shared" si="64"/>
        <v>0.34110000000000085</v>
      </c>
      <c r="L625" s="40">
        <f t="shared" si="65"/>
        <v>3.0000000000000027E-2</v>
      </c>
      <c r="M625" s="1">
        <v>11.37</v>
      </c>
      <c r="N625" s="41">
        <f t="shared" si="62"/>
        <v>3.0000000000000027E-2</v>
      </c>
    </row>
    <row r="626" spans="1:14">
      <c r="A626" s="1" t="str">
        <f t="shared" si="63"/>
        <v>2.02.066111</v>
      </c>
      <c r="B626" s="25">
        <f>COUNTIF(C$3:C626,C626)</f>
        <v>111</v>
      </c>
      <c r="C626" s="46" t="s">
        <v>2379</v>
      </c>
      <c r="D626" s="46"/>
      <c r="E626" s="47" t="s">
        <v>2489</v>
      </c>
      <c r="F626" s="1" t="s">
        <v>745</v>
      </c>
      <c r="G626" s="50">
        <v>0</v>
      </c>
      <c r="H626" s="43" t="s">
        <v>10</v>
      </c>
      <c r="I626" s="1">
        <v>10.77</v>
      </c>
      <c r="J626" s="38">
        <v>10.446899999999999</v>
      </c>
      <c r="K626" s="4">
        <f t="shared" si="64"/>
        <v>0.32310000000000016</v>
      </c>
      <c r="L626" s="40">
        <f t="shared" si="65"/>
        <v>3.0000000000000027E-2</v>
      </c>
      <c r="M626" s="1">
        <v>10.77</v>
      </c>
      <c r="N626" s="41">
        <f t="shared" si="62"/>
        <v>3.0000000000000027E-2</v>
      </c>
    </row>
    <row r="627" spans="1:14">
      <c r="A627" s="1" t="str">
        <f t="shared" si="63"/>
        <v>2.02.066112</v>
      </c>
      <c r="B627" s="25">
        <f>COUNTIF(C$3:C627,C627)</f>
        <v>112</v>
      </c>
      <c r="C627" s="46" t="s">
        <v>2379</v>
      </c>
      <c r="D627" s="46"/>
      <c r="E627" s="47" t="s">
        <v>2490</v>
      </c>
      <c r="F627" s="1" t="s">
        <v>746</v>
      </c>
      <c r="G627" s="50">
        <v>0</v>
      </c>
      <c r="H627" s="43" t="s">
        <v>10</v>
      </c>
      <c r="I627" s="1">
        <v>22.11</v>
      </c>
      <c r="J627" s="38">
        <v>21.4467</v>
      </c>
      <c r="K627" s="4">
        <f t="shared" si="64"/>
        <v>0.66329999999999956</v>
      </c>
      <c r="L627" s="40">
        <f t="shared" si="65"/>
        <v>3.0000000000000027E-2</v>
      </c>
      <c r="M627" s="1">
        <v>22.11</v>
      </c>
      <c r="N627" s="41">
        <f t="shared" si="62"/>
        <v>3.0000000000000027E-2</v>
      </c>
    </row>
    <row r="628" spans="1:14">
      <c r="A628" s="1" t="str">
        <f t="shared" si="63"/>
        <v>2.02.066113</v>
      </c>
      <c r="B628" s="25">
        <f>COUNTIF(C$3:C628,C628)</f>
        <v>113</v>
      </c>
      <c r="C628" s="46" t="s">
        <v>2379</v>
      </c>
      <c r="D628" s="46"/>
      <c r="E628" s="47" t="s">
        <v>2491</v>
      </c>
      <c r="F628" s="1" t="s">
        <v>747</v>
      </c>
      <c r="G628" s="50">
        <v>0</v>
      </c>
      <c r="H628" s="43" t="s">
        <v>10</v>
      </c>
      <c r="I628" s="1">
        <v>11.14</v>
      </c>
      <c r="J628" s="38">
        <v>10.8058</v>
      </c>
      <c r="K628" s="4">
        <f t="shared" si="64"/>
        <v>0.33420000000000094</v>
      </c>
      <c r="L628" s="40">
        <f t="shared" si="65"/>
        <v>3.0000000000000138E-2</v>
      </c>
      <c r="M628" s="1">
        <v>11.14</v>
      </c>
      <c r="N628" s="41">
        <f t="shared" si="62"/>
        <v>3.0000000000000138E-2</v>
      </c>
    </row>
    <row r="629" spans="1:14">
      <c r="A629" s="1" t="str">
        <f t="shared" si="63"/>
        <v>2.02.066114</v>
      </c>
      <c r="B629" s="25">
        <f>COUNTIF(C$3:C629,C629)</f>
        <v>114</v>
      </c>
      <c r="C629" s="46" t="s">
        <v>2379</v>
      </c>
      <c r="D629" s="46"/>
      <c r="E629" s="47" t="s">
        <v>2492</v>
      </c>
      <c r="F629" s="1" t="s">
        <v>748</v>
      </c>
      <c r="G629" s="50">
        <v>0</v>
      </c>
      <c r="H629" s="43" t="s">
        <v>10</v>
      </c>
      <c r="I629" s="1">
        <v>8.14</v>
      </c>
      <c r="J629" s="38">
        <v>7.8958000000000004</v>
      </c>
      <c r="K629" s="4">
        <f t="shared" si="64"/>
        <v>0.24420000000000019</v>
      </c>
      <c r="L629" s="40">
        <f t="shared" si="65"/>
        <v>3.0000000000000027E-2</v>
      </c>
      <c r="M629" s="1">
        <v>8.14</v>
      </c>
      <c r="N629" s="41">
        <f t="shared" ref="N629:N661" si="66">1-J629/M629</f>
        <v>3.0000000000000027E-2</v>
      </c>
    </row>
    <row r="630" spans="1:14">
      <c r="A630" s="1" t="str">
        <f t="shared" si="63"/>
        <v>2.02.066115</v>
      </c>
      <c r="B630" s="25">
        <f>COUNTIF(C$3:C630,C630)</f>
        <v>115</v>
      </c>
      <c r="C630" s="46" t="s">
        <v>2379</v>
      </c>
      <c r="D630" s="46"/>
      <c r="E630" s="47" t="s">
        <v>2493</v>
      </c>
      <c r="F630" s="1" t="s">
        <v>749</v>
      </c>
      <c r="G630" s="50">
        <v>0</v>
      </c>
      <c r="H630" s="43" t="s">
        <v>10</v>
      </c>
      <c r="I630" s="1">
        <v>6.5</v>
      </c>
      <c r="J630" s="38">
        <v>6.3049999999999997</v>
      </c>
      <c r="K630" s="4">
        <f t="shared" si="64"/>
        <v>0.19500000000000028</v>
      </c>
      <c r="L630" s="40">
        <f t="shared" si="65"/>
        <v>3.0000000000000027E-2</v>
      </c>
      <c r="M630" s="1">
        <v>6.5</v>
      </c>
      <c r="N630" s="41">
        <f t="shared" si="66"/>
        <v>3.0000000000000027E-2</v>
      </c>
    </row>
    <row r="631" spans="1:14">
      <c r="A631" s="1" t="str">
        <f t="shared" si="63"/>
        <v>2.02.066116</v>
      </c>
      <c r="B631" s="25">
        <f>COUNTIF(C$3:C631,C631)</f>
        <v>116</v>
      </c>
      <c r="C631" s="46" t="s">
        <v>2379</v>
      </c>
      <c r="D631" s="46"/>
      <c r="E631" s="47" t="s">
        <v>2494</v>
      </c>
      <c r="F631" s="1" t="s">
        <v>750</v>
      </c>
      <c r="G631" s="50">
        <v>0</v>
      </c>
      <c r="H631" s="43" t="s">
        <v>10</v>
      </c>
      <c r="I631" s="1">
        <v>10.59</v>
      </c>
      <c r="J631" s="38">
        <v>10.2723</v>
      </c>
      <c r="K631" s="4">
        <f t="shared" si="64"/>
        <v>0.31770000000000032</v>
      </c>
      <c r="L631" s="40">
        <f t="shared" si="65"/>
        <v>3.0000000000000027E-2</v>
      </c>
      <c r="M631" s="1">
        <v>10.59</v>
      </c>
      <c r="N631" s="41">
        <f t="shared" si="66"/>
        <v>3.0000000000000027E-2</v>
      </c>
    </row>
    <row r="632" spans="1:14">
      <c r="A632" s="1" t="str">
        <f t="shared" si="63"/>
        <v>2.02.066117</v>
      </c>
      <c r="B632" s="25">
        <f>COUNTIF(C$3:C632,C632)</f>
        <v>117</v>
      </c>
      <c r="C632" s="46" t="s">
        <v>2379</v>
      </c>
      <c r="D632" s="46"/>
      <c r="E632" s="47" t="s">
        <v>2495</v>
      </c>
      <c r="F632" s="1" t="s">
        <v>751</v>
      </c>
      <c r="G632" s="50" t="s">
        <v>752</v>
      </c>
      <c r="H632" s="43" t="s">
        <v>10</v>
      </c>
      <c r="I632" s="1">
        <v>11.27</v>
      </c>
      <c r="J632" s="38">
        <v>10.931899999999999</v>
      </c>
      <c r="K632" s="4">
        <f t="shared" si="64"/>
        <v>0.33810000000000073</v>
      </c>
      <c r="L632" s="40">
        <f t="shared" si="65"/>
        <v>3.0000000000000027E-2</v>
      </c>
      <c r="M632" s="1">
        <v>11.27</v>
      </c>
      <c r="N632" s="41">
        <f t="shared" si="66"/>
        <v>3.0000000000000027E-2</v>
      </c>
    </row>
    <row r="633" spans="1:14">
      <c r="A633" s="1" t="str">
        <f t="shared" si="63"/>
        <v>2.02.066118</v>
      </c>
      <c r="B633" s="25">
        <f>COUNTIF(C$3:C633,C633)</f>
        <v>118</v>
      </c>
      <c r="C633" s="46" t="s">
        <v>2379</v>
      </c>
      <c r="D633" s="46"/>
      <c r="E633" s="47" t="s">
        <v>2496</v>
      </c>
      <c r="F633" s="1" t="s">
        <v>753</v>
      </c>
      <c r="G633" s="50" t="s">
        <v>754</v>
      </c>
      <c r="H633" s="43" t="s">
        <v>10</v>
      </c>
      <c r="I633" s="1">
        <v>10.97</v>
      </c>
      <c r="J633" s="38">
        <v>10.6409</v>
      </c>
      <c r="K633" s="4">
        <f t="shared" si="64"/>
        <v>0.32910000000000039</v>
      </c>
      <c r="L633" s="40">
        <f t="shared" si="65"/>
        <v>3.0000000000000027E-2</v>
      </c>
      <c r="M633" s="1">
        <v>10.97</v>
      </c>
      <c r="N633" s="41">
        <f t="shared" si="66"/>
        <v>3.0000000000000027E-2</v>
      </c>
    </row>
    <row r="634" spans="1:14">
      <c r="A634" s="1" t="str">
        <f t="shared" si="63"/>
        <v>2.02.066119</v>
      </c>
      <c r="B634" s="25">
        <f>COUNTIF(C$3:C634,C634)</f>
        <v>119</v>
      </c>
      <c r="C634" s="46" t="s">
        <v>2379</v>
      </c>
      <c r="D634" s="46"/>
      <c r="E634" s="47" t="s">
        <v>2497</v>
      </c>
      <c r="F634" s="1" t="s">
        <v>755</v>
      </c>
      <c r="G634" s="50" t="s">
        <v>756</v>
      </c>
      <c r="H634" s="43" t="s">
        <v>10</v>
      </c>
      <c r="I634" s="1">
        <v>7.06</v>
      </c>
      <c r="J634" s="38">
        <v>6.8481999999999994</v>
      </c>
      <c r="K634" s="4">
        <f t="shared" si="64"/>
        <v>0.21180000000000021</v>
      </c>
      <c r="L634" s="40">
        <f t="shared" si="65"/>
        <v>3.0000000000000027E-2</v>
      </c>
      <c r="M634" s="1">
        <v>7.06</v>
      </c>
      <c r="N634" s="41">
        <f t="shared" si="66"/>
        <v>3.0000000000000027E-2</v>
      </c>
    </row>
    <row r="635" spans="1:14">
      <c r="A635" s="1" t="str">
        <f t="shared" si="63"/>
        <v>2.02.066120</v>
      </c>
      <c r="B635" s="25">
        <f>COUNTIF(C$3:C635,C635)</f>
        <v>120</v>
      </c>
      <c r="C635" s="46" t="s">
        <v>2379</v>
      </c>
      <c r="D635" s="46"/>
      <c r="E635" s="47" t="s">
        <v>2498</v>
      </c>
      <c r="F635" s="1" t="s">
        <v>757</v>
      </c>
      <c r="G635" s="50" t="s">
        <v>758</v>
      </c>
      <c r="H635" s="43" t="s">
        <v>10</v>
      </c>
      <c r="I635" s="1">
        <v>16.62</v>
      </c>
      <c r="J635" s="38">
        <v>16.121400000000001</v>
      </c>
      <c r="K635" s="4">
        <f t="shared" si="64"/>
        <v>0.49859999999999971</v>
      </c>
      <c r="L635" s="40">
        <f t="shared" si="65"/>
        <v>3.0000000000000027E-2</v>
      </c>
      <c r="M635" s="1">
        <v>16.62</v>
      </c>
      <c r="N635" s="41">
        <f t="shared" si="66"/>
        <v>3.0000000000000027E-2</v>
      </c>
    </row>
    <row r="636" spans="1:14">
      <c r="A636" s="1" t="str">
        <f t="shared" si="63"/>
        <v>2.02.066121</v>
      </c>
      <c r="B636" s="25">
        <f>COUNTIF(C$3:C636,C636)</f>
        <v>121</v>
      </c>
      <c r="C636" s="46" t="s">
        <v>2379</v>
      </c>
      <c r="D636" s="46"/>
      <c r="E636" s="47" t="s">
        <v>2499</v>
      </c>
      <c r="F636" s="1" t="s">
        <v>759</v>
      </c>
      <c r="G636" s="50">
        <v>0</v>
      </c>
      <c r="H636" s="43" t="s">
        <v>10</v>
      </c>
      <c r="I636" s="1">
        <v>20.96</v>
      </c>
      <c r="J636" s="38">
        <v>20.331199999999999</v>
      </c>
      <c r="K636" s="4">
        <f t="shared" si="64"/>
        <v>0.6288000000000018</v>
      </c>
      <c r="L636" s="40">
        <f t="shared" si="65"/>
        <v>3.0000000000000138E-2</v>
      </c>
      <c r="M636" s="1">
        <v>20.96</v>
      </c>
      <c r="N636" s="41">
        <f t="shared" si="66"/>
        <v>3.0000000000000138E-2</v>
      </c>
    </row>
    <row r="637" spans="1:14">
      <c r="A637" s="1" t="str">
        <f t="shared" si="63"/>
        <v>2.02.066122</v>
      </c>
      <c r="B637" s="25">
        <f>COUNTIF(C$3:C637,C637)</f>
        <v>122</v>
      </c>
      <c r="C637" s="46" t="s">
        <v>2379</v>
      </c>
      <c r="D637" s="46"/>
      <c r="E637" s="47" t="s">
        <v>2500</v>
      </c>
      <c r="F637" s="1" t="s">
        <v>760</v>
      </c>
      <c r="G637" s="50">
        <v>0</v>
      </c>
      <c r="H637" s="43" t="s">
        <v>10</v>
      </c>
      <c r="I637" s="1">
        <v>11.68</v>
      </c>
      <c r="J637" s="38">
        <v>11.329599999999999</v>
      </c>
      <c r="K637" s="4">
        <f t="shared" si="64"/>
        <v>0.35040000000000049</v>
      </c>
      <c r="L637" s="40">
        <f t="shared" si="65"/>
        <v>3.0000000000000027E-2</v>
      </c>
      <c r="M637" s="1">
        <v>11.68</v>
      </c>
      <c r="N637" s="41">
        <f t="shared" si="66"/>
        <v>3.0000000000000027E-2</v>
      </c>
    </row>
    <row r="638" spans="1:14">
      <c r="A638" s="1" t="str">
        <f t="shared" si="63"/>
        <v>2.02.066123</v>
      </c>
      <c r="B638" s="25">
        <f>COUNTIF(C$3:C638,C638)</f>
        <v>123</v>
      </c>
      <c r="C638" s="46" t="s">
        <v>2379</v>
      </c>
      <c r="D638" s="46"/>
      <c r="E638" s="47" t="s">
        <v>2501</v>
      </c>
      <c r="F638" s="1" t="s">
        <v>761</v>
      </c>
      <c r="G638" s="50">
        <v>0</v>
      </c>
      <c r="H638" s="43" t="s">
        <v>10</v>
      </c>
      <c r="I638" s="1">
        <v>13.72</v>
      </c>
      <c r="J638" s="38">
        <v>13.308400000000001</v>
      </c>
      <c r="K638" s="4">
        <f t="shared" si="64"/>
        <v>0.41159999999999997</v>
      </c>
      <c r="L638" s="40">
        <f t="shared" si="65"/>
        <v>3.0000000000000027E-2</v>
      </c>
      <c r="M638" s="1">
        <v>13.72</v>
      </c>
      <c r="N638" s="41">
        <f t="shared" si="66"/>
        <v>3.0000000000000027E-2</v>
      </c>
    </row>
    <row r="639" spans="1:14">
      <c r="A639" s="1" t="str">
        <f t="shared" si="63"/>
        <v>2.02.066124</v>
      </c>
      <c r="B639" s="25">
        <f>COUNTIF(C$3:C639,C639)</f>
        <v>124</v>
      </c>
      <c r="C639" s="46" t="s">
        <v>2379</v>
      </c>
      <c r="D639" s="46"/>
      <c r="E639" s="47" t="s">
        <v>2502</v>
      </c>
      <c r="F639" s="1" t="s">
        <v>762</v>
      </c>
      <c r="G639" s="50">
        <v>0</v>
      </c>
      <c r="H639" s="43" t="s">
        <v>10</v>
      </c>
      <c r="I639" s="1">
        <v>4.1100000000000003</v>
      </c>
      <c r="J639" s="38">
        <v>3.9867000000000004</v>
      </c>
      <c r="K639" s="4">
        <f t="shared" si="64"/>
        <v>0.12329999999999997</v>
      </c>
      <c r="L639" s="40">
        <f t="shared" si="65"/>
        <v>3.0000000000000027E-2</v>
      </c>
      <c r="M639" s="1">
        <v>4.1100000000000003</v>
      </c>
      <c r="N639" s="41">
        <f t="shared" si="66"/>
        <v>3.0000000000000027E-2</v>
      </c>
    </row>
    <row r="640" spans="1:14">
      <c r="A640" s="1" t="str">
        <f t="shared" si="63"/>
        <v>2.02.066125</v>
      </c>
      <c r="B640" s="25">
        <f>COUNTIF(C$3:C640,C640)</f>
        <v>125</v>
      </c>
      <c r="C640" s="46" t="s">
        <v>2379</v>
      </c>
      <c r="D640" s="46"/>
      <c r="E640" s="47" t="s">
        <v>2503</v>
      </c>
      <c r="F640" s="1" t="s">
        <v>763</v>
      </c>
      <c r="G640" s="50">
        <v>0</v>
      </c>
      <c r="H640" s="43" t="s">
        <v>10</v>
      </c>
      <c r="I640" s="1">
        <v>5.0999999999999996</v>
      </c>
      <c r="J640" s="38">
        <v>4.9469999999999992</v>
      </c>
      <c r="K640" s="4">
        <f t="shared" si="64"/>
        <v>0.15300000000000047</v>
      </c>
      <c r="L640" s="40">
        <f t="shared" si="65"/>
        <v>3.0000000000000138E-2</v>
      </c>
      <c r="M640" s="1">
        <v>5.0999999999999996</v>
      </c>
      <c r="N640" s="41">
        <f t="shared" si="66"/>
        <v>3.0000000000000138E-2</v>
      </c>
    </row>
    <row r="641" spans="1:14">
      <c r="A641" s="1" t="str">
        <f t="shared" si="63"/>
        <v>2.02.066126</v>
      </c>
      <c r="B641" s="25">
        <f>COUNTIF(C$3:C641,C641)</f>
        <v>126</v>
      </c>
      <c r="C641" s="46" t="s">
        <v>2379</v>
      </c>
      <c r="D641" s="46"/>
      <c r="E641" s="47" t="s">
        <v>2504</v>
      </c>
      <c r="F641" s="1" t="s">
        <v>764</v>
      </c>
      <c r="G641" s="50" t="s">
        <v>765</v>
      </c>
      <c r="H641" s="43" t="s">
        <v>10</v>
      </c>
      <c r="I641" s="1">
        <v>5.55</v>
      </c>
      <c r="J641" s="38">
        <v>5.3834999999999997</v>
      </c>
      <c r="K641" s="4">
        <f t="shared" si="64"/>
        <v>0.16650000000000009</v>
      </c>
      <c r="L641" s="40">
        <f t="shared" si="65"/>
        <v>3.0000000000000027E-2</v>
      </c>
      <c r="M641" s="1">
        <v>5.55</v>
      </c>
      <c r="N641" s="41">
        <f t="shared" si="66"/>
        <v>3.0000000000000027E-2</v>
      </c>
    </row>
    <row r="642" spans="1:14">
      <c r="A642" s="1" t="str">
        <f t="shared" si="63"/>
        <v>2.02.066127</v>
      </c>
      <c r="B642" s="25">
        <f>COUNTIF(C$3:C642,C642)</f>
        <v>127</v>
      </c>
      <c r="C642" s="46" t="s">
        <v>2379</v>
      </c>
      <c r="D642" s="46"/>
      <c r="E642" s="47" t="s">
        <v>2505</v>
      </c>
      <c r="F642" s="1" t="s">
        <v>766</v>
      </c>
      <c r="G642" s="50">
        <v>0</v>
      </c>
      <c r="H642" s="43" t="s">
        <v>10</v>
      </c>
      <c r="I642" s="1">
        <v>12.34</v>
      </c>
      <c r="J642" s="38">
        <v>11.969799999999999</v>
      </c>
      <c r="K642" s="4">
        <f t="shared" si="64"/>
        <v>0.37020000000000053</v>
      </c>
      <c r="L642" s="40">
        <f t="shared" si="65"/>
        <v>3.0000000000000027E-2</v>
      </c>
      <c r="M642" s="1">
        <v>12.34</v>
      </c>
      <c r="N642" s="41">
        <f t="shared" si="66"/>
        <v>3.0000000000000027E-2</v>
      </c>
    </row>
    <row r="643" spans="1:14">
      <c r="A643" s="1" t="str">
        <f t="shared" si="63"/>
        <v>2.02.066128</v>
      </c>
      <c r="B643" s="25">
        <f>COUNTIF(C$3:C643,C643)</f>
        <v>128</v>
      </c>
      <c r="C643" s="46" t="s">
        <v>2379</v>
      </c>
      <c r="D643" s="46"/>
      <c r="E643" s="47" t="s">
        <v>2506</v>
      </c>
      <c r="F643" s="1" t="s">
        <v>767</v>
      </c>
      <c r="G643" s="50">
        <v>0</v>
      </c>
      <c r="H643" s="43" t="s">
        <v>10</v>
      </c>
      <c r="I643" s="1">
        <v>13.29</v>
      </c>
      <c r="J643" s="38">
        <v>12.891299999999999</v>
      </c>
      <c r="K643" s="4">
        <f t="shared" si="64"/>
        <v>0.39869999999999983</v>
      </c>
      <c r="L643" s="40">
        <f t="shared" si="65"/>
        <v>3.0000000000000027E-2</v>
      </c>
      <c r="M643" s="1">
        <v>13.29</v>
      </c>
      <c r="N643" s="41">
        <f t="shared" si="66"/>
        <v>3.0000000000000027E-2</v>
      </c>
    </row>
    <row r="644" spans="1:14">
      <c r="A644" s="1" t="str">
        <f t="shared" si="63"/>
        <v>2.02.066129</v>
      </c>
      <c r="B644" s="25">
        <f>COUNTIF(C$3:C644,C644)</f>
        <v>129</v>
      </c>
      <c r="C644" s="46" t="s">
        <v>2379</v>
      </c>
      <c r="D644" s="46"/>
      <c r="E644" s="47" t="s">
        <v>2507</v>
      </c>
      <c r="F644" s="1" t="s">
        <v>768</v>
      </c>
      <c r="G644" s="50">
        <v>0</v>
      </c>
      <c r="H644" s="43" t="s">
        <v>10</v>
      </c>
      <c r="I644" s="1">
        <v>4.6399999999999997</v>
      </c>
      <c r="J644" s="38">
        <v>4.5007999999999999</v>
      </c>
      <c r="K644" s="4">
        <f t="shared" si="64"/>
        <v>0.13919999999999977</v>
      </c>
      <c r="L644" s="40">
        <f t="shared" si="65"/>
        <v>2.9999999999999916E-2</v>
      </c>
      <c r="M644" s="1">
        <v>4.6399999999999997</v>
      </c>
      <c r="N644" s="41">
        <f t="shared" si="66"/>
        <v>2.9999999999999916E-2</v>
      </c>
    </row>
    <row r="645" spans="1:14">
      <c r="A645" s="1" t="str">
        <f t="shared" si="63"/>
        <v>2.02.066130</v>
      </c>
      <c r="B645" s="25">
        <f>COUNTIF(C$3:C645,C645)</f>
        <v>130</v>
      </c>
      <c r="C645" s="46" t="s">
        <v>2379</v>
      </c>
      <c r="D645" s="46"/>
      <c r="E645" s="47" t="s">
        <v>2508</v>
      </c>
      <c r="F645" s="1" t="s">
        <v>769</v>
      </c>
      <c r="G645" s="50">
        <v>0</v>
      </c>
      <c r="H645" s="43" t="s">
        <v>10</v>
      </c>
      <c r="I645" s="1">
        <v>14.27</v>
      </c>
      <c r="J645" s="38">
        <v>13.841899999999999</v>
      </c>
      <c r="K645" s="4">
        <f t="shared" si="64"/>
        <v>0.42810000000000059</v>
      </c>
      <c r="L645" s="40">
        <f t="shared" si="65"/>
        <v>3.0000000000000027E-2</v>
      </c>
      <c r="M645" s="1">
        <v>14.27</v>
      </c>
      <c r="N645" s="41">
        <f t="shared" si="66"/>
        <v>3.0000000000000027E-2</v>
      </c>
    </row>
    <row r="646" spans="1:14">
      <c r="A646" s="1" t="str">
        <f t="shared" si="63"/>
        <v>2.02.066131</v>
      </c>
      <c r="B646" s="25">
        <f>COUNTIF(C$3:C646,C646)</f>
        <v>131</v>
      </c>
      <c r="C646" s="46" t="s">
        <v>2379</v>
      </c>
      <c r="D646" s="46"/>
      <c r="E646" s="47" t="s">
        <v>2509</v>
      </c>
      <c r="F646" s="1" t="s">
        <v>770</v>
      </c>
      <c r="G646" s="50">
        <v>0</v>
      </c>
      <c r="H646" s="43" t="s">
        <v>10</v>
      </c>
      <c r="I646" s="1">
        <v>23.28</v>
      </c>
      <c r="J646" s="38">
        <v>22.581600000000002</v>
      </c>
      <c r="K646" s="4">
        <f t="shared" si="64"/>
        <v>0.69839999999999947</v>
      </c>
      <c r="L646" s="40">
        <f t="shared" si="65"/>
        <v>3.0000000000000027E-2</v>
      </c>
      <c r="M646" s="1">
        <v>23.28</v>
      </c>
      <c r="N646" s="41">
        <f t="shared" si="66"/>
        <v>3.0000000000000027E-2</v>
      </c>
    </row>
    <row r="647" spans="1:14">
      <c r="A647" s="1" t="str">
        <f t="shared" si="63"/>
        <v>2.02.066132</v>
      </c>
      <c r="B647" s="25">
        <f>COUNTIF(C$3:C647,C647)</f>
        <v>132</v>
      </c>
      <c r="C647" s="46" t="s">
        <v>2379</v>
      </c>
      <c r="D647" s="46"/>
      <c r="E647" s="47" t="s">
        <v>2510</v>
      </c>
      <c r="F647" s="1" t="s">
        <v>771</v>
      </c>
      <c r="G647" s="50" t="s">
        <v>772</v>
      </c>
      <c r="H647" s="43" t="s">
        <v>10</v>
      </c>
      <c r="I647" s="1">
        <v>14.31</v>
      </c>
      <c r="J647" s="38">
        <v>13.880700000000001</v>
      </c>
      <c r="K647" s="4">
        <f t="shared" si="64"/>
        <v>0.42929999999999957</v>
      </c>
      <c r="L647" s="40">
        <f t="shared" si="65"/>
        <v>2.9999999999999916E-2</v>
      </c>
      <c r="M647" s="1">
        <v>14.31</v>
      </c>
      <c r="N647" s="41">
        <f t="shared" si="66"/>
        <v>2.9999999999999916E-2</v>
      </c>
    </row>
    <row r="648" spans="1:14">
      <c r="A648" s="1" t="str">
        <f t="shared" si="63"/>
        <v>2.02.066133</v>
      </c>
      <c r="B648" s="25">
        <f>COUNTIF(C$3:C648,C648)</f>
        <v>133</v>
      </c>
      <c r="C648" s="46" t="s">
        <v>2379</v>
      </c>
      <c r="D648" s="46"/>
      <c r="E648" s="47" t="s">
        <v>2511</v>
      </c>
      <c r="F648" s="1" t="s">
        <v>773</v>
      </c>
      <c r="G648" s="50" t="s">
        <v>772</v>
      </c>
      <c r="H648" s="43" t="s">
        <v>10</v>
      </c>
      <c r="I648" s="1">
        <v>20.2</v>
      </c>
      <c r="J648" s="38">
        <v>19.593999999999998</v>
      </c>
      <c r="K648" s="4">
        <f t="shared" si="64"/>
        <v>0.60600000000000165</v>
      </c>
      <c r="L648" s="40">
        <f t="shared" si="65"/>
        <v>3.0000000000000138E-2</v>
      </c>
      <c r="M648" s="1">
        <v>20.2</v>
      </c>
      <c r="N648" s="41">
        <f t="shared" si="66"/>
        <v>3.0000000000000138E-2</v>
      </c>
    </row>
    <row r="649" spans="1:14">
      <c r="A649" s="1" t="str">
        <f t="shared" si="63"/>
        <v>2.02.066134</v>
      </c>
      <c r="B649" s="25">
        <f>COUNTIF(C$3:C649,C649)</f>
        <v>134</v>
      </c>
      <c r="C649" s="46" t="s">
        <v>2379</v>
      </c>
      <c r="D649" s="46"/>
      <c r="E649" s="48" t="s">
        <v>2512</v>
      </c>
      <c r="F649" s="1" t="s">
        <v>774</v>
      </c>
      <c r="G649" s="50">
        <v>409</v>
      </c>
      <c r="H649" s="43" t="s">
        <v>10</v>
      </c>
      <c r="I649" s="1">
        <v>11.88</v>
      </c>
      <c r="J649" s="38">
        <v>11.286</v>
      </c>
      <c r="K649" s="4">
        <f t="shared" ref="K649:K697" si="67">I649-J649</f>
        <v>0.59400000000000119</v>
      </c>
      <c r="L649" s="40">
        <f t="shared" ref="L649:L697" si="68">1-J649/I649</f>
        <v>5.0000000000000044E-2</v>
      </c>
      <c r="M649" s="1">
        <v>11.88</v>
      </c>
      <c r="N649" s="41">
        <f t="shared" si="66"/>
        <v>5.0000000000000044E-2</v>
      </c>
    </row>
    <row r="650" spans="1:14">
      <c r="A650" s="1" t="str">
        <f t="shared" si="63"/>
        <v>2.02.066135</v>
      </c>
      <c r="B650" s="25">
        <f>COUNTIF(C$3:C650,C650)</f>
        <v>135</v>
      </c>
      <c r="C650" s="46" t="s">
        <v>2379</v>
      </c>
      <c r="D650" s="46"/>
      <c r="E650" s="48" t="s">
        <v>2513</v>
      </c>
      <c r="F650" s="1" t="s">
        <v>775</v>
      </c>
      <c r="G650" s="50">
        <v>409</v>
      </c>
      <c r="H650" s="43" t="s">
        <v>10</v>
      </c>
      <c r="I650" s="1">
        <v>9.01</v>
      </c>
      <c r="J650" s="38">
        <v>8.5594999999999999</v>
      </c>
      <c r="K650" s="4">
        <f t="shared" si="67"/>
        <v>0.4504999999999999</v>
      </c>
      <c r="L650" s="40">
        <f t="shared" si="68"/>
        <v>5.0000000000000044E-2</v>
      </c>
      <c r="M650" s="1">
        <v>9.01</v>
      </c>
      <c r="N650" s="41">
        <f t="shared" si="66"/>
        <v>5.0000000000000044E-2</v>
      </c>
    </row>
    <row r="651" spans="1:14">
      <c r="A651" s="1" t="str">
        <f t="shared" si="63"/>
        <v>2.02.066136</v>
      </c>
      <c r="B651" s="25">
        <f>COUNTIF(C$3:C651,C651)</f>
        <v>136</v>
      </c>
      <c r="C651" s="46" t="s">
        <v>2379</v>
      </c>
      <c r="D651" s="46"/>
      <c r="E651" s="48" t="s">
        <v>2514</v>
      </c>
      <c r="F651" s="1" t="s">
        <v>776</v>
      </c>
      <c r="G651" s="50" t="s">
        <v>777</v>
      </c>
      <c r="H651" s="43" t="s">
        <v>10</v>
      </c>
      <c r="I651" s="1">
        <v>23.06</v>
      </c>
      <c r="J651" s="38">
        <v>21.906999999999996</v>
      </c>
      <c r="K651" s="4">
        <f t="shared" si="67"/>
        <v>1.1530000000000022</v>
      </c>
      <c r="L651" s="40">
        <f t="shared" si="68"/>
        <v>5.0000000000000155E-2</v>
      </c>
      <c r="M651" s="1">
        <v>23.06</v>
      </c>
      <c r="N651" s="41">
        <f t="shared" si="66"/>
        <v>5.0000000000000155E-2</v>
      </c>
    </row>
    <row r="652" spans="1:14">
      <c r="A652" s="1" t="str">
        <f t="shared" si="63"/>
        <v>2.02.066137</v>
      </c>
      <c r="B652" s="25">
        <f>COUNTIF(C$3:C652,C652)</f>
        <v>137</v>
      </c>
      <c r="C652" s="46" t="s">
        <v>2379</v>
      </c>
      <c r="D652" s="46"/>
      <c r="E652" s="48" t="s">
        <v>2515</v>
      </c>
      <c r="F652" s="1" t="s">
        <v>778</v>
      </c>
      <c r="G652" s="50">
        <v>304</v>
      </c>
      <c r="H652" s="43" t="s">
        <v>10</v>
      </c>
      <c r="I652" s="1">
        <v>27.12</v>
      </c>
      <c r="J652" s="38">
        <v>25.763999999999999</v>
      </c>
      <c r="K652" s="4">
        <f t="shared" si="67"/>
        <v>1.3560000000000016</v>
      </c>
      <c r="L652" s="40">
        <f t="shared" si="68"/>
        <v>5.0000000000000044E-2</v>
      </c>
      <c r="M652" s="1">
        <v>27.12</v>
      </c>
      <c r="N652" s="41">
        <f t="shared" si="66"/>
        <v>5.0000000000000044E-2</v>
      </c>
    </row>
    <row r="653" spans="1:14">
      <c r="A653" s="1" t="str">
        <f t="shared" si="63"/>
        <v>2.02.066138</v>
      </c>
      <c r="B653" s="25">
        <f>COUNTIF(C$3:C653,C653)</f>
        <v>138</v>
      </c>
      <c r="C653" s="46" t="s">
        <v>2379</v>
      </c>
      <c r="D653" s="46"/>
      <c r="E653" s="48" t="s">
        <v>2516</v>
      </c>
      <c r="F653" s="1" t="s">
        <v>779</v>
      </c>
      <c r="G653" s="50">
        <v>304</v>
      </c>
      <c r="H653" s="43" t="s">
        <v>10</v>
      </c>
      <c r="I653" s="1">
        <v>17.739999999999998</v>
      </c>
      <c r="J653" s="38">
        <v>16.852999999999998</v>
      </c>
      <c r="K653" s="4">
        <f t="shared" si="67"/>
        <v>0.88700000000000045</v>
      </c>
      <c r="L653" s="40">
        <f t="shared" si="68"/>
        <v>5.0000000000000044E-2</v>
      </c>
      <c r="M653" s="1">
        <v>17.739999999999998</v>
      </c>
      <c r="N653" s="41">
        <f t="shared" si="66"/>
        <v>5.0000000000000044E-2</v>
      </c>
    </row>
    <row r="654" spans="1:14">
      <c r="A654" s="1" t="str">
        <f t="shared" si="63"/>
        <v>2.02.066139</v>
      </c>
      <c r="B654" s="25">
        <f>COUNTIF(C$3:C654,C654)</f>
        <v>139</v>
      </c>
      <c r="C654" s="46" t="s">
        <v>2379</v>
      </c>
      <c r="D654" s="46"/>
      <c r="E654" s="47" t="s">
        <v>2517</v>
      </c>
      <c r="F654" s="1" t="s">
        <v>780</v>
      </c>
      <c r="G654" s="50" t="s">
        <v>567</v>
      </c>
      <c r="H654" s="43" t="s">
        <v>10</v>
      </c>
      <c r="I654" s="1">
        <v>8.75</v>
      </c>
      <c r="J654" s="38">
        <v>8.4874999999999989</v>
      </c>
      <c r="K654" s="4">
        <f t="shared" si="67"/>
        <v>0.26250000000000107</v>
      </c>
      <c r="L654" s="40">
        <f t="shared" si="68"/>
        <v>3.0000000000000138E-2</v>
      </c>
      <c r="M654" s="1">
        <v>8.75</v>
      </c>
      <c r="N654" s="41">
        <f t="shared" si="66"/>
        <v>3.0000000000000138E-2</v>
      </c>
    </row>
    <row r="655" spans="1:14">
      <c r="A655" s="1" t="str">
        <f t="shared" si="63"/>
        <v>2.02.066140</v>
      </c>
      <c r="B655" s="25">
        <f>COUNTIF(C$3:C655,C655)</f>
        <v>140</v>
      </c>
      <c r="C655" s="46" t="s">
        <v>2379</v>
      </c>
      <c r="D655" s="46"/>
      <c r="E655" s="47" t="s">
        <v>2518</v>
      </c>
      <c r="F655" s="1" t="s">
        <v>781</v>
      </c>
      <c r="G655" s="50" t="s">
        <v>567</v>
      </c>
      <c r="H655" s="43" t="s">
        <v>10</v>
      </c>
      <c r="I655" s="1">
        <v>7.55</v>
      </c>
      <c r="J655" s="38">
        <v>7.3234999999999992</v>
      </c>
      <c r="K655" s="4">
        <f t="shared" si="67"/>
        <v>0.22650000000000059</v>
      </c>
      <c r="L655" s="40">
        <f t="shared" si="68"/>
        <v>3.0000000000000027E-2</v>
      </c>
      <c r="M655" s="1">
        <v>7.55</v>
      </c>
      <c r="N655" s="41">
        <f t="shared" si="66"/>
        <v>3.0000000000000027E-2</v>
      </c>
    </row>
    <row r="656" spans="1:14">
      <c r="A656" s="1" t="str">
        <f t="shared" si="63"/>
        <v>2.02.066141</v>
      </c>
      <c r="B656" s="25">
        <f>COUNTIF(C$3:C656,C656)</f>
        <v>141</v>
      </c>
      <c r="C656" s="46" t="s">
        <v>2379</v>
      </c>
      <c r="D656" s="46"/>
      <c r="E656" s="47" t="s">
        <v>2519</v>
      </c>
      <c r="F656" s="1" t="s">
        <v>782</v>
      </c>
      <c r="G656" s="50" t="s">
        <v>783</v>
      </c>
      <c r="H656" s="43" t="s">
        <v>10</v>
      </c>
      <c r="I656" s="1">
        <v>15.51</v>
      </c>
      <c r="J656" s="38">
        <v>15.044699999999999</v>
      </c>
      <c r="K656" s="4">
        <f t="shared" si="67"/>
        <v>0.46530000000000094</v>
      </c>
      <c r="L656" s="40">
        <f t="shared" si="68"/>
        <v>3.0000000000000027E-2</v>
      </c>
      <c r="M656" s="1">
        <v>15.51</v>
      </c>
      <c r="N656" s="41">
        <f t="shared" si="66"/>
        <v>3.0000000000000027E-2</v>
      </c>
    </row>
    <row r="657" spans="1:14">
      <c r="A657" s="1" t="str">
        <f t="shared" si="63"/>
        <v>2.02.066142</v>
      </c>
      <c r="B657" s="25">
        <f>COUNTIF(C$3:C657,C657)</f>
        <v>142</v>
      </c>
      <c r="C657" s="46" t="s">
        <v>2379</v>
      </c>
      <c r="D657" s="46"/>
      <c r="E657" s="47" t="s">
        <v>2520</v>
      </c>
      <c r="F657" s="1" t="s">
        <v>784</v>
      </c>
      <c r="G657" s="50" t="s">
        <v>783</v>
      </c>
      <c r="H657" s="43" t="s">
        <v>10</v>
      </c>
      <c r="I657" s="1">
        <v>12.62</v>
      </c>
      <c r="J657" s="38">
        <v>12.241399999999999</v>
      </c>
      <c r="K657" s="4">
        <f t="shared" si="67"/>
        <v>0.37860000000000049</v>
      </c>
      <c r="L657" s="40">
        <f t="shared" si="68"/>
        <v>3.0000000000000027E-2</v>
      </c>
      <c r="M657" s="1">
        <v>12.62</v>
      </c>
      <c r="N657" s="41">
        <f t="shared" si="66"/>
        <v>3.0000000000000027E-2</v>
      </c>
    </row>
    <row r="658" spans="1:14">
      <c r="A658" s="1" t="str">
        <f t="shared" si="63"/>
        <v>2.02.066143</v>
      </c>
      <c r="B658" s="25">
        <f>COUNTIF(C$3:C658,C658)</f>
        <v>143</v>
      </c>
      <c r="C658" s="46" t="s">
        <v>2379</v>
      </c>
      <c r="D658" s="46"/>
      <c r="E658" s="47" t="s">
        <v>2521</v>
      </c>
      <c r="F658" s="1" t="s">
        <v>785</v>
      </c>
      <c r="G658" s="50" t="s">
        <v>786</v>
      </c>
      <c r="H658" s="43" t="s">
        <v>10</v>
      </c>
      <c r="I658" s="1">
        <v>19.600000000000001</v>
      </c>
      <c r="J658" s="38">
        <v>19.012</v>
      </c>
      <c r="K658" s="4">
        <f t="shared" si="67"/>
        <v>0.58800000000000097</v>
      </c>
      <c r="L658" s="40">
        <f t="shared" si="68"/>
        <v>3.0000000000000027E-2</v>
      </c>
      <c r="M658" s="1">
        <v>19.600000000000001</v>
      </c>
      <c r="N658" s="41">
        <f t="shared" si="66"/>
        <v>3.0000000000000027E-2</v>
      </c>
    </row>
    <row r="659" spans="1:14">
      <c r="A659" s="1" t="str">
        <f t="shared" si="63"/>
        <v>2.02.066144</v>
      </c>
      <c r="B659" s="25">
        <f>COUNTIF(C$3:C659,C659)</f>
        <v>144</v>
      </c>
      <c r="C659" s="46" t="s">
        <v>2379</v>
      </c>
      <c r="D659" s="46"/>
      <c r="E659" s="47" t="s">
        <v>2522</v>
      </c>
      <c r="F659" s="1" t="s">
        <v>787</v>
      </c>
      <c r="G659" s="50" t="s">
        <v>788</v>
      </c>
      <c r="H659" s="43" t="s">
        <v>10</v>
      </c>
      <c r="I659" s="1">
        <v>18.41</v>
      </c>
      <c r="J659" s="38">
        <v>17.857700000000001</v>
      </c>
      <c r="K659" s="4">
        <f t="shared" si="67"/>
        <v>0.5522999999999989</v>
      </c>
      <c r="L659" s="40">
        <f t="shared" si="68"/>
        <v>2.9999999999999916E-2</v>
      </c>
      <c r="M659" s="1">
        <v>18.41</v>
      </c>
      <c r="N659" s="41">
        <f t="shared" si="66"/>
        <v>2.9999999999999916E-2</v>
      </c>
    </row>
    <row r="660" spans="1:14">
      <c r="A660" s="1" t="str">
        <f t="shared" si="63"/>
        <v>2.02.066145</v>
      </c>
      <c r="B660" s="25">
        <f>COUNTIF(C$3:C660,C660)</f>
        <v>145</v>
      </c>
      <c r="C660" s="46" t="s">
        <v>2379</v>
      </c>
      <c r="D660" s="46"/>
      <c r="E660" s="48" t="s">
        <v>2523</v>
      </c>
      <c r="F660" s="1" t="s">
        <v>789</v>
      </c>
      <c r="G660" s="50">
        <v>441</v>
      </c>
      <c r="H660" s="43" t="s">
        <v>10</v>
      </c>
      <c r="I660" s="1">
        <v>35.520000000000003</v>
      </c>
      <c r="J660" s="38">
        <v>33.744</v>
      </c>
      <c r="K660" s="4">
        <f t="shared" si="67"/>
        <v>1.7760000000000034</v>
      </c>
      <c r="L660" s="40">
        <f t="shared" si="68"/>
        <v>5.0000000000000044E-2</v>
      </c>
      <c r="M660" s="1">
        <v>35.520000000000003</v>
      </c>
      <c r="N660" s="41">
        <f t="shared" si="66"/>
        <v>5.0000000000000044E-2</v>
      </c>
    </row>
    <row r="661" spans="1:14">
      <c r="A661" s="1" t="str">
        <f t="shared" si="63"/>
        <v>2.02.066146</v>
      </c>
      <c r="B661" s="25">
        <f>COUNTIF(C$3:C661,C661)</f>
        <v>146</v>
      </c>
      <c r="C661" s="46" t="s">
        <v>2379</v>
      </c>
      <c r="D661" s="46"/>
      <c r="E661" s="48" t="s">
        <v>2524</v>
      </c>
      <c r="F661" s="1" t="s">
        <v>790</v>
      </c>
      <c r="G661" s="50">
        <v>441</v>
      </c>
      <c r="H661" s="43" t="s">
        <v>10</v>
      </c>
      <c r="I661" s="1">
        <v>29.13</v>
      </c>
      <c r="J661" s="38">
        <v>27.673499999999997</v>
      </c>
      <c r="K661" s="4">
        <f t="shared" si="67"/>
        <v>1.4565000000000019</v>
      </c>
      <c r="L661" s="40">
        <f t="shared" si="68"/>
        <v>5.0000000000000044E-2</v>
      </c>
      <c r="M661" s="1">
        <v>29.13</v>
      </c>
      <c r="N661" s="41">
        <f t="shared" si="66"/>
        <v>5.0000000000000044E-2</v>
      </c>
    </row>
    <row r="662" spans="1:14">
      <c r="A662" s="1" t="str">
        <f t="shared" si="63"/>
        <v>2.02.066147</v>
      </c>
      <c r="B662" s="25">
        <f>COUNTIF(C$3:C662,C662)</f>
        <v>147</v>
      </c>
      <c r="C662" s="46" t="s">
        <v>2379</v>
      </c>
      <c r="D662" s="46"/>
      <c r="E662" s="48" t="s">
        <v>2525</v>
      </c>
      <c r="F662" s="1" t="s">
        <v>791</v>
      </c>
      <c r="G662" s="50">
        <v>0</v>
      </c>
      <c r="H662" s="43" t="s">
        <v>10</v>
      </c>
      <c r="I662" s="1">
        <v>54.18</v>
      </c>
      <c r="J662" s="38">
        <v>51.470999999999997</v>
      </c>
      <c r="K662" s="4">
        <f t="shared" si="67"/>
        <v>2.7090000000000032</v>
      </c>
      <c r="L662" s="40">
        <f t="shared" si="68"/>
        <v>5.0000000000000044E-2</v>
      </c>
      <c r="M662" s="1">
        <v>54.18</v>
      </c>
      <c r="N662" s="41">
        <f t="shared" ref="N662:N713" si="69">1-J662/M662</f>
        <v>5.0000000000000044E-2</v>
      </c>
    </row>
    <row r="663" spans="1:14">
      <c r="A663" s="1" t="str">
        <f t="shared" ref="A663:A726" si="70">C663&amp;B663</f>
        <v>2.02.066148</v>
      </c>
      <c r="B663" s="25">
        <f>COUNTIF(C$3:C663,C663)</f>
        <v>148</v>
      </c>
      <c r="C663" s="46" t="s">
        <v>2379</v>
      </c>
      <c r="D663" s="46"/>
      <c r="E663" s="48" t="s">
        <v>2526</v>
      </c>
      <c r="F663" s="1" t="s">
        <v>792</v>
      </c>
      <c r="G663" s="50" t="s">
        <v>793</v>
      </c>
      <c r="H663" s="43" t="s">
        <v>10</v>
      </c>
      <c r="I663" s="1">
        <v>43.13</v>
      </c>
      <c r="J663" s="38">
        <v>40.973500000000001</v>
      </c>
      <c r="K663" s="4">
        <f t="shared" si="67"/>
        <v>2.1565000000000012</v>
      </c>
      <c r="L663" s="40">
        <f t="shared" si="68"/>
        <v>5.0000000000000044E-2</v>
      </c>
      <c r="M663" s="1">
        <v>43.13</v>
      </c>
      <c r="N663" s="41">
        <f t="shared" si="69"/>
        <v>5.0000000000000044E-2</v>
      </c>
    </row>
    <row r="664" spans="1:14">
      <c r="A664" s="1" t="str">
        <f t="shared" si="70"/>
        <v>2.02.066149</v>
      </c>
      <c r="B664" s="25">
        <f>COUNTIF(C$3:C664,C664)</f>
        <v>149</v>
      </c>
      <c r="C664" s="46" t="s">
        <v>2379</v>
      </c>
      <c r="D664" s="46"/>
      <c r="E664" s="47" t="s">
        <v>2527</v>
      </c>
      <c r="F664" s="1" t="s">
        <v>794</v>
      </c>
      <c r="G664" s="50" t="s">
        <v>795</v>
      </c>
      <c r="H664" s="43" t="s">
        <v>10</v>
      </c>
      <c r="I664" s="1">
        <v>13.08</v>
      </c>
      <c r="J664" s="38">
        <v>12.6876</v>
      </c>
      <c r="K664" s="4">
        <f t="shared" si="67"/>
        <v>0.3924000000000003</v>
      </c>
      <c r="L664" s="40">
        <f t="shared" si="68"/>
        <v>3.0000000000000027E-2</v>
      </c>
      <c r="M664" s="1">
        <v>13.08</v>
      </c>
      <c r="N664" s="41">
        <f t="shared" si="69"/>
        <v>3.0000000000000027E-2</v>
      </c>
    </row>
    <row r="665" spans="1:14">
      <c r="A665" s="1" t="str">
        <f t="shared" si="70"/>
        <v>2.02.066150</v>
      </c>
      <c r="B665" s="25">
        <f>COUNTIF(C$3:C665,C665)</f>
        <v>150</v>
      </c>
      <c r="C665" s="46" t="s">
        <v>2379</v>
      </c>
      <c r="D665" s="46"/>
      <c r="E665" s="47" t="s">
        <v>2528</v>
      </c>
      <c r="F665" s="1" t="s">
        <v>796</v>
      </c>
      <c r="G665" s="50" t="s">
        <v>795</v>
      </c>
      <c r="H665" s="43" t="s">
        <v>10</v>
      </c>
      <c r="I665" s="1">
        <v>13.2</v>
      </c>
      <c r="J665" s="38">
        <v>12.803999999999998</v>
      </c>
      <c r="K665" s="4">
        <f t="shared" si="67"/>
        <v>0.3960000000000008</v>
      </c>
      <c r="L665" s="40">
        <f t="shared" si="68"/>
        <v>3.0000000000000027E-2</v>
      </c>
      <c r="M665" s="1">
        <v>13.2</v>
      </c>
      <c r="N665" s="41">
        <f t="shared" si="69"/>
        <v>3.0000000000000027E-2</v>
      </c>
    </row>
    <row r="666" spans="1:14">
      <c r="A666" s="1" t="str">
        <f t="shared" si="70"/>
        <v>2.02.066151</v>
      </c>
      <c r="B666" s="25">
        <f>COUNTIF(C$3:C666,C666)</f>
        <v>151</v>
      </c>
      <c r="C666" s="46" t="s">
        <v>2379</v>
      </c>
      <c r="D666" s="46"/>
      <c r="E666" s="48" t="s">
        <v>2529</v>
      </c>
      <c r="F666" s="1" t="s">
        <v>797</v>
      </c>
      <c r="G666" s="50">
        <v>441</v>
      </c>
      <c r="H666" s="43" t="s">
        <v>10</v>
      </c>
      <c r="I666" s="1">
        <v>41.88</v>
      </c>
      <c r="J666" s="38">
        <v>39.786000000000001</v>
      </c>
      <c r="K666" s="4">
        <f t="shared" si="67"/>
        <v>2.0940000000000012</v>
      </c>
      <c r="L666" s="40">
        <f t="shared" si="68"/>
        <v>5.0000000000000044E-2</v>
      </c>
      <c r="M666" s="1">
        <v>41.88</v>
      </c>
      <c r="N666" s="41">
        <f t="shared" si="69"/>
        <v>5.0000000000000044E-2</v>
      </c>
    </row>
    <row r="667" spans="1:14">
      <c r="A667" s="1" t="str">
        <f t="shared" si="70"/>
        <v>2.02.066152</v>
      </c>
      <c r="B667" s="25">
        <f>COUNTIF(C$3:C667,C667)</f>
        <v>152</v>
      </c>
      <c r="C667" s="46" t="s">
        <v>2379</v>
      </c>
      <c r="D667" s="46"/>
      <c r="E667" s="47" t="s">
        <v>2530</v>
      </c>
      <c r="F667" s="1" t="s">
        <v>798</v>
      </c>
      <c r="G667" s="50" t="s">
        <v>433</v>
      </c>
      <c r="H667" s="43" t="s">
        <v>10</v>
      </c>
      <c r="I667" s="1">
        <v>12.03</v>
      </c>
      <c r="J667" s="38">
        <v>11.669099999999998</v>
      </c>
      <c r="K667" s="4">
        <f t="shared" si="67"/>
        <v>0.36090000000000089</v>
      </c>
      <c r="L667" s="40">
        <f t="shared" si="68"/>
        <v>3.0000000000000027E-2</v>
      </c>
      <c r="M667" s="1">
        <v>12.03</v>
      </c>
      <c r="N667" s="41">
        <f t="shared" si="69"/>
        <v>3.0000000000000027E-2</v>
      </c>
    </row>
    <row r="668" spans="1:14">
      <c r="A668" s="1" t="str">
        <f t="shared" si="70"/>
        <v>2.02.066153</v>
      </c>
      <c r="B668" s="25">
        <f>COUNTIF(C$3:C668,C668)</f>
        <v>153</v>
      </c>
      <c r="C668" s="46" t="s">
        <v>2379</v>
      </c>
      <c r="D668" s="46"/>
      <c r="E668" s="48" t="s">
        <v>2531</v>
      </c>
      <c r="F668" s="1" t="s">
        <v>799</v>
      </c>
      <c r="G668" s="50" t="s">
        <v>800</v>
      </c>
      <c r="H668" s="43" t="s">
        <v>10</v>
      </c>
      <c r="I668" s="1">
        <v>31.74</v>
      </c>
      <c r="J668" s="38">
        <v>30.152999999999999</v>
      </c>
      <c r="K668" s="4">
        <f t="shared" si="67"/>
        <v>1.5869999999999997</v>
      </c>
      <c r="L668" s="40">
        <f t="shared" si="68"/>
        <v>5.0000000000000044E-2</v>
      </c>
      <c r="M668" s="1">
        <v>31.74</v>
      </c>
      <c r="N668" s="41">
        <f t="shared" si="69"/>
        <v>5.0000000000000044E-2</v>
      </c>
    </row>
    <row r="669" spans="1:14">
      <c r="A669" s="1" t="str">
        <f t="shared" si="70"/>
        <v>2.02.066154</v>
      </c>
      <c r="B669" s="25">
        <f>COUNTIF(C$3:C669,C669)</f>
        <v>154</v>
      </c>
      <c r="C669" s="46" t="s">
        <v>2379</v>
      </c>
      <c r="D669" s="46"/>
      <c r="E669" s="47" t="s">
        <v>2532</v>
      </c>
      <c r="F669" s="1" t="s">
        <v>801</v>
      </c>
      <c r="G669" s="50">
        <v>0</v>
      </c>
      <c r="H669" s="43" t="s">
        <v>10</v>
      </c>
      <c r="I669" s="1">
        <v>29.21</v>
      </c>
      <c r="J669" s="38">
        <v>28.3337</v>
      </c>
      <c r="K669" s="4">
        <f t="shared" si="67"/>
        <v>0.87630000000000052</v>
      </c>
      <c r="L669" s="40">
        <f t="shared" si="68"/>
        <v>3.0000000000000027E-2</v>
      </c>
      <c r="M669" s="1">
        <v>29.21</v>
      </c>
      <c r="N669" s="41">
        <f t="shared" si="69"/>
        <v>3.0000000000000027E-2</v>
      </c>
    </row>
    <row r="670" spans="1:14">
      <c r="A670" s="1" t="str">
        <f t="shared" si="70"/>
        <v>2.02.066155</v>
      </c>
      <c r="B670" s="25">
        <f>COUNTIF(C$3:C670,C670)</f>
        <v>155</v>
      </c>
      <c r="C670" s="46" t="s">
        <v>2379</v>
      </c>
      <c r="D670" s="46"/>
      <c r="E670" s="47" t="s">
        <v>2533</v>
      </c>
      <c r="F670" s="1" t="s">
        <v>802</v>
      </c>
      <c r="G670" s="50">
        <v>0</v>
      </c>
      <c r="H670" s="43" t="s">
        <v>10</v>
      </c>
      <c r="I670" s="1">
        <v>19.61</v>
      </c>
      <c r="J670" s="38">
        <v>19.021699999999999</v>
      </c>
      <c r="K670" s="4">
        <f t="shared" si="67"/>
        <v>0.58830000000000027</v>
      </c>
      <c r="L670" s="40">
        <f t="shared" si="68"/>
        <v>3.0000000000000027E-2</v>
      </c>
      <c r="M670" s="1">
        <v>19.61</v>
      </c>
      <c r="N670" s="41">
        <f t="shared" si="69"/>
        <v>3.0000000000000027E-2</v>
      </c>
    </row>
    <row r="671" spans="1:14">
      <c r="A671" s="1" t="str">
        <f t="shared" si="70"/>
        <v>2.02.066156</v>
      </c>
      <c r="B671" s="25">
        <f>COUNTIF(C$3:C671,C671)</f>
        <v>156</v>
      </c>
      <c r="C671" s="46" t="s">
        <v>2379</v>
      </c>
      <c r="D671" s="46"/>
      <c r="E671" s="47" t="s">
        <v>2534</v>
      </c>
      <c r="F671" s="1" t="s">
        <v>803</v>
      </c>
      <c r="G671" s="50">
        <v>0</v>
      </c>
      <c r="H671" s="43" t="s">
        <v>10</v>
      </c>
      <c r="I671" s="1">
        <v>51.22</v>
      </c>
      <c r="J671" s="38">
        <v>49.683399999999999</v>
      </c>
      <c r="K671" s="4">
        <f t="shared" si="67"/>
        <v>1.5366</v>
      </c>
      <c r="L671" s="40">
        <f t="shared" si="68"/>
        <v>3.0000000000000027E-2</v>
      </c>
      <c r="M671" s="1">
        <v>51.22</v>
      </c>
      <c r="N671" s="41">
        <f t="shared" si="69"/>
        <v>3.0000000000000027E-2</v>
      </c>
    </row>
    <row r="672" spans="1:14">
      <c r="A672" s="1" t="str">
        <f t="shared" si="70"/>
        <v>2.02.066157</v>
      </c>
      <c r="B672" s="25">
        <f>COUNTIF(C$3:C672,C672)</f>
        <v>157</v>
      </c>
      <c r="C672" s="46" t="s">
        <v>2379</v>
      </c>
      <c r="D672" s="46"/>
      <c r="E672" s="47" t="s">
        <v>2535</v>
      </c>
      <c r="F672" s="1" t="s">
        <v>804</v>
      </c>
      <c r="G672" s="50" t="s">
        <v>561</v>
      </c>
      <c r="H672" s="43" t="s">
        <v>10</v>
      </c>
      <c r="I672" s="1">
        <v>11.27</v>
      </c>
      <c r="J672" s="38">
        <v>10.931899999999999</v>
      </c>
      <c r="K672" s="4">
        <f t="shared" si="67"/>
        <v>0.33810000000000073</v>
      </c>
      <c r="L672" s="40">
        <f t="shared" si="68"/>
        <v>3.0000000000000027E-2</v>
      </c>
      <c r="M672" s="1">
        <v>11.27</v>
      </c>
      <c r="N672" s="41">
        <f t="shared" si="69"/>
        <v>3.0000000000000027E-2</v>
      </c>
    </row>
    <row r="673" spans="1:14">
      <c r="A673" s="1" t="str">
        <f t="shared" si="70"/>
        <v>2.02.066158</v>
      </c>
      <c r="B673" s="25">
        <f>COUNTIF(C$3:C673,C673)</f>
        <v>158</v>
      </c>
      <c r="C673" s="46" t="s">
        <v>2379</v>
      </c>
      <c r="D673" s="46"/>
      <c r="E673" s="47" t="s">
        <v>2536</v>
      </c>
      <c r="F673" s="1" t="s">
        <v>805</v>
      </c>
      <c r="G673" s="50">
        <v>0</v>
      </c>
      <c r="H673" s="43" t="s">
        <v>10</v>
      </c>
      <c r="I673" s="1">
        <v>21.52</v>
      </c>
      <c r="J673" s="38">
        <v>20.874399999999998</v>
      </c>
      <c r="K673" s="4">
        <f t="shared" si="67"/>
        <v>0.64560000000000173</v>
      </c>
      <c r="L673" s="40">
        <f t="shared" si="68"/>
        <v>3.0000000000000027E-2</v>
      </c>
      <c r="M673" s="1">
        <v>21.52</v>
      </c>
      <c r="N673" s="41">
        <f t="shared" si="69"/>
        <v>3.0000000000000027E-2</v>
      </c>
    </row>
    <row r="674" spans="1:14">
      <c r="A674" s="1" t="str">
        <f t="shared" si="70"/>
        <v>2.02.066159</v>
      </c>
      <c r="B674" s="25">
        <f>COUNTIF(C$3:C674,C674)</f>
        <v>159</v>
      </c>
      <c r="C674" s="46" t="s">
        <v>2379</v>
      </c>
      <c r="D674" s="46"/>
      <c r="E674" s="48" t="s">
        <v>2537</v>
      </c>
      <c r="F674" s="1" t="s">
        <v>806</v>
      </c>
      <c r="G674" s="50" t="s">
        <v>807</v>
      </c>
      <c r="H674" s="43" t="s">
        <v>10</v>
      </c>
      <c r="I674" s="1">
        <v>25.61</v>
      </c>
      <c r="J674" s="38">
        <v>24.329499999999999</v>
      </c>
      <c r="K674" s="4">
        <f t="shared" si="67"/>
        <v>1.2805</v>
      </c>
      <c r="L674" s="40">
        <f t="shared" si="68"/>
        <v>5.0000000000000044E-2</v>
      </c>
      <c r="M674" s="1">
        <v>25.61</v>
      </c>
      <c r="N674" s="41">
        <f t="shared" si="69"/>
        <v>5.0000000000000044E-2</v>
      </c>
    </row>
    <row r="675" spans="1:14">
      <c r="A675" s="1" t="str">
        <f t="shared" si="70"/>
        <v>2.02.066160</v>
      </c>
      <c r="B675" s="25">
        <f>COUNTIF(C$3:C675,C675)</f>
        <v>160</v>
      </c>
      <c r="C675" s="46" t="s">
        <v>2379</v>
      </c>
      <c r="D675" s="46"/>
      <c r="E675" s="48" t="s">
        <v>2538</v>
      </c>
      <c r="F675" s="1" t="s">
        <v>808</v>
      </c>
      <c r="G675" s="50" t="s">
        <v>809</v>
      </c>
      <c r="H675" s="43" t="s">
        <v>10</v>
      </c>
      <c r="I675" s="1">
        <v>18.260000000000002</v>
      </c>
      <c r="J675" s="38">
        <v>17.347000000000001</v>
      </c>
      <c r="K675" s="4">
        <f t="shared" si="67"/>
        <v>0.91300000000000026</v>
      </c>
      <c r="L675" s="40">
        <f t="shared" si="68"/>
        <v>5.0000000000000044E-2</v>
      </c>
      <c r="M675" s="1">
        <v>18.260000000000002</v>
      </c>
      <c r="N675" s="41">
        <f t="shared" si="69"/>
        <v>5.0000000000000044E-2</v>
      </c>
    </row>
    <row r="676" spans="1:14">
      <c r="A676" s="1" t="str">
        <f t="shared" si="70"/>
        <v>2.02.066161</v>
      </c>
      <c r="B676" s="25">
        <f>COUNTIF(C$3:C676,C676)</f>
        <v>161</v>
      </c>
      <c r="C676" s="46" t="s">
        <v>2379</v>
      </c>
      <c r="D676" s="46"/>
      <c r="E676" s="48" t="s">
        <v>2539</v>
      </c>
      <c r="F676" s="1" t="s">
        <v>810</v>
      </c>
      <c r="G676" s="50" t="s">
        <v>811</v>
      </c>
      <c r="H676" s="43" t="s">
        <v>10</v>
      </c>
      <c r="I676" s="1">
        <v>44.1</v>
      </c>
      <c r="J676" s="38">
        <v>41.894999999999996</v>
      </c>
      <c r="K676" s="4">
        <f t="shared" si="67"/>
        <v>2.2050000000000054</v>
      </c>
      <c r="L676" s="40">
        <f t="shared" si="68"/>
        <v>5.0000000000000155E-2</v>
      </c>
      <c r="M676" s="1">
        <v>44.1</v>
      </c>
      <c r="N676" s="41">
        <f t="shared" si="69"/>
        <v>5.0000000000000155E-2</v>
      </c>
    </row>
    <row r="677" spans="1:14">
      <c r="A677" s="1" t="str">
        <f t="shared" si="70"/>
        <v>2.02.066162</v>
      </c>
      <c r="B677" s="25">
        <f>COUNTIF(C$3:C677,C677)</f>
        <v>162</v>
      </c>
      <c r="C677" s="46" t="s">
        <v>2379</v>
      </c>
      <c r="D677" s="46"/>
      <c r="E677" s="47" t="s">
        <v>2540</v>
      </c>
      <c r="F677" s="1" t="s">
        <v>812</v>
      </c>
      <c r="G677" s="50">
        <v>0</v>
      </c>
      <c r="H677" s="43" t="s">
        <v>10</v>
      </c>
      <c r="I677" s="1">
        <v>7.4</v>
      </c>
      <c r="J677" s="38">
        <v>7.1779999999999999</v>
      </c>
      <c r="K677" s="4">
        <f t="shared" si="67"/>
        <v>0.22200000000000042</v>
      </c>
      <c r="L677" s="40">
        <f t="shared" si="68"/>
        <v>3.0000000000000027E-2</v>
      </c>
      <c r="M677" s="1">
        <v>7.4</v>
      </c>
      <c r="N677" s="41">
        <f t="shared" si="69"/>
        <v>3.0000000000000027E-2</v>
      </c>
    </row>
    <row r="678" spans="1:14">
      <c r="A678" s="1" t="str">
        <f t="shared" si="70"/>
        <v>2.02.066163</v>
      </c>
      <c r="B678" s="25">
        <f>COUNTIF(C$3:C678,C678)</f>
        <v>163</v>
      </c>
      <c r="C678" s="46" t="s">
        <v>2379</v>
      </c>
      <c r="D678" s="46"/>
      <c r="E678" s="47" t="s">
        <v>2541</v>
      </c>
      <c r="F678" s="1" t="s">
        <v>813</v>
      </c>
      <c r="G678" s="50">
        <v>0</v>
      </c>
      <c r="H678" s="43" t="s">
        <v>10</v>
      </c>
      <c r="I678" s="1">
        <v>15.11</v>
      </c>
      <c r="J678" s="38">
        <v>14.656699999999999</v>
      </c>
      <c r="K678" s="4">
        <f t="shared" si="67"/>
        <v>0.45330000000000048</v>
      </c>
      <c r="L678" s="40">
        <f t="shared" si="68"/>
        <v>3.0000000000000027E-2</v>
      </c>
      <c r="M678" s="1">
        <v>15.11</v>
      </c>
      <c r="N678" s="41">
        <f t="shared" si="69"/>
        <v>3.0000000000000027E-2</v>
      </c>
    </row>
    <row r="679" spans="1:14">
      <c r="A679" s="1" t="str">
        <f t="shared" si="70"/>
        <v>2.02.066164</v>
      </c>
      <c r="B679" s="25">
        <f>COUNTIF(C$3:C679,C679)</f>
        <v>164</v>
      </c>
      <c r="C679" s="46" t="s">
        <v>2379</v>
      </c>
      <c r="D679" s="46"/>
      <c r="E679" s="47" t="s">
        <v>2542</v>
      </c>
      <c r="F679" s="1" t="s">
        <v>814</v>
      </c>
      <c r="G679" s="50">
        <v>0</v>
      </c>
      <c r="H679" s="43" t="s">
        <v>10</v>
      </c>
      <c r="I679" s="1">
        <v>8.07</v>
      </c>
      <c r="J679" s="38">
        <v>7.8278999999999996</v>
      </c>
      <c r="K679" s="4">
        <f t="shared" si="67"/>
        <v>0.24210000000000065</v>
      </c>
      <c r="L679" s="40">
        <f t="shared" si="68"/>
        <v>3.0000000000000027E-2</v>
      </c>
      <c r="M679" s="1">
        <v>8.07</v>
      </c>
      <c r="N679" s="41">
        <f t="shared" si="69"/>
        <v>3.0000000000000027E-2</v>
      </c>
    </row>
    <row r="680" spans="1:14">
      <c r="A680" s="1" t="str">
        <f t="shared" si="70"/>
        <v>2.02.066165</v>
      </c>
      <c r="B680" s="25">
        <f>COUNTIF(C$3:C680,C680)</f>
        <v>165</v>
      </c>
      <c r="C680" s="46" t="s">
        <v>2379</v>
      </c>
      <c r="D680" s="46"/>
      <c r="E680" s="47" t="s">
        <v>2543</v>
      </c>
      <c r="F680" s="1" t="s">
        <v>815</v>
      </c>
      <c r="G680" s="50">
        <v>0</v>
      </c>
      <c r="H680" s="43" t="s">
        <v>10</v>
      </c>
      <c r="I680" s="1">
        <v>8.34</v>
      </c>
      <c r="J680" s="38">
        <v>8.0898000000000003</v>
      </c>
      <c r="K680" s="4">
        <f t="shared" si="67"/>
        <v>0.25019999999999953</v>
      </c>
      <c r="L680" s="40">
        <f t="shared" si="68"/>
        <v>2.9999999999999916E-2</v>
      </c>
      <c r="M680" s="1">
        <v>8.34</v>
      </c>
      <c r="N680" s="41">
        <f t="shared" si="69"/>
        <v>2.9999999999999916E-2</v>
      </c>
    </row>
    <row r="681" spans="1:14">
      <c r="A681" s="1" t="str">
        <f t="shared" si="70"/>
        <v>2.02.066166</v>
      </c>
      <c r="B681" s="25">
        <f>COUNTIF(C$3:C681,C681)</f>
        <v>166</v>
      </c>
      <c r="C681" s="46" t="s">
        <v>2379</v>
      </c>
      <c r="D681" s="46"/>
      <c r="E681" s="47" t="s">
        <v>2544</v>
      </c>
      <c r="F681" s="1" t="s">
        <v>816</v>
      </c>
      <c r="G681" s="50">
        <v>0</v>
      </c>
      <c r="H681" s="43" t="s">
        <v>10</v>
      </c>
      <c r="I681" s="1">
        <v>10.06</v>
      </c>
      <c r="J681" s="38">
        <v>9.7582000000000004</v>
      </c>
      <c r="K681" s="4">
        <f t="shared" si="67"/>
        <v>0.30180000000000007</v>
      </c>
      <c r="L681" s="40">
        <f t="shared" si="68"/>
        <v>3.0000000000000027E-2</v>
      </c>
      <c r="M681" s="1">
        <v>10.06</v>
      </c>
      <c r="N681" s="41">
        <f t="shared" si="69"/>
        <v>3.0000000000000027E-2</v>
      </c>
    </row>
    <row r="682" spans="1:14">
      <c r="A682" s="1" t="str">
        <f t="shared" si="70"/>
        <v>2.02.066167</v>
      </c>
      <c r="B682" s="25">
        <f>COUNTIF(C$3:C682,C682)</f>
        <v>167</v>
      </c>
      <c r="C682" s="46" t="s">
        <v>2379</v>
      </c>
      <c r="D682" s="46"/>
      <c r="E682" s="47" t="s">
        <v>2545</v>
      </c>
      <c r="F682" s="1" t="s">
        <v>817</v>
      </c>
      <c r="G682" s="50" t="s">
        <v>433</v>
      </c>
      <c r="H682" s="43" t="s">
        <v>10</v>
      </c>
      <c r="I682" s="1">
        <v>10.29</v>
      </c>
      <c r="J682" s="38">
        <v>9.9812999999999992</v>
      </c>
      <c r="K682" s="4">
        <f t="shared" si="67"/>
        <v>0.30869999999999997</v>
      </c>
      <c r="L682" s="40">
        <f t="shared" si="68"/>
        <v>3.0000000000000027E-2</v>
      </c>
      <c r="M682" s="1">
        <v>10.29</v>
      </c>
      <c r="N682" s="41">
        <f t="shared" si="69"/>
        <v>3.0000000000000027E-2</v>
      </c>
    </row>
    <row r="683" spans="1:14">
      <c r="A683" s="1" t="str">
        <f t="shared" si="70"/>
        <v>2.02.066168</v>
      </c>
      <c r="B683" s="25">
        <f>COUNTIF(C$3:C683,C683)</f>
        <v>168</v>
      </c>
      <c r="C683" s="46" t="s">
        <v>2379</v>
      </c>
      <c r="D683" s="46"/>
      <c r="E683" s="47" t="s">
        <v>2546</v>
      </c>
      <c r="F683" s="1" t="s">
        <v>818</v>
      </c>
      <c r="G683" s="50" t="s">
        <v>433</v>
      </c>
      <c r="H683" s="43" t="s">
        <v>10</v>
      </c>
      <c r="I683" s="1">
        <v>11.76</v>
      </c>
      <c r="J683" s="38">
        <v>11.4072</v>
      </c>
      <c r="K683" s="4">
        <f t="shared" si="67"/>
        <v>0.35280000000000022</v>
      </c>
      <c r="L683" s="40">
        <f t="shared" si="68"/>
        <v>3.0000000000000027E-2</v>
      </c>
      <c r="M683" s="1">
        <v>11.76</v>
      </c>
      <c r="N683" s="41">
        <f t="shared" si="69"/>
        <v>3.0000000000000027E-2</v>
      </c>
    </row>
    <row r="684" spans="1:14">
      <c r="A684" s="1" t="str">
        <f t="shared" si="70"/>
        <v>2.02.066169</v>
      </c>
      <c r="B684" s="25">
        <f>COUNTIF(C$3:C684,C684)</f>
        <v>169</v>
      </c>
      <c r="C684" s="46" t="s">
        <v>2379</v>
      </c>
      <c r="D684" s="46"/>
      <c r="E684" s="47" t="s">
        <v>2547</v>
      </c>
      <c r="F684" s="1" t="s">
        <v>819</v>
      </c>
      <c r="G684" s="50" t="s">
        <v>820</v>
      </c>
      <c r="H684" s="43" t="s">
        <v>10</v>
      </c>
      <c r="I684" s="1">
        <v>13.68</v>
      </c>
      <c r="J684" s="38">
        <v>13.269599999999999</v>
      </c>
      <c r="K684" s="4">
        <f t="shared" si="67"/>
        <v>0.41040000000000099</v>
      </c>
      <c r="L684" s="40">
        <f t="shared" si="68"/>
        <v>3.0000000000000027E-2</v>
      </c>
      <c r="M684" s="1">
        <v>13.68</v>
      </c>
      <c r="N684" s="41">
        <f t="shared" si="69"/>
        <v>3.0000000000000027E-2</v>
      </c>
    </row>
    <row r="685" spans="1:14">
      <c r="A685" s="1" t="str">
        <f t="shared" si="70"/>
        <v>2.02.066170</v>
      </c>
      <c r="B685" s="25">
        <f>COUNTIF(C$3:C685,C685)</f>
        <v>170</v>
      </c>
      <c r="C685" s="46" t="s">
        <v>2379</v>
      </c>
      <c r="D685" s="46"/>
      <c r="E685" s="47" t="s">
        <v>2548</v>
      </c>
      <c r="F685" s="1" t="s">
        <v>821</v>
      </c>
      <c r="G685" s="50" t="s">
        <v>822</v>
      </c>
      <c r="H685" s="43" t="s">
        <v>10</v>
      </c>
      <c r="I685" s="1">
        <v>2.4900000000000002</v>
      </c>
      <c r="J685" s="38">
        <v>2.4153000000000002</v>
      </c>
      <c r="K685" s="4">
        <f t="shared" si="67"/>
        <v>7.4699999999999989E-2</v>
      </c>
      <c r="L685" s="40">
        <f t="shared" si="68"/>
        <v>3.0000000000000027E-2</v>
      </c>
      <c r="M685" s="1">
        <v>2.4900000000000002</v>
      </c>
      <c r="N685" s="41">
        <f t="shared" si="69"/>
        <v>3.0000000000000027E-2</v>
      </c>
    </row>
    <row r="686" spans="1:14">
      <c r="A686" s="1" t="str">
        <f t="shared" si="70"/>
        <v>2.02.066171</v>
      </c>
      <c r="B686" s="25">
        <f>COUNTIF(C$3:C686,C686)</f>
        <v>171</v>
      </c>
      <c r="C686" s="46" t="s">
        <v>2379</v>
      </c>
      <c r="D686" s="46"/>
      <c r="E686" s="48" t="s">
        <v>2549</v>
      </c>
      <c r="F686" s="1" t="s">
        <v>823</v>
      </c>
      <c r="G686" s="50">
        <v>0</v>
      </c>
      <c r="H686" s="43" t="s">
        <v>10</v>
      </c>
      <c r="I686" s="1">
        <v>12.64</v>
      </c>
      <c r="J686" s="38">
        <v>12.007999999999999</v>
      </c>
      <c r="K686" s="4">
        <f t="shared" si="67"/>
        <v>0.63200000000000145</v>
      </c>
      <c r="L686" s="40">
        <f t="shared" si="68"/>
        <v>5.0000000000000155E-2</v>
      </c>
      <c r="M686" s="1">
        <v>12.64</v>
      </c>
      <c r="N686" s="41">
        <f t="shared" si="69"/>
        <v>5.0000000000000155E-2</v>
      </c>
    </row>
    <row r="687" spans="1:14">
      <c r="A687" s="1" t="str">
        <f t="shared" si="70"/>
        <v>2.02.066172</v>
      </c>
      <c r="B687" s="25">
        <f>COUNTIF(C$3:C687,C687)</f>
        <v>172</v>
      </c>
      <c r="C687" s="46" t="s">
        <v>2379</v>
      </c>
      <c r="D687" s="46"/>
      <c r="E687" s="48" t="s">
        <v>2550</v>
      </c>
      <c r="F687" s="1" t="s">
        <v>824</v>
      </c>
      <c r="G687" s="50">
        <v>0</v>
      </c>
      <c r="H687" s="43" t="s">
        <v>10</v>
      </c>
      <c r="I687" s="1">
        <v>9.7200000000000006</v>
      </c>
      <c r="J687" s="38">
        <v>9.234</v>
      </c>
      <c r="K687" s="4">
        <f t="shared" si="67"/>
        <v>0.48600000000000065</v>
      </c>
      <c r="L687" s="40">
        <f t="shared" si="68"/>
        <v>5.0000000000000044E-2</v>
      </c>
      <c r="M687" s="1">
        <v>9.7200000000000006</v>
      </c>
      <c r="N687" s="41">
        <f t="shared" si="69"/>
        <v>5.0000000000000044E-2</v>
      </c>
    </row>
    <row r="688" spans="1:14">
      <c r="A688" s="1" t="str">
        <f t="shared" si="70"/>
        <v>2.02.066173</v>
      </c>
      <c r="B688" s="25">
        <f>COUNTIF(C$3:C688,C688)</f>
        <v>173</v>
      </c>
      <c r="C688" s="46" t="s">
        <v>2379</v>
      </c>
      <c r="D688" s="46"/>
      <c r="E688" s="48" t="s">
        <v>2551</v>
      </c>
      <c r="F688" s="1" t="s">
        <v>825</v>
      </c>
      <c r="G688" s="50">
        <v>0</v>
      </c>
      <c r="H688" s="43" t="s">
        <v>10</v>
      </c>
      <c r="I688" s="1">
        <v>18.690000000000001</v>
      </c>
      <c r="J688" s="38">
        <v>17.755500000000001</v>
      </c>
      <c r="K688" s="4">
        <f t="shared" si="67"/>
        <v>0.93449999999999989</v>
      </c>
      <c r="L688" s="40">
        <f t="shared" si="68"/>
        <v>5.0000000000000044E-2</v>
      </c>
      <c r="M688" s="1">
        <v>18.690000000000001</v>
      </c>
      <c r="N688" s="41">
        <f t="shared" si="69"/>
        <v>5.0000000000000044E-2</v>
      </c>
    </row>
    <row r="689" spans="1:14">
      <c r="A689" s="1" t="str">
        <f t="shared" si="70"/>
        <v>2.02.066174</v>
      </c>
      <c r="B689" s="25">
        <f>COUNTIF(C$3:C689,C689)</f>
        <v>174</v>
      </c>
      <c r="C689" s="46" t="s">
        <v>2379</v>
      </c>
      <c r="D689" s="46"/>
      <c r="E689" s="47" t="s">
        <v>2552</v>
      </c>
      <c r="F689" s="1" t="s">
        <v>826</v>
      </c>
      <c r="G689" s="50" t="s">
        <v>827</v>
      </c>
      <c r="H689" s="43" t="s">
        <v>10</v>
      </c>
      <c r="I689" s="1">
        <v>9.58</v>
      </c>
      <c r="J689" s="38">
        <v>9.2926000000000002</v>
      </c>
      <c r="K689" s="4">
        <f t="shared" si="67"/>
        <v>0.28739999999999988</v>
      </c>
      <c r="L689" s="40">
        <f t="shared" si="68"/>
        <v>3.0000000000000027E-2</v>
      </c>
      <c r="M689" s="1">
        <v>9.58</v>
      </c>
      <c r="N689" s="41">
        <f t="shared" si="69"/>
        <v>3.0000000000000027E-2</v>
      </c>
    </row>
    <row r="690" spans="1:14">
      <c r="A690" s="1" t="str">
        <f t="shared" si="70"/>
        <v>2.02.066175</v>
      </c>
      <c r="B690" s="25">
        <f>COUNTIF(C$3:C690,C690)</f>
        <v>175</v>
      </c>
      <c r="C690" s="46" t="s">
        <v>2379</v>
      </c>
      <c r="D690" s="46"/>
      <c r="E690" s="47" t="s">
        <v>2553</v>
      </c>
      <c r="F690" s="1" t="s">
        <v>828</v>
      </c>
      <c r="G690" s="50" t="s">
        <v>827</v>
      </c>
      <c r="H690" s="43" t="s">
        <v>10</v>
      </c>
      <c r="I690" s="1">
        <v>9.1</v>
      </c>
      <c r="J690" s="38">
        <v>8.827</v>
      </c>
      <c r="K690" s="4">
        <f t="shared" si="67"/>
        <v>0.27299999999999969</v>
      </c>
      <c r="L690" s="40">
        <f t="shared" si="68"/>
        <v>2.9999999999999916E-2</v>
      </c>
      <c r="M690" s="1">
        <v>9.1</v>
      </c>
      <c r="N690" s="41">
        <f t="shared" si="69"/>
        <v>2.9999999999999916E-2</v>
      </c>
    </row>
    <row r="691" spans="1:14">
      <c r="A691" s="1" t="str">
        <f t="shared" si="70"/>
        <v>2.02.066176</v>
      </c>
      <c r="B691" s="25">
        <f>COUNTIF(C$3:C691,C691)</f>
        <v>176</v>
      </c>
      <c r="C691" s="46" t="s">
        <v>2379</v>
      </c>
      <c r="D691" s="46"/>
      <c r="E691" s="48" t="s">
        <v>2554</v>
      </c>
      <c r="F691" s="1" t="s">
        <v>829</v>
      </c>
      <c r="G691" s="50" t="s">
        <v>830</v>
      </c>
      <c r="H691" s="43" t="s">
        <v>10</v>
      </c>
      <c r="I691" s="1">
        <v>7.26</v>
      </c>
      <c r="J691" s="38">
        <v>6.8969999999999994</v>
      </c>
      <c r="K691" s="4">
        <f t="shared" si="67"/>
        <v>0.36300000000000043</v>
      </c>
      <c r="L691" s="40">
        <f t="shared" si="68"/>
        <v>5.0000000000000044E-2</v>
      </c>
      <c r="M691" s="1">
        <v>7.26</v>
      </c>
      <c r="N691" s="41">
        <f t="shared" si="69"/>
        <v>5.0000000000000044E-2</v>
      </c>
    </row>
    <row r="692" spans="1:14">
      <c r="A692" s="1" t="str">
        <f t="shared" si="70"/>
        <v>2.02.066177</v>
      </c>
      <c r="B692" s="25">
        <f>COUNTIF(C$3:C692,C692)</f>
        <v>177</v>
      </c>
      <c r="C692" s="46" t="s">
        <v>2379</v>
      </c>
      <c r="D692" s="46"/>
      <c r="E692" s="48" t="s">
        <v>2555</v>
      </c>
      <c r="F692" s="1" t="s">
        <v>831</v>
      </c>
      <c r="G692" s="50">
        <v>0</v>
      </c>
      <c r="H692" s="43" t="s">
        <v>10</v>
      </c>
      <c r="I692" s="1">
        <v>7.38</v>
      </c>
      <c r="J692" s="38">
        <v>7.0109999999999992</v>
      </c>
      <c r="K692" s="4">
        <f t="shared" si="67"/>
        <v>0.36900000000000066</v>
      </c>
      <c r="L692" s="40">
        <f t="shared" si="68"/>
        <v>5.0000000000000044E-2</v>
      </c>
      <c r="M692" s="1">
        <v>7.38</v>
      </c>
      <c r="N692" s="41">
        <f t="shared" si="69"/>
        <v>5.0000000000000044E-2</v>
      </c>
    </row>
    <row r="693" spans="1:14">
      <c r="A693" s="1" t="str">
        <f t="shared" si="70"/>
        <v>2.02.066178</v>
      </c>
      <c r="B693" s="25">
        <f>COUNTIF(C$3:C693,C693)</f>
        <v>178</v>
      </c>
      <c r="C693" s="46" t="s">
        <v>2379</v>
      </c>
      <c r="D693" s="46"/>
      <c r="E693" s="48" t="s">
        <v>2556</v>
      </c>
      <c r="F693" s="1" t="s">
        <v>832</v>
      </c>
      <c r="G693" s="50" t="s">
        <v>82</v>
      </c>
      <c r="H693" s="43" t="s">
        <v>10</v>
      </c>
      <c r="I693" s="1">
        <v>45</v>
      </c>
      <c r="J693" s="38">
        <v>42.75</v>
      </c>
      <c r="K693" s="4">
        <f t="shared" si="67"/>
        <v>2.25</v>
      </c>
      <c r="L693" s="40">
        <f t="shared" si="68"/>
        <v>5.0000000000000044E-2</v>
      </c>
      <c r="M693" s="1">
        <v>45</v>
      </c>
      <c r="N693" s="41">
        <f t="shared" si="69"/>
        <v>5.0000000000000044E-2</v>
      </c>
    </row>
    <row r="694" spans="1:14">
      <c r="A694" s="1" t="str">
        <f t="shared" si="70"/>
        <v>2.02.066179</v>
      </c>
      <c r="B694" s="25">
        <f>COUNTIF(C$3:C694,C694)</f>
        <v>179</v>
      </c>
      <c r="C694" s="46" t="s">
        <v>2379</v>
      </c>
      <c r="D694" s="46"/>
      <c r="E694" s="47" t="s">
        <v>2557</v>
      </c>
      <c r="F694" s="1" t="s">
        <v>833</v>
      </c>
      <c r="G694" s="50" t="s">
        <v>783</v>
      </c>
      <c r="H694" s="43" t="s">
        <v>10</v>
      </c>
      <c r="I694" s="1">
        <v>12</v>
      </c>
      <c r="J694" s="38">
        <v>11.64</v>
      </c>
      <c r="K694" s="4">
        <f t="shared" si="67"/>
        <v>0.35999999999999943</v>
      </c>
      <c r="L694" s="40">
        <f t="shared" si="68"/>
        <v>2.9999999999999916E-2</v>
      </c>
      <c r="M694" s="1">
        <v>12</v>
      </c>
      <c r="N694" s="41">
        <f t="shared" si="69"/>
        <v>2.9999999999999916E-2</v>
      </c>
    </row>
    <row r="695" spans="1:14">
      <c r="A695" s="1" t="str">
        <f t="shared" si="70"/>
        <v>2.02.066180</v>
      </c>
      <c r="B695" s="25">
        <f>COUNTIF(C$3:C695,C695)</f>
        <v>180</v>
      </c>
      <c r="C695" s="46" t="s">
        <v>2379</v>
      </c>
      <c r="D695" s="46"/>
      <c r="E695" s="47" t="s">
        <v>2558</v>
      </c>
      <c r="F695" s="1" t="s">
        <v>834</v>
      </c>
      <c r="G695" s="50" t="s">
        <v>783</v>
      </c>
      <c r="H695" s="43" t="s">
        <v>10</v>
      </c>
      <c r="I695" s="1">
        <v>2.6</v>
      </c>
      <c r="J695" s="38">
        <v>2.5219999999999998</v>
      </c>
      <c r="K695" s="4">
        <f t="shared" si="67"/>
        <v>7.8000000000000291E-2</v>
      </c>
      <c r="L695" s="40">
        <f t="shared" si="68"/>
        <v>3.0000000000000138E-2</v>
      </c>
      <c r="M695" s="1">
        <v>2.6</v>
      </c>
      <c r="N695" s="41">
        <f t="shared" si="69"/>
        <v>3.0000000000000138E-2</v>
      </c>
    </row>
    <row r="696" spans="1:14">
      <c r="A696" s="1" t="str">
        <f t="shared" si="70"/>
        <v>2.02.066181</v>
      </c>
      <c r="B696" s="25">
        <f>COUNTIF(C$3:C696,C696)</f>
        <v>181</v>
      </c>
      <c r="C696" s="46" t="s">
        <v>2379</v>
      </c>
      <c r="D696" s="46"/>
      <c r="E696" s="47" t="s">
        <v>2559</v>
      </c>
      <c r="F696" s="1" t="s">
        <v>835</v>
      </c>
      <c r="G696" s="50">
        <v>0</v>
      </c>
      <c r="H696" s="43" t="s">
        <v>10</v>
      </c>
      <c r="I696" s="1">
        <v>18.46</v>
      </c>
      <c r="J696" s="38">
        <v>17.906200000000002</v>
      </c>
      <c r="K696" s="4">
        <f t="shared" si="67"/>
        <v>0.55379999999999896</v>
      </c>
      <c r="L696" s="40">
        <f t="shared" si="68"/>
        <v>2.9999999999999916E-2</v>
      </c>
      <c r="M696" s="1">
        <v>18.46</v>
      </c>
      <c r="N696" s="41">
        <f t="shared" si="69"/>
        <v>2.9999999999999916E-2</v>
      </c>
    </row>
    <row r="697" spans="1:14">
      <c r="A697" s="1" t="str">
        <f t="shared" si="70"/>
        <v>2.02.066182</v>
      </c>
      <c r="B697" s="25">
        <f>COUNTIF(C$3:C697,C697)</f>
        <v>182</v>
      </c>
      <c r="C697" s="46" t="s">
        <v>2379</v>
      </c>
      <c r="D697" s="46"/>
      <c r="E697" s="47" t="s">
        <v>2560</v>
      </c>
      <c r="F697" s="1" t="s">
        <v>836</v>
      </c>
      <c r="G697" s="50">
        <v>0</v>
      </c>
      <c r="H697" s="43" t="s">
        <v>10</v>
      </c>
      <c r="I697" s="1">
        <v>4.22</v>
      </c>
      <c r="J697" s="38">
        <v>4.0933999999999999</v>
      </c>
      <c r="K697" s="4">
        <f t="shared" si="67"/>
        <v>0.12659999999999982</v>
      </c>
      <c r="L697" s="40">
        <f t="shared" si="68"/>
        <v>2.9999999999999916E-2</v>
      </c>
      <c r="M697" s="1">
        <v>4.22</v>
      </c>
      <c r="N697" s="41">
        <f t="shared" si="69"/>
        <v>2.9999999999999916E-2</v>
      </c>
    </row>
    <row r="698" spans="1:14">
      <c r="A698" s="1" t="str">
        <f t="shared" si="70"/>
        <v>2.02.066183</v>
      </c>
      <c r="B698" s="25">
        <f>COUNTIF(C$3:C698,C698)</f>
        <v>183</v>
      </c>
      <c r="C698" s="46" t="s">
        <v>2379</v>
      </c>
      <c r="D698" s="46"/>
      <c r="E698" s="47" t="s">
        <v>2561</v>
      </c>
      <c r="F698" s="1" t="s">
        <v>837</v>
      </c>
      <c r="G698" s="50">
        <v>0</v>
      </c>
      <c r="H698" s="43" t="s">
        <v>10</v>
      </c>
      <c r="I698" s="1">
        <v>3.62</v>
      </c>
      <c r="J698" s="38">
        <v>3.5114000000000001</v>
      </c>
      <c r="K698" s="4">
        <f t="shared" ref="K698:K735" si="71">I698-J698</f>
        <v>0.10860000000000003</v>
      </c>
      <c r="L698" s="40">
        <f t="shared" ref="L698:L735" si="72">1-J698/I698</f>
        <v>3.0000000000000027E-2</v>
      </c>
      <c r="M698" s="1">
        <v>3.62</v>
      </c>
      <c r="N698" s="41">
        <f t="shared" si="69"/>
        <v>3.0000000000000027E-2</v>
      </c>
    </row>
    <row r="699" spans="1:14">
      <c r="A699" s="1" t="str">
        <f t="shared" si="70"/>
        <v>2.02.066184</v>
      </c>
      <c r="B699" s="25">
        <f>COUNTIF(C$3:C699,C699)</f>
        <v>184</v>
      </c>
      <c r="C699" s="46" t="s">
        <v>2379</v>
      </c>
      <c r="D699" s="46"/>
      <c r="E699" s="47" t="s">
        <v>2562</v>
      </c>
      <c r="F699" s="1" t="s">
        <v>838</v>
      </c>
      <c r="G699" s="50" t="s">
        <v>839</v>
      </c>
      <c r="H699" s="43" t="s">
        <v>10</v>
      </c>
      <c r="I699" s="1">
        <v>6.39</v>
      </c>
      <c r="J699" s="38">
        <v>6.1982999999999997</v>
      </c>
      <c r="K699" s="4">
        <f t="shared" si="71"/>
        <v>0.19169999999999998</v>
      </c>
      <c r="L699" s="40">
        <f t="shared" si="72"/>
        <v>3.0000000000000027E-2</v>
      </c>
      <c r="M699" s="1">
        <v>6.39</v>
      </c>
      <c r="N699" s="41">
        <f t="shared" si="69"/>
        <v>3.0000000000000027E-2</v>
      </c>
    </row>
    <row r="700" spans="1:14">
      <c r="A700" s="1" t="str">
        <f t="shared" si="70"/>
        <v>2.02.066185</v>
      </c>
      <c r="B700" s="25">
        <f>COUNTIF(C$3:C700,C700)</f>
        <v>185</v>
      </c>
      <c r="C700" s="46" t="s">
        <v>2379</v>
      </c>
      <c r="D700" s="46"/>
      <c r="E700" s="47" t="s">
        <v>2563</v>
      </c>
      <c r="F700" s="1" t="s">
        <v>840</v>
      </c>
      <c r="G700" s="50" t="s">
        <v>841</v>
      </c>
      <c r="H700" s="43" t="s">
        <v>10</v>
      </c>
      <c r="I700" s="1">
        <v>1.17</v>
      </c>
      <c r="J700" s="38">
        <v>1.1348999999999998</v>
      </c>
      <c r="K700" s="4">
        <f t="shared" si="71"/>
        <v>3.5100000000000131E-2</v>
      </c>
      <c r="L700" s="40">
        <f t="shared" si="72"/>
        <v>3.0000000000000138E-2</v>
      </c>
      <c r="M700" s="1">
        <v>1.17</v>
      </c>
      <c r="N700" s="41">
        <f t="shared" si="69"/>
        <v>3.0000000000000138E-2</v>
      </c>
    </row>
    <row r="701" spans="1:14">
      <c r="A701" s="1" t="str">
        <f t="shared" si="70"/>
        <v>2.02.066186</v>
      </c>
      <c r="B701" s="25">
        <f>COUNTIF(C$3:C701,C701)</f>
        <v>186</v>
      </c>
      <c r="C701" s="46" t="s">
        <v>2379</v>
      </c>
      <c r="D701" s="46"/>
      <c r="E701" s="47" t="s">
        <v>2564</v>
      </c>
      <c r="F701" s="1" t="s">
        <v>842</v>
      </c>
      <c r="G701" s="50" t="s">
        <v>843</v>
      </c>
      <c r="H701" s="43" t="s">
        <v>10</v>
      </c>
      <c r="I701" s="1">
        <v>3.4</v>
      </c>
      <c r="J701" s="38">
        <v>3.298</v>
      </c>
      <c r="K701" s="4">
        <f t="shared" si="71"/>
        <v>0.10199999999999987</v>
      </c>
      <c r="L701" s="40">
        <f t="shared" si="72"/>
        <v>2.9999999999999916E-2</v>
      </c>
      <c r="M701" s="1">
        <v>3.4</v>
      </c>
      <c r="N701" s="41">
        <f t="shared" si="69"/>
        <v>2.9999999999999916E-2</v>
      </c>
    </row>
    <row r="702" spans="1:14">
      <c r="A702" s="1" t="str">
        <f t="shared" si="70"/>
        <v>2.02.066187</v>
      </c>
      <c r="B702" s="25">
        <f>COUNTIF(C$3:C702,C702)</f>
        <v>187</v>
      </c>
      <c r="C702" s="46" t="s">
        <v>2379</v>
      </c>
      <c r="D702" s="46"/>
      <c r="E702" s="47" t="s">
        <v>2565</v>
      </c>
      <c r="F702" s="1" t="s">
        <v>844</v>
      </c>
      <c r="G702" s="50">
        <v>0</v>
      </c>
      <c r="H702" s="43" t="s">
        <v>10</v>
      </c>
      <c r="I702" s="1">
        <v>11.11</v>
      </c>
      <c r="J702" s="38">
        <v>10.7767</v>
      </c>
      <c r="K702" s="4">
        <f t="shared" si="71"/>
        <v>0.33329999999999949</v>
      </c>
      <c r="L702" s="40">
        <f t="shared" si="72"/>
        <v>2.9999999999999916E-2</v>
      </c>
      <c r="M702" s="1">
        <v>11.11</v>
      </c>
      <c r="N702" s="41">
        <f t="shared" si="69"/>
        <v>2.9999999999999916E-2</v>
      </c>
    </row>
    <row r="703" spans="1:14">
      <c r="A703" s="1" t="str">
        <f t="shared" si="70"/>
        <v>2.02.066188</v>
      </c>
      <c r="B703" s="25">
        <f>COUNTIF(C$3:C703,C703)</f>
        <v>188</v>
      </c>
      <c r="C703" s="46" t="s">
        <v>2379</v>
      </c>
      <c r="D703" s="46"/>
      <c r="E703" s="47" t="s">
        <v>2566</v>
      </c>
      <c r="F703" s="1" t="s">
        <v>845</v>
      </c>
      <c r="G703" s="50">
        <v>0</v>
      </c>
      <c r="H703" s="43" t="s">
        <v>10</v>
      </c>
      <c r="I703" s="1">
        <v>7.35</v>
      </c>
      <c r="J703" s="38">
        <v>7.1294999999999993</v>
      </c>
      <c r="K703" s="4">
        <f t="shared" si="71"/>
        <v>0.22050000000000036</v>
      </c>
      <c r="L703" s="40">
        <f t="shared" si="72"/>
        <v>3.0000000000000027E-2</v>
      </c>
      <c r="M703" s="1">
        <v>7.35</v>
      </c>
      <c r="N703" s="41">
        <f t="shared" si="69"/>
        <v>3.0000000000000027E-2</v>
      </c>
    </row>
    <row r="704" spans="1:14">
      <c r="A704" s="1" t="str">
        <f t="shared" si="70"/>
        <v>2.02.066189</v>
      </c>
      <c r="B704" s="25">
        <f>COUNTIF(C$3:C704,C704)</f>
        <v>189</v>
      </c>
      <c r="C704" s="46" t="s">
        <v>2379</v>
      </c>
      <c r="D704" s="46"/>
      <c r="E704" s="47" t="s">
        <v>2567</v>
      </c>
      <c r="F704" s="1" t="s">
        <v>846</v>
      </c>
      <c r="G704" s="50">
        <v>0</v>
      </c>
      <c r="H704" s="43" t="s">
        <v>10</v>
      </c>
      <c r="I704" s="1">
        <v>5.36</v>
      </c>
      <c r="J704" s="38">
        <v>5.1992000000000003</v>
      </c>
      <c r="K704" s="4">
        <f t="shared" si="71"/>
        <v>0.16080000000000005</v>
      </c>
      <c r="L704" s="40">
        <f t="shared" si="72"/>
        <v>3.0000000000000027E-2</v>
      </c>
      <c r="M704" s="1">
        <v>5.36</v>
      </c>
      <c r="N704" s="41">
        <f t="shared" si="69"/>
        <v>3.0000000000000027E-2</v>
      </c>
    </row>
    <row r="705" spans="1:14">
      <c r="A705" s="1" t="str">
        <f t="shared" si="70"/>
        <v>2.02.066190</v>
      </c>
      <c r="B705" s="25">
        <f>COUNTIF(C$3:C705,C705)</f>
        <v>190</v>
      </c>
      <c r="C705" s="46" t="s">
        <v>2379</v>
      </c>
      <c r="D705" s="46"/>
      <c r="E705" s="47" t="s">
        <v>2568</v>
      </c>
      <c r="F705" s="1" t="s">
        <v>847</v>
      </c>
      <c r="G705" s="50">
        <v>0</v>
      </c>
      <c r="H705" s="43" t="s">
        <v>10</v>
      </c>
      <c r="I705" s="1">
        <v>5.29</v>
      </c>
      <c r="J705" s="38">
        <v>5.1312999999999995</v>
      </c>
      <c r="K705" s="4">
        <f t="shared" si="71"/>
        <v>0.15870000000000051</v>
      </c>
      <c r="L705" s="40">
        <f t="shared" si="72"/>
        <v>3.0000000000000138E-2</v>
      </c>
      <c r="M705" s="1">
        <v>5.29</v>
      </c>
      <c r="N705" s="41">
        <f t="shared" si="69"/>
        <v>3.0000000000000138E-2</v>
      </c>
    </row>
    <row r="706" spans="1:14">
      <c r="A706" s="1" t="str">
        <f t="shared" si="70"/>
        <v>2.02.066191</v>
      </c>
      <c r="B706" s="25">
        <f>COUNTIF(C$3:C706,C706)</f>
        <v>191</v>
      </c>
      <c r="C706" s="46" t="s">
        <v>2379</v>
      </c>
      <c r="D706" s="46"/>
      <c r="E706" s="47" t="s">
        <v>2569</v>
      </c>
      <c r="F706" s="1" t="s">
        <v>848</v>
      </c>
      <c r="G706" s="50">
        <v>0</v>
      </c>
      <c r="H706" s="43" t="s">
        <v>10</v>
      </c>
      <c r="I706" s="1">
        <v>6.28</v>
      </c>
      <c r="J706" s="38">
        <v>6.0915999999999997</v>
      </c>
      <c r="K706" s="4">
        <f t="shared" si="71"/>
        <v>0.18840000000000057</v>
      </c>
      <c r="L706" s="40">
        <f t="shared" si="72"/>
        <v>3.0000000000000138E-2</v>
      </c>
      <c r="M706" s="1">
        <v>6.28</v>
      </c>
      <c r="N706" s="41">
        <f t="shared" si="69"/>
        <v>3.0000000000000138E-2</v>
      </c>
    </row>
    <row r="707" spans="1:14">
      <c r="A707" s="1" t="str">
        <f t="shared" si="70"/>
        <v>2.02.066192</v>
      </c>
      <c r="B707" s="25">
        <f>COUNTIF(C$3:C707,C707)</f>
        <v>192</v>
      </c>
      <c r="C707" s="46" t="s">
        <v>2379</v>
      </c>
      <c r="D707" s="46"/>
      <c r="E707" s="47" t="s">
        <v>2570</v>
      </c>
      <c r="F707" s="1" t="s">
        <v>849</v>
      </c>
      <c r="G707" s="50">
        <v>0</v>
      </c>
      <c r="H707" s="43" t="s">
        <v>10</v>
      </c>
      <c r="I707" s="1">
        <v>4.16</v>
      </c>
      <c r="J707" s="38">
        <v>4.0351999999999997</v>
      </c>
      <c r="K707" s="4">
        <f t="shared" si="71"/>
        <v>0.12480000000000047</v>
      </c>
      <c r="L707" s="40">
        <f t="shared" si="72"/>
        <v>3.0000000000000138E-2</v>
      </c>
      <c r="M707" s="1">
        <v>4.16</v>
      </c>
      <c r="N707" s="41">
        <f t="shared" si="69"/>
        <v>3.0000000000000138E-2</v>
      </c>
    </row>
    <row r="708" spans="1:14">
      <c r="A708" s="1" t="str">
        <f t="shared" si="70"/>
        <v>2.02.066193</v>
      </c>
      <c r="B708" s="25">
        <f>COUNTIF(C$3:C708,C708)</f>
        <v>193</v>
      </c>
      <c r="C708" s="46" t="s">
        <v>2379</v>
      </c>
      <c r="D708" s="46"/>
      <c r="E708" s="47" t="s">
        <v>2571</v>
      </c>
      <c r="F708" s="1" t="s">
        <v>850</v>
      </c>
      <c r="G708" s="50">
        <v>0</v>
      </c>
      <c r="H708" s="43" t="s">
        <v>10</v>
      </c>
      <c r="I708" s="1">
        <v>5.08</v>
      </c>
      <c r="J708" s="38">
        <v>4.9276</v>
      </c>
      <c r="K708" s="4">
        <f t="shared" si="71"/>
        <v>0.15240000000000009</v>
      </c>
      <c r="L708" s="40">
        <f t="shared" si="72"/>
        <v>3.0000000000000027E-2</v>
      </c>
      <c r="M708" s="1">
        <v>5.08</v>
      </c>
      <c r="N708" s="41">
        <f t="shared" si="69"/>
        <v>3.0000000000000027E-2</v>
      </c>
    </row>
    <row r="709" spans="1:14">
      <c r="A709" s="1" t="str">
        <f t="shared" si="70"/>
        <v>2.02.066194</v>
      </c>
      <c r="B709" s="25">
        <f>COUNTIF(C$3:C709,C709)</f>
        <v>194</v>
      </c>
      <c r="C709" s="46" t="s">
        <v>2379</v>
      </c>
      <c r="D709" s="46"/>
      <c r="E709" s="47" t="s">
        <v>2572</v>
      </c>
      <c r="F709" s="1" t="s">
        <v>851</v>
      </c>
      <c r="G709" s="50">
        <v>0</v>
      </c>
      <c r="H709" s="43" t="s">
        <v>10</v>
      </c>
      <c r="I709" s="1">
        <v>14.78</v>
      </c>
      <c r="J709" s="38">
        <v>14.336599999999999</v>
      </c>
      <c r="K709" s="4">
        <f t="shared" si="71"/>
        <v>0.44340000000000046</v>
      </c>
      <c r="L709" s="40">
        <f t="shared" si="72"/>
        <v>3.0000000000000027E-2</v>
      </c>
      <c r="M709" s="1">
        <v>14.78</v>
      </c>
      <c r="N709" s="41">
        <f t="shared" si="69"/>
        <v>3.0000000000000027E-2</v>
      </c>
    </row>
    <row r="710" spans="1:14">
      <c r="A710" s="1" t="str">
        <f t="shared" si="70"/>
        <v>2.02.066195</v>
      </c>
      <c r="B710" s="25">
        <f>COUNTIF(C$3:C710,C710)</f>
        <v>195</v>
      </c>
      <c r="C710" s="46" t="s">
        <v>2379</v>
      </c>
      <c r="D710" s="46"/>
      <c r="E710" s="47" t="s">
        <v>2573</v>
      </c>
      <c r="F710" s="1" t="s">
        <v>852</v>
      </c>
      <c r="G710" s="50" t="s">
        <v>853</v>
      </c>
      <c r="H710" s="43" t="s">
        <v>10</v>
      </c>
      <c r="I710" s="1">
        <v>3.26</v>
      </c>
      <c r="J710" s="38">
        <v>3.1621999999999999</v>
      </c>
      <c r="K710" s="4">
        <f t="shared" si="71"/>
        <v>9.7799999999999887E-2</v>
      </c>
      <c r="L710" s="40">
        <f t="shared" si="72"/>
        <v>2.9999999999999916E-2</v>
      </c>
      <c r="M710" s="1">
        <v>3.26</v>
      </c>
      <c r="N710" s="41">
        <f t="shared" si="69"/>
        <v>2.9999999999999916E-2</v>
      </c>
    </row>
    <row r="711" spans="1:14">
      <c r="A711" s="1" t="str">
        <f t="shared" si="70"/>
        <v>2.02.066196</v>
      </c>
      <c r="B711" s="25">
        <f>COUNTIF(C$3:C711,C711)</f>
        <v>196</v>
      </c>
      <c r="C711" s="46" t="s">
        <v>2379</v>
      </c>
      <c r="D711" s="46"/>
      <c r="E711" s="47" t="s">
        <v>2574</v>
      </c>
      <c r="F711" s="1" t="s">
        <v>854</v>
      </c>
      <c r="G711" s="50">
        <v>0</v>
      </c>
      <c r="H711" s="43" t="s">
        <v>10</v>
      </c>
      <c r="I711" s="1">
        <v>3.44</v>
      </c>
      <c r="J711" s="38">
        <v>3.3367999999999998</v>
      </c>
      <c r="K711" s="4">
        <f t="shared" si="71"/>
        <v>0.10320000000000018</v>
      </c>
      <c r="L711" s="40">
        <f t="shared" si="72"/>
        <v>3.0000000000000027E-2</v>
      </c>
      <c r="M711" s="1">
        <v>3.44</v>
      </c>
      <c r="N711" s="41">
        <f t="shared" si="69"/>
        <v>3.0000000000000027E-2</v>
      </c>
    </row>
    <row r="712" spans="1:14">
      <c r="A712" s="1" t="str">
        <f t="shared" si="70"/>
        <v>2.02.066197</v>
      </c>
      <c r="B712" s="25">
        <f>COUNTIF(C$3:C712,C712)</f>
        <v>197</v>
      </c>
      <c r="C712" s="46" t="s">
        <v>2379</v>
      </c>
      <c r="D712" s="46"/>
      <c r="E712" s="47" t="s">
        <v>2575</v>
      </c>
      <c r="F712" s="1" t="s">
        <v>855</v>
      </c>
      <c r="G712" s="50">
        <v>0</v>
      </c>
      <c r="H712" s="43" t="s">
        <v>10</v>
      </c>
      <c r="I712" s="1">
        <v>6.14</v>
      </c>
      <c r="J712" s="38">
        <v>5.9557999999999991</v>
      </c>
      <c r="K712" s="4">
        <f t="shared" si="71"/>
        <v>0.18420000000000059</v>
      </c>
      <c r="L712" s="40">
        <f t="shared" si="72"/>
        <v>3.0000000000000138E-2</v>
      </c>
      <c r="M712" s="1">
        <v>6.14</v>
      </c>
      <c r="N712" s="41">
        <f t="shared" si="69"/>
        <v>3.0000000000000138E-2</v>
      </c>
    </row>
    <row r="713" spans="1:14">
      <c r="A713" s="1" t="str">
        <f t="shared" si="70"/>
        <v>2.02.066198</v>
      </c>
      <c r="B713" s="25">
        <f>COUNTIF(C$3:C713,C713)</f>
        <v>198</v>
      </c>
      <c r="C713" s="46" t="s">
        <v>2379</v>
      </c>
      <c r="D713" s="46"/>
      <c r="E713" s="47" t="s">
        <v>2576</v>
      </c>
      <c r="F713" s="1" t="s">
        <v>856</v>
      </c>
      <c r="G713" s="50">
        <v>0</v>
      </c>
      <c r="H713" s="43" t="s">
        <v>10</v>
      </c>
      <c r="I713" s="1">
        <v>2.57</v>
      </c>
      <c r="J713" s="38">
        <v>2.4928999999999997</v>
      </c>
      <c r="K713" s="4">
        <f t="shared" si="71"/>
        <v>7.7100000000000168E-2</v>
      </c>
      <c r="L713" s="40">
        <f t="shared" si="72"/>
        <v>3.0000000000000027E-2</v>
      </c>
      <c r="M713" s="1">
        <v>2.57</v>
      </c>
      <c r="N713" s="41">
        <f t="shared" si="69"/>
        <v>3.0000000000000027E-2</v>
      </c>
    </row>
    <row r="714" spans="1:14">
      <c r="A714" s="1" t="str">
        <f t="shared" si="70"/>
        <v>2.02.066199</v>
      </c>
      <c r="B714" s="25">
        <f>COUNTIF(C$3:C714,C714)</f>
        <v>199</v>
      </c>
      <c r="C714" s="46" t="s">
        <v>2379</v>
      </c>
      <c r="D714" s="46"/>
      <c r="E714" s="47" t="s">
        <v>2577</v>
      </c>
      <c r="F714" s="1" t="s">
        <v>857</v>
      </c>
      <c r="G714" s="50">
        <v>0</v>
      </c>
      <c r="H714" s="43" t="s">
        <v>10</v>
      </c>
      <c r="I714" s="1">
        <v>7.59</v>
      </c>
      <c r="J714" s="38">
        <v>7.3622999999999994</v>
      </c>
      <c r="K714" s="4">
        <f t="shared" si="71"/>
        <v>0.22770000000000046</v>
      </c>
      <c r="L714" s="40">
        <f t="shared" si="72"/>
        <v>3.0000000000000027E-2</v>
      </c>
      <c r="M714" s="1">
        <v>7.59</v>
      </c>
      <c r="N714" s="41">
        <f t="shared" ref="N714:N742" si="73">1-J714/M714</f>
        <v>3.0000000000000027E-2</v>
      </c>
    </row>
    <row r="715" spans="1:14">
      <c r="A715" s="1" t="str">
        <f t="shared" si="70"/>
        <v>2.02.066200</v>
      </c>
      <c r="B715" s="25">
        <f>COUNTIF(C$3:C715,C715)</f>
        <v>200</v>
      </c>
      <c r="C715" s="46" t="s">
        <v>2379</v>
      </c>
      <c r="D715" s="46"/>
      <c r="E715" s="47" t="s">
        <v>2578</v>
      </c>
      <c r="F715" s="1" t="s">
        <v>858</v>
      </c>
      <c r="G715" s="50">
        <v>0</v>
      </c>
      <c r="H715" s="43" t="s">
        <v>10</v>
      </c>
      <c r="I715" s="1">
        <v>5.83</v>
      </c>
      <c r="J715" s="38">
        <v>5.6551</v>
      </c>
      <c r="K715" s="4">
        <f t="shared" si="71"/>
        <v>0.17490000000000006</v>
      </c>
      <c r="L715" s="40">
        <f t="shared" si="72"/>
        <v>3.0000000000000027E-2</v>
      </c>
      <c r="M715" s="1">
        <v>5.83</v>
      </c>
      <c r="N715" s="41">
        <f t="shared" si="73"/>
        <v>3.0000000000000027E-2</v>
      </c>
    </row>
    <row r="716" spans="1:14">
      <c r="A716" s="1" t="str">
        <f t="shared" si="70"/>
        <v>2.02.066201</v>
      </c>
      <c r="B716" s="25">
        <f>COUNTIF(C$3:C716,C716)</f>
        <v>201</v>
      </c>
      <c r="C716" s="46" t="s">
        <v>2379</v>
      </c>
      <c r="D716" s="46"/>
      <c r="E716" s="47" t="s">
        <v>2579</v>
      </c>
      <c r="F716" s="1" t="s">
        <v>859</v>
      </c>
      <c r="G716" s="50">
        <v>0</v>
      </c>
      <c r="H716" s="43" t="s">
        <v>10</v>
      </c>
      <c r="I716" s="1">
        <v>11.58</v>
      </c>
      <c r="J716" s="38">
        <v>11.2326</v>
      </c>
      <c r="K716" s="4">
        <f t="shared" si="71"/>
        <v>0.34740000000000038</v>
      </c>
      <c r="L716" s="40">
        <f t="shared" si="72"/>
        <v>3.0000000000000027E-2</v>
      </c>
      <c r="M716" s="1">
        <v>11.58</v>
      </c>
      <c r="N716" s="41">
        <f t="shared" si="73"/>
        <v>3.0000000000000027E-2</v>
      </c>
    </row>
    <row r="717" spans="1:14">
      <c r="A717" s="1" t="str">
        <f t="shared" si="70"/>
        <v>2.02.066202</v>
      </c>
      <c r="B717" s="25">
        <f>COUNTIF(C$3:C717,C717)</f>
        <v>202</v>
      </c>
      <c r="C717" s="46" t="s">
        <v>2379</v>
      </c>
      <c r="D717" s="46"/>
      <c r="E717" s="47" t="s">
        <v>2580</v>
      </c>
      <c r="F717" s="1" t="s">
        <v>860</v>
      </c>
      <c r="G717" s="50">
        <v>0</v>
      </c>
      <c r="H717" s="43" t="s">
        <v>10</v>
      </c>
      <c r="I717" s="1">
        <v>13.2</v>
      </c>
      <c r="J717" s="38">
        <v>12.803999999999998</v>
      </c>
      <c r="K717" s="4">
        <f t="shared" si="71"/>
        <v>0.3960000000000008</v>
      </c>
      <c r="L717" s="40">
        <f t="shared" si="72"/>
        <v>3.0000000000000027E-2</v>
      </c>
      <c r="M717" s="1">
        <v>13.2</v>
      </c>
      <c r="N717" s="41">
        <f t="shared" si="73"/>
        <v>3.0000000000000027E-2</v>
      </c>
    </row>
    <row r="718" spans="1:14">
      <c r="A718" s="1" t="str">
        <f t="shared" si="70"/>
        <v>2.02.066203</v>
      </c>
      <c r="B718" s="25">
        <f>COUNTIF(C$3:C718,C718)</f>
        <v>203</v>
      </c>
      <c r="C718" s="46" t="s">
        <v>2379</v>
      </c>
      <c r="D718" s="46"/>
      <c r="E718" s="47" t="s">
        <v>2581</v>
      </c>
      <c r="F718" s="1" t="s">
        <v>861</v>
      </c>
      <c r="G718" s="50">
        <v>0</v>
      </c>
      <c r="H718" s="43" t="s">
        <v>10</v>
      </c>
      <c r="I718" s="1">
        <v>7.52</v>
      </c>
      <c r="J718" s="38">
        <v>7.2943999999999996</v>
      </c>
      <c r="K718" s="4">
        <f t="shared" si="71"/>
        <v>0.22560000000000002</v>
      </c>
      <c r="L718" s="40">
        <f t="shared" si="72"/>
        <v>3.0000000000000027E-2</v>
      </c>
      <c r="M718" s="1">
        <v>7.52</v>
      </c>
      <c r="N718" s="41">
        <f t="shared" si="73"/>
        <v>3.0000000000000027E-2</v>
      </c>
    </row>
    <row r="719" spans="1:14">
      <c r="A719" s="1" t="str">
        <f t="shared" si="70"/>
        <v>2.02.066204</v>
      </c>
      <c r="B719" s="25">
        <f>COUNTIF(C$3:C719,C719)</f>
        <v>204</v>
      </c>
      <c r="C719" s="46" t="s">
        <v>2379</v>
      </c>
      <c r="D719" s="46"/>
      <c r="E719" s="47" t="s">
        <v>2582</v>
      </c>
      <c r="F719" s="1" t="s">
        <v>862</v>
      </c>
      <c r="G719" s="50">
        <v>0</v>
      </c>
      <c r="H719" s="43" t="s">
        <v>10</v>
      </c>
      <c r="I719" s="1">
        <v>4.5599999999999996</v>
      </c>
      <c r="J719" s="38">
        <v>4.4231999999999996</v>
      </c>
      <c r="K719" s="4">
        <f t="shared" si="71"/>
        <v>0.13680000000000003</v>
      </c>
      <c r="L719" s="40">
        <f t="shared" si="72"/>
        <v>3.0000000000000027E-2</v>
      </c>
      <c r="M719" s="1">
        <v>4.5599999999999996</v>
      </c>
      <c r="N719" s="41">
        <f t="shared" si="73"/>
        <v>3.0000000000000027E-2</v>
      </c>
    </row>
    <row r="720" spans="1:14">
      <c r="A720" s="1" t="str">
        <f t="shared" si="70"/>
        <v>2.02.066205</v>
      </c>
      <c r="B720" s="25">
        <f>COUNTIF(C$3:C720,C720)</f>
        <v>205</v>
      </c>
      <c r="C720" s="46" t="s">
        <v>2379</v>
      </c>
      <c r="D720" s="46"/>
      <c r="E720" s="47" t="s">
        <v>2583</v>
      </c>
      <c r="F720" s="1" t="s">
        <v>863</v>
      </c>
      <c r="G720" s="50">
        <v>0</v>
      </c>
      <c r="H720" s="43" t="s">
        <v>10</v>
      </c>
      <c r="I720" s="1">
        <v>8.64</v>
      </c>
      <c r="J720" s="38">
        <v>8.3808000000000007</v>
      </c>
      <c r="K720" s="4">
        <f t="shared" si="71"/>
        <v>0.25919999999999987</v>
      </c>
      <c r="L720" s="40">
        <f t="shared" si="72"/>
        <v>3.0000000000000027E-2</v>
      </c>
      <c r="M720" s="1">
        <v>8.64</v>
      </c>
      <c r="N720" s="41">
        <f t="shared" si="73"/>
        <v>3.0000000000000027E-2</v>
      </c>
    </row>
    <row r="721" spans="1:14">
      <c r="A721" s="1" t="str">
        <f t="shared" si="70"/>
        <v>2.02.066206</v>
      </c>
      <c r="B721" s="25">
        <f>COUNTIF(C$3:C721,C721)</f>
        <v>206</v>
      </c>
      <c r="C721" s="46" t="s">
        <v>2379</v>
      </c>
      <c r="D721" s="46"/>
      <c r="E721" s="47" t="s">
        <v>2584</v>
      </c>
      <c r="F721" s="1" t="s">
        <v>864</v>
      </c>
      <c r="G721" s="50">
        <v>0</v>
      </c>
      <c r="H721" s="43" t="s">
        <v>10</v>
      </c>
      <c r="I721" s="1">
        <v>4.2699999999999996</v>
      </c>
      <c r="J721" s="38">
        <v>4.1418999999999997</v>
      </c>
      <c r="K721" s="4">
        <f t="shared" si="71"/>
        <v>0.12809999999999988</v>
      </c>
      <c r="L721" s="40">
        <f t="shared" si="72"/>
        <v>3.0000000000000027E-2</v>
      </c>
      <c r="M721" s="1">
        <v>4.2699999999999996</v>
      </c>
      <c r="N721" s="41">
        <f t="shared" si="73"/>
        <v>3.0000000000000027E-2</v>
      </c>
    </row>
    <row r="722" spans="1:14">
      <c r="A722" s="1" t="str">
        <f t="shared" si="70"/>
        <v>2.02.066207</v>
      </c>
      <c r="B722" s="25">
        <f>COUNTIF(C$3:C722,C722)</f>
        <v>207</v>
      </c>
      <c r="C722" s="46" t="s">
        <v>2379</v>
      </c>
      <c r="D722" s="46"/>
      <c r="E722" s="47" t="s">
        <v>2585</v>
      </c>
      <c r="F722" s="1" t="s">
        <v>865</v>
      </c>
      <c r="G722" s="50">
        <v>0</v>
      </c>
      <c r="H722" s="43" t="s">
        <v>10</v>
      </c>
      <c r="I722" s="1">
        <v>6.74</v>
      </c>
      <c r="J722" s="38">
        <v>6.5377999999999998</v>
      </c>
      <c r="K722" s="4">
        <f t="shared" si="71"/>
        <v>0.20220000000000038</v>
      </c>
      <c r="L722" s="40">
        <f t="shared" si="72"/>
        <v>3.0000000000000027E-2</v>
      </c>
      <c r="M722" s="1">
        <v>6.74</v>
      </c>
      <c r="N722" s="41">
        <f t="shared" si="73"/>
        <v>3.0000000000000027E-2</v>
      </c>
    </row>
    <row r="723" spans="1:14">
      <c r="A723" s="1" t="str">
        <f t="shared" si="70"/>
        <v>2.02.066208</v>
      </c>
      <c r="B723" s="25">
        <f>COUNTIF(C$3:C723,C723)</f>
        <v>208</v>
      </c>
      <c r="C723" s="46" t="s">
        <v>2379</v>
      </c>
      <c r="D723" s="46"/>
      <c r="E723" s="47" t="s">
        <v>2586</v>
      </c>
      <c r="F723" s="1" t="s">
        <v>866</v>
      </c>
      <c r="G723" s="50">
        <v>0</v>
      </c>
      <c r="H723" s="43" t="s">
        <v>10</v>
      </c>
      <c r="I723" s="1">
        <v>4.95</v>
      </c>
      <c r="J723" s="38">
        <v>4.8014999999999999</v>
      </c>
      <c r="K723" s="4">
        <f t="shared" si="71"/>
        <v>0.1485000000000003</v>
      </c>
      <c r="L723" s="40">
        <f t="shared" si="72"/>
        <v>3.0000000000000027E-2</v>
      </c>
      <c r="M723" s="1">
        <v>4.95</v>
      </c>
      <c r="N723" s="41">
        <f t="shared" si="73"/>
        <v>3.0000000000000027E-2</v>
      </c>
    </row>
    <row r="724" spans="1:14">
      <c r="A724" s="1" t="str">
        <f t="shared" si="70"/>
        <v>2.02.066209</v>
      </c>
      <c r="B724" s="25">
        <f>COUNTIF(C$3:C724,C724)</f>
        <v>209</v>
      </c>
      <c r="C724" s="46" t="s">
        <v>2379</v>
      </c>
      <c r="D724" s="46"/>
      <c r="E724" s="47" t="s">
        <v>2587</v>
      </c>
      <c r="F724" s="1" t="s">
        <v>867</v>
      </c>
      <c r="G724" s="50">
        <v>0</v>
      </c>
      <c r="H724" s="43" t="s">
        <v>10</v>
      </c>
      <c r="I724" s="1">
        <v>4.8</v>
      </c>
      <c r="J724" s="38">
        <v>4.6559999999999997</v>
      </c>
      <c r="K724" s="4">
        <f t="shared" si="71"/>
        <v>0.14400000000000013</v>
      </c>
      <c r="L724" s="40">
        <f t="shared" si="72"/>
        <v>3.0000000000000027E-2</v>
      </c>
      <c r="M724" s="1">
        <v>4.8</v>
      </c>
      <c r="N724" s="41">
        <f t="shared" si="73"/>
        <v>3.0000000000000027E-2</v>
      </c>
    </row>
    <row r="725" spans="1:14">
      <c r="A725" s="1" t="str">
        <f t="shared" si="70"/>
        <v>2.02.066210</v>
      </c>
      <c r="B725" s="25">
        <f>COUNTIF(C$3:C725,C725)</f>
        <v>210</v>
      </c>
      <c r="C725" s="46" t="s">
        <v>2379</v>
      </c>
      <c r="D725" s="46"/>
      <c r="E725" s="47" t="s">
        <v>2588</v>
      </c>
      <c r="F725" s="1" t="s">
        <v>868</v>
      </c>
      <c r="G725" s="50" t="s">
        <v>869</v>
      </c>
      <c r="H725" s="43" t="s">
        <v>10</v>
      </c>
      <c r="I725" s="1">
        <v>3.59</v>
      </c>
      <c r="J725" s="38">
        <v>3.4823</v>
      </c>
      <c r="K725" s="4">
        <f t="shared" si="71"/>
        <v>0.10769999999999991</v>
      </c>
      <c r="L725" s="40">
        <f t="shared" si="72"/>
        <v>3.0000000000000027E-2</v>
      </c>
      <c r="M725" s="1">
        <v>3.59</v>
      </c>
      <c r="N725" s="41">
        <f t="shared" si="73"/>
        <v>3.0000000000000027E-2</v>
      </c>
    </row>
    <row r="726" spans="1:14">
      <c r="A726" s="1" t="str">
        <f t="shared" si="70"/>
        <v>2.02.066211</v>
      </c>
      <c r="B726" s="25">
        <f>COUNTIF(C$3:C726,C726)</f>
        <v>211</v>
      </c>
      <c r="C726" s="46" t="s">
        <v>2379</v>
      </c>
      <c r="D726" s="46"/>
      <c r="E726" s="47" t="s">
        <v>2589</v>
      </c>
      <c r="F726" s="1" t="s">
        <v>870</v>
      </c>
      <c r="G726" s="50">
        <v>0</v>
      </c>
      <c r="H726" s="43" t="s">
        <v>10</v>
      </c>
      <c r="I726" s="1">
        <v>8</v>
      </c>
      <c r="J726" s="38">
        <v>7.76</v>
      </c>
      <c r="K726" s="4">
        <f t="shared" si="71"/>
        <v>0.24000000000000021</v>
      </c>
      <c r="L726" s="40">
        <f t="shared" si="72"/>
        <v>3.0000000000000027E-2</v>
      </c>
      <c r="M726" s="1">
        <v>8</v>
      </c>
      <c r="N726" s="41">
        <f t="shared" si="73"/>
        <v>3.0000000000000027E-2</v>
      </c>
    </row>
    <row r="727" spans="1:14">
      <c r="A727" s="1" t="str">
        <f t="shared" ref="A727:A790" si="74">C727&amp;B727</f>
        <v>2.02.066212</v>
      </c>
      <c r="B727" s="25">
        <f>COUNTIF(C$3:C727,C727)</f>
        <v>212</v>
      </c>
      <c r="C727" s="46" t="s">
        <v>2379</v>
      </c>
      <c r="D727" s="46"/>
      <c r="E727" s="47" t="s">
        <v>2590</v>
      </c>
      <c r="F727" s="1" t="s">
        <v>871</v>
      </c>
      <c r="G727" s="50">
        <v>0</v>
      </c>
      <c r="H727" s="43" t="s">
        <v>10</v>
      </c>
      <c r="I727" s="1">
        <v>24.85</v>
      </c>
      <c r="J727" s="38">
        <v>24.104500000000002</v>
      </c>
      <c r="K727" s="4">
        <f t="shared" si="71"/>
        <v>0.74549999999999983</v>
      </c>
      <c r="L727" s="40">
        <f t="shared" si="72"/>
        <v>3.0000000000000027E-2</v>
      </c>
      <c r="M727" s="1">
        <v>24.85</v>
      </c>
      <c r="N727" s="41">
        <f t="shared" si="73"/>
        <v>3.0000000000000027E-2</v>
      </c>
    </row>
    <row r="728" spans="1:14">
      <c r="A728" s="1" t="str">
        <f t="shared" si="74"/>
        <v>2.02.066213</v>
      </c>
      <c r="B728" s="25">
        <f>COUNTIF(C$3:C728,C728)</f>
        <v>213</v>
      </c>
      <c r="C728" s="46" t="s">
        <v>2379</v>
      </c>
      <c r="D728" s="46"/>
      <c r="E728" s="47" t="s">
        <v>2591</v>
      </c>
      <c r="F728" s="1" t="s">
        <v>872</v>
      </c>
      <c r="G728" s="50">
        <v>0</v>
      </c>
      <c r="H728" s="43" t="s">
        <v>10</v>
      </c>
      <c r="I728" s="1">
        <v>5.71</v>
      </c>
      <c r="J728" s="38">
        <v>5.5386999999999995</v>
      </c>
      <c r="K728" s="4">
        <f t="shared" si="71"/>
        <v>0.17130000000000045</v>
      </c>
      <c r="L728" s="40">
        <f t="shared" si="72"/>
        <v>3.0000000000000027E-2</v>
      </c>
      <c r="M728" s="1">
        <v>5.71</v>
      </c>
      <c r="N728" s="41">
        <f t="shared" si="73"/>
        <v>3.0000000000000027E-2</v>
      </c>
    </row>
    <row r="729" spans="1:14">
      <c r="A729" s="1" t="str">
        <f t="shared" si="74"/>
        <v>2.02.066214</v>
      </c>
      <c r="B729" s="25">
        <f>COUNTIF(C$3:C729,C729)</f>
        <v>214</v>
      </c>
      <c r="C729" s="46" t="s">
        <v>2379</v>
      </c>
      <c r="D729" s="46"/>
      <c r="E729" s="47" t="s">
        <v>2592</v>
      </c>
      <c r="F729" s="1" t="s">
        <v>873</v>
      </c>
      <c r="G729" s="50">
        <v>0</v>
      </c>
      <c r="H729" s="43" t="s">
        <v>10</v>
      </c>
      <c r="I729" s="1">
        <v>6.83</v>
      </c>
      <c r="J729" s="38">
        <v>6.6250999999999998</v>
      </c>
      <c r="K729" s="4">
        <f t="shared" si="71"/>
        <v>0.2049000000000003</v>
      </c>
      <c r="L729" s="40">
        <f t="shared" si="72"/>
        <v>3.0000000000000027E-2</v>
      </c>
      <c r="M729" s="1">
        <v>6.83</v>
      </c>
      <c r="N729" s="41">
        <f t="shared" si="73"/>
        <v>3.0000000000000027E-2</v>
      </c>
    </row>
    <row r="730" spans="1:14">
      <c r="A730" s="1" t="str">
        <f t="shared" si="74"/>
        <v>2.02.066215</v>
      </c>
      <c r="B730" s="25">
        <f>COUNTIF(C$3:C730,C730)</f>
        <v>215</v>
      </c>
      <c r="C730" s="46" t="s">
        <v>2379</v>
      </c>
      <c r="D730" s="46"/>
      <c r="E730" s="47" t="s">
        <v>2593</v>
      </c>
      <c r="F730" s="1" t="s">
        <v>874</v>
      </c>
      <c r="G730" s="50">
        <v>0</v>
      </c>
      <c r="H730" s="43" t="s">
        <v>10</v>
      </c>
      <c r="I730" s="1">
        <v>6</v>
      </c>
      <c r="J730" s="38">
        <v>5.82</v>
      </c>
      <c r="K730" s="4">
        <f t="shared" si="71"/>
        <v>0.17999999999999972</v>
      </c>
      <c r="L730" s="40">
        <f t="shared" si="72"/>
        <v>2.9999999999999916E-2</v>
      </c>
      <c r="M730" s="1">
        <v>6</v>
      </c>
      <c r="N730" s="41">
        <f t="shared" si="73"/>
        <v>2.9999999999999916E-2</v>
      </c>
    </row>
    <row r="731" spans="1:14">
      <c r="A731" s="1" t="str">
        <f t="shared" si="74"/>
        <v>2.02.066216</v>
      </c>
      <c r="B731" s="25">
        <f>COUNTIF(C$3:C731,C731)</f>
        <v>216</v>
      </c>
      <c r="C731" s="46" t="s">
        <v>2379</v>
      </c>
      <c r="D731" s="46"/>
      <c r="E731" s="47" t="s">
        <v>2594</v>
      </c>
      <c r="F731" s="1" t="s">
        <v>875</v>
      </c>
      <c r="G731" s="50">
        <v>304</v>
      </c>
      <c r="H731" s="43" t="s">
        <v>10</v>
      </c>
      <c r="I731" s="1">
        <v>39.1</v>
      </c>
      <c r="J731" s="38">
        <v>37.927</v>
      </c>
      <c r="K731" s="4">
        <f t="shared" si="71"/>
        <v>1.1730000000000018</v>
      </c>
      <c r="L731" s="40">
        <f t="shared" si="72"/>
        <v>3.0000000000000027E-2</v>
      </c>
      <c r="M731" s="1">
        <v>39.1</v>
      </c>
      <c r="N731" s="41">
        <f t="shared" si="73"/>
        <v>3.0000000000000027E-2</v>
      </c>
    </row>
    <row r="732" spans="1:14">
      <c r="A732" s="1" t="str">
        <f t="shared" si="74"/>
        <v>2.02.066217</v>
      </c>
      <c r="B732" s="25">
        <f>COUNTIF(C$3:C732,C732)</f>
        <v>217</v>
      </c>
      <c r="C732" s="46" t="s">
        <v>2379</v>
      </c>
      <c r="D732" s="46"/>
      <c r="E732" s="47" t="s">
        <v>2595</v>
      </c>
      <c r="F732" s="1" t="s">
        <v>876</v>
      </c>
      <c r="G732" s="50">
        <v>0</v>
      </c>
      <c r="H732" s="43" t="s">
        <v>10</v>
      </c>
      <c r="I732" s="1">
        <v>15.02</v>
      </c>
      <c r="J732" s="38">
        <v>14.5694</v>
      </c>
      <c r="K732" s="4">
        <f t="shared" si="71"/>
        <v>0.45059999999999967</v>
      </c>
      <c r="L732" s="40">
        <f t="shared" si="72"/>
        <v>3.0000000000000027E-2</v>
      </c>
      <c r="M732" s="1">
        <v>15.02</v>
      </c>
      <c r="N732" s="41">
        <f t="shared" si="73"/>
        <v>3.0000000000000027E-2</v>
      </c>
    </row>
    <row r="733" spans="1:14">
      <c r="A733" s="1" t="str">
        <f t="shared" si="74"/>
        <v>2.02.066218</v>
      </c>
      <c r="B733" s="25">
        <f>COUNTIF(C$3:C733,C733)</f>
        <v>218</v>
      </c>
      <c r="C733" s="46" t="s">
        <v>2379</v>
      </c>
      <c r="D733" s="46"/>
      <c r="E733" s="47" t="s">
        <v>2596</v>
      </c>
      <c r="F733" s="1" t="s">
        <v>877</v>
      </c>
      <c r="G733" s="50">
        <v>0</v>
      </c>
      <c r="H733" s="43" t="s">
        <v>10</v>
      </c>
      <c r="I733" s="1">
        <v>7.93</v>
      </c>
      <c r="J733" s="38">
        <v>7.6920999999999999</v>
      </c>
      <c r="K733" s="4">
        <f t="shared" si="71"/>
        <v>0.23789999999999978</v>
      </c>
      <c r="L733" s="40">
        <f t="shared" si="72"/>
        <v>3.0000000000000027E-2</v>
      </c>
      <c r="M733" s="1">
        <v>7.93</v>
      </c>
      <c r="N733" s="41">
        <f t="shared" si="73"/>
        <v>3.0000000000000027E-2</v>
      </c>
    </row>
    <row r="734" spans="1:14">
      <c r="A734" s="1" t="str">
        <f t="shared" si="74"/>
        <v>2.02.066219</v>
      </c>
      <c r="B734" s="25">
        <f>COUNTIF(C$3:C734,C734)</f>
        <v>219</v>
      </c>
      <c r="C734" s="46" t="s">
        <v>2379</v>
      </c>
      <c r="D734" s="46"/>
      <c r="E734" s="47" t="s">
        <v>2597</v>
      </c>
      <c r="F734" s="1" t="s">
        <v>878</v>
      </c>
      <c r="G734" s="50" t="s">
        <v>433</v>
      </c>
      <c r="H734" s="43" t="s">
        <v>10</v>
      </c>
      <c r="I734" s="1">
        <v>8.1300000000000008</v>
      </c>
      <c r="J734" s="38">
        <v>7.8861000000000008</v>
      </c>
      <c r="K734" s="4">
        <f t="shared" si="71"/>
        <v>0.24390000000000001</v>
      </c>
      <c r="L734" s="40">
        <f t="shared" si="72"/>
        <v>3.0000000000000027E-2</v>
      </c>
      <c r="M734" s="1">
        <v>8.1300000000000008</v>
      </c>
      <c r="N734" s="41">
        <f t="shared" si="73"/>
        <v>3.0000000000000027E-2</v>
      </c>
    </row>
    <row r="735" spans="1:14">
      <c r="A735" s="1" t="str">
        <f t="shared" si="74"/>
        <v>2.02.066220</v>
      </c>
      <c r="B735" s="25">
        <f>COUNTIF(C$3:C735,C735)</f>
        <v>220</v>
      </c>
      <c r="C735" s="46" t="s">
        <v>2379</v>
      </c>
      <c r="D735" s="46"/>
      <c r="E735" s="47" t="s">
        <v>2598</v>
      </c>
      <c r="F735" s="1" t="s">
        <v>879</v>
      </c>
      <c r="G735" s="50" t="s">
        <v>433</v>
      </c>
      <c r="H735" s="43" t="s">
        <v>10</v>
      </c>
      <c r="I735" s="1">
        <v>8.36</v>
      </c>
      <c r="J735" s="38">
        <v>8.1091999999999995</v>
      </c>
      <c r="K735" s="4">
        <f t="shared" si="71"/>
        <v>0.25079999999999991</v>
      </c>
      <c r="L735" s="40">
        <f t="shared" si="72"/>
        <v>3.0000000000000027E-2</v>
      </c>
      <c r="M735" s="1">
        <v>8.36</v>
      </c>
      <c r="N735" s="41">
        <f t="shared" si="73"/>
        <v>3.0000000000000027E-2</v>
      </c>
    </row>
    <row r="736" spans="1:14">
      <c r="A736" s="1" t="str">
        <f t="shared" si="74"/>
        <v>2.02.066221</v>
      </c>
      <c r="B736" s="25">
        <f>COUNTIF(C$3:C736,C736)</f>
        <v>221</v>
      </c>
      <c r="C736" s="46" t="s">
        <v>2379</v>
      </c>
      <c r="D736" s="46"/>
      <c r="E736" s="47" t="s">
        <v>2599</v>
      </c>
      <c r="F736" s="1" t="s">
        <v>880</v>
      </c>
      <c r="G736" s="50">
        <v>304</v>
      </c>
      <c r="H736" s="43" t="s">
        <v>10</v>
      </c>
      <c r="I736" s="1">
        <v>44.94</v>
      </c>
      <c r="J736" s="38">
        <v>43.591799999999999</v>
      </c>
      <c r="K736" s="4">
        <f t="shared" ref="K736:K766" si="75">I736-J736</f>
        <v>1.3481999999999985</v>
      </c>
      <c r="L736" s="40">
        <f t="shared" ref="L736:L766" si="76">1-J736/I736</f>
        <v>2.9999999999999916E-2</v>
      </c>
      <c r="M736" s="1">
        <v>44.94</v>
      </c>
      <c r="N736" s="41">
        <f t="shared" si="73"/>
        <v>2.9999999999999916E-2</v>
      </c>
    </row>
    <row r="737" spans="1:14">
      <c r="A737" s="1" t="str">
        <f t="shared" si="74"/>
        <v>2.02.066222</v>
      </c>
      <c r="B737" s="25">
        <f>COUNTIF(C$3:C737,C737)</f>
        <v>222</v>
      </c>
      <c r="C737" s="46" t="s">
        <v>2379</v>
      </c>
      <c r="D737" s="46"/>
      <c r="E737" s="47" t="s">
        <v>2600</v>
      </c>
      <c r="F737" s="1" t="s">
        <v>881</v>
      </c>
      <c r="G737" s="50" t="s">
        <v>882</v>
      </c>
      <c r="H737" s="43" t="s">
        <v>10</v>
      </c>
      <c r="I737" s="1">
        <v>31.81</v>
      </c>
      <c r="J737" s="38">
        <v>30.855699999999999</v>
      </c>
      <c r="K737" s="4">
        <f t="shared" si="75"/>
        <v>0.95429999999999993</v>
      </c>
      <c r="L737" s="40">
        <f t="shared" si="76"/>
        <v>3.0000000000000027E-2</v>
      </c>
      <c r="M737" s="1">
        <v>31.81</v>
      </c>
      <c r="N737" s="41">
        <f t="shared" si="73"/>
        <v>3.0000000000000027E-2</v>
      </c>
    </row>
    <row r="738" spans="1:14">
      <c r="A738" s="1" t="str">
        <f t="shared" si="74"/>
        <v>2.02.066223</v>
      </c>
      <c r="B738" s="25">
        <f>COUNTIF(C$3:C738,C738)</f>
        <v>223</v>
      </c>
      <c r="C738" s="46" t="s">
        <v>2379</v>
      </c>
      <c r="D738" s="46"/>
      <c r="E738" s="47" t="s">
        <v>2601</v>
      </c>
      <c r="F738" s="1" t="s">
        <v>883</v>
      </c>
      <c r="G738" s="50" t="s">
        <v>882</v>
      </c>
      <c r="H738" s="43" t="s">
        <v>10</v>
      </c>
      <c r="I738" s="1">
        <v>26.02</v>
      </c>
      <c r="J738" s="38">
        <v>25.2394</v>
      </c>
      <c r="K738" s="4">
        <f t="shared" si="75"/>
        <v>0.78059999999999974</v>
      </c>
      <c r="L738" s="40">
        <f t="shared" si="76"/>
        <v>3.0000000000000027E-2</v>
      </c>
      <c r="M738" s="1">
        <v>26.02</v>
      </c>
      <c r="N738" s="41">
        <f t="shared" si="73"/>
        <v>3.0000000000000027E-2</v>
      </c>
    </row>
    <row r="739" spans="1:14">
      <c r="A739" s="1" t="str">
        <f t="shared" si="74"/>
        <v>2.02.066224</v>
      </c>
      <c r="B739" s="25">
        <f>COUNTIF(C$3:C739,C739)</f>
        <v>224</v>
      </c>
      <c r="C739" s="46" t="s">
        <v>2379</v>
      </c>
      <c r="D739" s="46"/>
      <c r="E739" s="48" t="s">
        <v>2602</v>
      </c>
      <c r="F739" s="1" t="s">
        <v>884</v>
      </c>
      <c r="G739" s="50">
        <v>304</v>
      </c>
      <c r="H739" s="43" t="s">
        <v>10</v>
      </c>
      <c r="I739" s="1">
        <v>16.920000000000002</v>
      </c>
      <c r="J739" s="38">
        <v>16.074000000000002</v>
      </c>
      <c r="K739" s="4">
        <f t="shared" si="75"/>
        <v>0.84600000000000009</v>
      </c>
      <c r="L739" s="40">
        <f t="shared" si="76"/>
        <v>5.0000000000000044E-2</v>
      </c>
      <c r="M739" s="1">
        <v>16.920000000000002</v>
      </c>
      <c r="N739" s="41">
        <f t="shared" si="73"/>
        <v>5.0000000000000044E-2</v>
      </c>
    </row>
    <row r="740" spans="1:14">
      <c r="A740" s="1" t="str">
        <f t="shared" si="74"/>
        <v>2.02.066225</v>
      </c>
      <c r="B740" s="25">
        <f>COUNTIF(C$3:C740,C740)</f>
        <v>225</v>
      </c>
      <c r="C740" s="46" t="s">
        <v>2379</v>
      </c>
      <c r="D740" s="46"/>
      <c r="E740" s="47" t="s">
        <v>2603</v>
      </c>
      <c r="F740" s="1" t="s">
        <v>885</v>
      </c>
      <c r="G740" s="50" t="s">
        <v>567</v>
      </c>
      <c r="H740" s="43" t="s">
        <v>10</v>
      </c>
      <c r="I740" s="1">
        <v>7.55</v>
      </c>
      <c r="J740" s="38">
        <v>7.3234999999999992</v>
      </c>
      <c r="K740" s="4">
        <f t="shared" si="75"/>
        <v>0.22650000000000059</v>
      </c>
      <c r="L740" s="40">
        <f t="shared" si="76"/>
        <v>3.0000000000000027E-2</v>
      </c>
      <c r="M740" s="1">
        <v>7.55</v>
      </c>
      <c r="N740" s="41">
        <f t="shared" si="73"/>
        <v>3.0000000000000027E-2</v>
      </c>
    </row>
    <row r="741" spans="1:14">
      <c r="A741" s="1" t="str">
        <f t="shared" si="74"/>
        <v>2.02.066226</v>
      </c>
      <c r="B741" s="25">
        <f>COUNTIF(C$3:C741,C741)</f>
        <v>226</v>
      </c>
      <c r="C741" s="46" t="s">
        <v>2379</v>
      </c>
      <c r="D741" s="46"/>
      <c r="E741" s="48" t="s">
        <v>2604</v>
      </c>
      <c r="F741" s="1" t="s">
        <v>886</v>
      </c>
      <c r="G741" s="50" t="s">
        <v>887</v>
      </c>
      <c r="H741" s="43" t="s">
        <v>10</v>
      </c>
      <c r="I741" s="1">
        <v>8.19</v>
      </c>
      <c r="J741" s="38">
        <v>7.7804999999999991</v>
      </c>
      <c r="K741" s="4">
        <f t="shared" si="75"/>
        <v>0.40950000000000042</v>
      </c>
      <c r="L741" s="40">
        <f t="shared" si="76"/>
        <v>5.0000000000000044E-2</v>
      </c>
      <c r="M741" s="1">
        <v>8.19</v>
      </c>
      <c r="N741" s="41">
        <f t="shared" si="73"/>
        <v>5.0000000000000044E-2</v>
      </c>
    </row>
    <row r="742" spans="1:14">
      <c r="A742" s="1" t="str">
        <f t="shared" si="74"/>
        <v>2.02.066227</v>
      </c>
      <c r="B742" s="25">
        <f>COUNTIF(C$3:C742,C742)</f>
        <v>227</v>
      </c>
      <c r="C742" s="46" t="s">
        <v>2379</v>
      </c>
      <c r="D742" s="46"/>
      <c r="E742" s="47" t="s">
        <v>2605</v>
      </c>
      <c r="F742" s="1" t="s">
        <v>888</v>
      </c>
      <c r="G742" s="50">
        <v>304</v>
      </c>
      <c r="H742" s="43" t="s">
        <v>10</v>
      </c>
      <c r="I742" s="1">
        <v>21.88</v>
      </c>
      <c r="J742" s="38">
        <v>21.223599999999998</v>
      </c>
      <c r="K742" s="4">
        <f t="shared" si="75"/>
        <v>0.65640000000000143</v>
      </c>
      <c r="L742" s="40">
        <f t="shared" si="76"/>
        <v>3.0000000000000027E-2</v>
      </c>
      <c r="M742" s="1">
        <v>21.88</v>
      </c>
      <c r="N742" s="41">
        <f t="shared" si="73"/>
        <v>3.0000000000000027E-2</v>
      </c>
    </row>
    <row r="743" spans="1:14">
      <c r="A743" s="1" t="str">
        <f t="shared" si="74"/>
        <v>2.02.066228</v>
      </c>
      <c r="B743" s="25">
        <f>COUNTIF(C$3:C743,C743)</f>
        <v>228</v>
      </c>
      <c r="C743" s="46" t="s">
        <v>2379</v>
      </c>
      <c r="D743" s="46"/>
      <c r="E743" s="47" t="s">
        <v>2606</v>
      </c>
      <c r="F743" s="1" t="s">
        <v>889</v>
      </c>
      <c r="G743" s="50" t="s">
        <v>890</v>
      </c>
      <c r="H743" s="43" t="s">
        <v>10</v>
      </c>
      <c r="I743" s="1">
        <v>30.76</v>
      </c>
      <c r="J743" s="38">
        <v>29.837199999999999</v>
      </c>
      <c r="K743" s="4">
        <f t="shared" si="75"/>
        <v>0.92280000000000229</v>
      </c>
      <c r="L743" s="40">
        <f t="shared" si="76"/>
        <v>3.0000000000000027E-2</v>
      </c>
      <c r="M743" s="1">
        <v>30.76</v>
      </c>
      <c r="N743" s="41">
        <f t="shared" ref="N743:N781" si="77">1-J743/M743</f>
        <v>3.0000000000000027E-2</v>
      </c>
    </row>
    <row r="744" spans="1:14">
      <c r="A744" s="1" t="str">
        <f t="shared" si="74"/>
        <v>2.02.066229</v>
      </c>
      <c r="B744" s="25">
        <f>COUNTIF(C$3:C744,C744)</f>
        <v>229</v>
      </c>
      <c r="C744" s="46" t="s">
        <v>2379</v>
      </c>
      <c r="D744" s="46"/>
      <c r="E744" s="47" t="s">
        <v>2607</v>
      </c>
      <c r="F744" s="1" t="s">
        <v>891</v>
      </c>
      <c r="G744" s="50" t="s">
        <v>433</v>
      </c>
      <c r="H744" s="43" t="s">
        <v>10</v>
      </c>
      <c r="I744" s="1">
        <v>12.14</v>
      </c>
      <c r="J744" s="38">
        <v>11.7758</v>
      </c>
      <c r="K744" s="4">
        <f t="shared" si="75"/>
        <v>0.3642000000000003</v>
      </c>
      <c r="L744" s="40">
        <f t="shared" si="76"/>
        <v>3.0000000000000027E-2</v>
      </c>
      <c r="M744" s="1">
        <v>12.14</v>
      </c>
      <c r="N744" s="41">
        <f t="shared" si="77"/>
        <v>3.0000000000000027E-2</v>
      </c>
    </row>
    <row r="745" spans="1:14">
      <c r="A745" s="1" t="str">
        <f t="shared" si="74"/>
        <v>2.02.066230</v>
      </c>
      <c r="B745" s="25">
        <f>COUNTIF(C$3:C745,C745)</f>
        <v>230</v>
      </c>
      <c r="C745" s="46" t="s">
        <v>2379</v>
      </c>
      <c r="D745" s="46"/>
      <c r="E745" s="47" t="s">
        <v>2608</v>
      </c>
      <c r="F745" s="1" t="s">
        <v>892</v>
      </c>
      <c r="G745" s="50">
        <v>441</v>
      </c>
      <c r="H745" s="43" t="s">
        <v>10</v>
      </c>
      <c r="I745" s="1">
        <v>2.0299999999999998</v>
      </c>
      <c r="J745" s="38">
        <v>1.9690999999999999</v>
      </c>
      <c r="K745" s="4">
        <f t="shared" si="75"/>
        <v>6.0899999999999954E-2</v>
      </c>
      <c r="L745" s="40">
        <f t="shared" si="76"/>
        <v>3.0000000000000027E-2</v>
      </c>
      <c r="M745" s="1">
        <v>2.0299999999999998</v>
      </c>
      <c r="N745" s="41">
        <f t="shared" si="77"/>
        <v>3.0000000000000027E-2</v>
      </c>
    </row>
    <row r="746" spans="1:14">
      <c r="A746" s="1" t="str">
        <f t="shared" si="74"/>
        <v>2.02.066231</v>
      </c>
      <c r="B746" s="25">
        <f>COUNTIF(C$3:C746,C746)</f>
        <v>231</v>
      </c>
      <c r="C746" s="46" t="s">
        <v>2379</v>
      </c>
      <c r="D746" s="46"/>
      <c r="E746" s="47" t="s">
        <v>2609</v>
      </c>
      <c r="F746" s="1" t="s">
        <v>893</v>
      </c>
      <c r="G746" s="50" t="s">
        <v>894</v>
      </c>
      <c r="H746" s="43" t="s">
        <v>10</v>
      </c>
      <c r="I746" s="1">
        <v>4.83</v>
      </c>
      <c r="J746" s="38">
        <v>4.6851000000000003</v>
      </c>
      <c r="K746" s="4">
        <f t="shared" si="75"/>
        <v>0.14489999999999981</v>
      </c>
      <c r="L746" s="40">
        <f t="shared" si="76"/>
        <v>2.9999999999999916E-2</v>
      </c>
      <c r="M746" s="1">
        <v>4.83</v>
      </c>
      <c r="N746" s="41">
        <f t="shared" si="77"/>
        <v>2.9999999999999916E-2</v>
      </c>
    </row>
    <row r="747" spans="1:14">
      <c r="A747" s="1" t="str">
        <f t="shared" si="74"/>
        <v>2.02.066232</v>
      </c>
      <c r="B747" s="25">
        <f>COUNTIF(C$3:C747,C747)</f>
        <v>232</v>
      </c>
      <c r="C747" s="46" t="s">
        <v>2379</v>
      </c>
      <c r="D747" s="46"/>
      <c r="E747" s="47" t="s">
        <v>2610</v>
      </c>
      <c r="F747" s="1" t="s">
        <v>895</v>
      </c>
      <c r="G747" s="50">
        <v>0</v>
      </c>
      <c r="H747" s="43" t="s">
        <v>10</v>
      </c>
      <c r="I747" s="1">
        <v>13.14</v>
      </c>
      <c r="J747" s="38">
        <v>12.745800000000001</v>
      </c>
      <c r="K747" s="4">
        <f t="shared" si="75"/>
        <v>0.39419999999999966</v>
      </c>
      <c r="L747" s="40">
        <f t="shared" si="76"/>
        <v>3.0000000000000027E-2</v>
      </c>
      <c r="M747" s="1">
        <v>13.14</v>
      </c>
      <c r="N747" s="41">
        <f t="shared" si="77"/>
        <v>3.0000000000000027E-2</v>
      </c>
    </row>
    <row r="748" spans="1:14">
      <c r="A748" s="1" t="str">
        <f t="shared" si="74"/>
        <v>2.02.066233</v>
      </c>
      <c r="B748" s="25">
        <f>COUNTIF(C$3:C748,C748)</f>
        <v>233</v>
      </c>
      <c r="C748" s="46" t="s">
        <v>2379</v>
      </c>
      <c r="D748" s="46"/>
      <c r="E748" s="47" t="s">
        <v>2611</v>
      </c>
      <c r="F748" s="1" t="s">
        <v>896</v>
      </c>
      <c r="G748" s="50">
        <v>0</v>
      </c>
      <c r="H748" s="43" t="s">
        <v>10</v>
      </c>
      <c r="I748" s="1">
        <v>45</v>
      </c>
      <c r="J748" s="38">
        <v>43.65</v>
      </c>
      <c r="K748" s="4">
        <f t="shared" si="75"/>
        <v>1.3500000000000014</v>
      </c>
      <c r="L748" s="40">
        <f t="shared" si="76"/>
        <v>3.0000000000000027E-2</v>
      </c>
      <c r="M748" s="1">
        <v>45</v>
      </c>
      <c r="N748" s="41">
        <f t="shared" si="77"/>
        <v>3.0000000000000027E-2</v>
      </c>
    </row>
    <row r="749" spans="1:14">
      <c r="A749" s="1" t="str">
        <f t="shared" si="74"/>
        <v>2.02.066234</v>
      </c>
      <c r="B749" s="25">
        <f>COUNTIF(C$3:C749,C749)</f>
        <v>234</v>
      </c>
      <c r="C749" s="46" t="s">
        <v>2379</v>
      </c>
      <c r="D749" s="46"/>
      <c r="E749" s="47" t="s">
        <v>2612</v>
      </c>
      <c r="F749" s="1" t="s">
        <v>897</v>
      </c>
      <c r="G749" s="50">
        <v>0</v>
      </c>
      <c r="H749" s="43" t="s">
        <v>10</v>
      </c>
      <c r="I749" s="1">
        <v>6.63</v>
      </c>
      <c r="J749" s="38">
        <v>6.4310999999999998</v>
      </c>
      <c r="K749" s="4">
        <f t="shared" si="75"/>
        <v>0.19890000000000008</v>
      </c>
      <c r="L749" s="40">
        <f t="shared" si="76"/>
        <v>3.0000000000000027E-2</v>
      </c>
      <c r="M749" s="1">
        <v>6.63</v>
      </c>
      <c r="N749" s="41">
        <f t="shared" si="77"/>
        <v>3.0000000000000027E-2</v>
      </c>
    </row>
    <row r="750" spans="1:14">
      <c r="A750" s="1" t="str">
        <f t="shared" si="74"/>
        <v>2.02.066235</v>
      </c>
      <c r="B750" s="25">
        <f>COUNTIF(C$3:C750,C750)</f>
        <v>235</v>
      </c>
      <c r="C750" s="46" t="s">
        <v>2379</v>
      </c>
      <c r="D750" s="46"/>
      <c r="E750" s="48" t="s">
        <v>2613</v>
      </c>
      <c r="F750" s="1" t="s">
        <v>898</v>
      </c>
      <c r="G750" s="50">
        <v>0</v>
      </c>
      <c r="H750" s="43" t="s">
        <v>10</v>
      </c>
      <c r="I750" s="1">
        <v>14.26</v>
      </c>
      <c r="J750" s="38">
        <v>13.546999999999999</v>
      </c>
      <c r="K750" s="4">
        <f t="shared" si="75"/>
        <v>0.71300000000000097</v>
      </c>
      <c r="L750" s="40">
        <f t="shared" si="76"/>
        <v>5.0000000000000044E-2</v>
      </c>
      <c r="M750" s="1">
        <v>14.26</v>
      </c>
      <c r="N750" s="41">
        <f t="shared" si="77"/>
        <v>5.0000000000000044E-2</v>
      </c>
    </row>
    <row r="751" spans="1:14">
      <c r="A751" s="1" t="str">
        <f t="shared" si="74"/>
        <v>2.02.066236</v>
      </c>
      <c r="B751" s="25">
        <f>COUNTIF(C$3:C751,C751)</f>
        <v>236</v>
      </c>
      <c r="C751" s="46" t="s">
        <v>2379</v>
      </c>
      <c r="D751" s="46"/>
      <c r="E751" s="48" t="s">
        <v>2614</v>
      </c>
      <c r="F751" s="1" t="s">
        <v>899</v>
      </c>
      <c r="G751" s="50">
        <v>0</v>
      </c>
      <c r="H751" s="43" t="s">
        <v>10</v>
      </c>
      <c r="I751" s="1">
        <v>8.1999999999999993</v>
      </c>
      <c r="J751" s="38">
        <v>7.7899999999999991</v>
      </c>
      <c r="K751" s="4">
        <f t="shared" si="75"/>
        <v>0.41000000000000014</v>
      </c>
      <c r="L751" s="40">
        <f t="shared" si="76"/>
        <v>5.0000000000000044E-2</v>
      </c>
      <c r="M751" s="1">
        <v>8.1999999999999993</v>
      </c>
      <c r="N751" s="41">
        <f t="shared" si="77"/>
        <v>5.0000000000000044E-2</v>
      </c>
    </row>
    <row r="752" spans="1:14">
      <c r="A752" s="1" t="str">
        <f t="shared" si="74"/>
        <v>2.02.066237</v>
      </c>
      <c r="B752" s="25">
        <f>COUNTIF(C$3:C752,C752)</f>
        <v>237</v>
      </c>
      <c r="C752" s="46" t="s">
        <v>2379</v>
      </c>
      <c r="D752" s="46"/>
      <c r="E752" s="47" t="s">
        <v>2615</v>
      </c>
      <c r="F752" s="1" t="s">
        <v>900</v>
      </c>
      <c r="G752" s="50">
        <v>0</v>
      </c>
      <c r="H752" s="43" t="s">
        <v>10</v>
      </c>
      <c r="I752" s="1">
        <v>4</v>
      </c>
      <c r="J752" s="38">
        <v>3.88</v>
      </c>
      <c r="K752" s="4">
        <f t="shared" si="75"/>
        <v>0.12000000000000011</v>
      </c>
      <c r="L752" s="40">
        <f t="shared" si="76"/>
        <v>3.0000000000000027E-2</v>
      </c>
      <c r="M752" s="1">
        <v>4</v>
      </c>
      <c r="N752" s="41">
        <f t="shared" si="77"/>
        <v>3.0000000000000027E-2</v>
      </c>
    </row>
    <row r="753" spans="1:14">
      <c r="A753" s="1" t="str">
        <f t="shared" si="74"/>
        <v>2.02.066238</v>
      </c>
      <c r="B753" s="25">
        <f>COUNTIF(C$3:C753,C753)</f>
        <v>238</v>
      </c>
      <c r="C753" s="46" t="s">
        <v>2379</v>
      </c>
      <c r="D753" s="46"/>
      <c r="E753" s="47" t="s">
        <v>2616</v>
      </c>
      <c r="F753" s="1" t="s">
        <v>901</v>
      </c>
      <c r="G753" s="50">
        <v>441</v>
      </c>
      <c r="H753" s="43" t="s">
        <v>10</v>
      </c>
      <c r="I753" s="1">
        <v>9.35</v>
      </c>
      <c r="J753" s="38">
        <v>9.0694999999999997</v>
      </c>
      <c r="K753" s="4">
        <f t="shared" si="75"/>
        <v>0.28049999999999997</v>
      </c>
      <c r="L753" s="40">
        <f t="shared" si="76"/>
        <v>3.0000000000000027E-2</v>
      </c>
      <c r="M753" s="1">
        <v>9.35</v>
      </c>
      <c r="N753" s="41">
        <f t="shared" si="77"/>
        <v>3.0000000000000027E-2</v>
      </c>
    </row>
    <row r="754" spans="1:14">
      <c r="A754" s="1" t="str">
        <f t="shared" si="74"/>
        <v>2.02.066239</v>
      </c>
      <c r="B754" s="25">
        <f>COUNTIF(C$3:C754,C754)</f>
        <v>239</v>
      </c>
      <c r="C754" s="46" t="s">
        <v>2379</v>
      </c>
      <c r="D754" s="46"/>
      <c r="E754" s="47" t="s">
        <v>2617</v>
      </c>
      <c r="F754" s="1" t="s">
        <v>902</v>
      </c>
      <c r="G754" s="50" t="s">
        <v>433</v>
      </c>
      <c r="H754" s="43" t="s">
        <v>10</v>
      </c>
      <c r="I754" s="1">
        <v>14.02</v>
      </c>
      <c r="J754" s="38">
        <v>13.599399999999999</v>
      </c>
      <c r="K754" s="4">
        <f t="shared" si="75"/>
        <v>0.42060000000000031</v>
      </c>
      <c r="L754" s="40">
        <f t="shared" si="76"/>
        <v>3.0000000000000027E-2</v>
      </c>
      <c r="M754" s="1">
        <v>14.02</v>
      </c>
      <c r="N754" s="41">
        <f t="shared" si="77"/>
        <v>3.0000000000000027E-2</v>
      </c>
    </row>
    <row r="755" spans="1:14">
      <c r="A755" s="1" t="str">
        <f t="shared" si="74"/>
        <v>2.02.066240</v>
      </c>
      <c r="B755" s="25">
        <f>COUNTIF(C$3:C755,C755)</f>
        <v>240</v>
      </c>
      <c r="C755" s="46" t="s">
        <v>2379</v>
      </c>
      <c r="D755" s="46"/>
      <c r="E755" s="47" t="s">
        <v>2618</v>
      </c>
      <c r="F755" s="1" t="s">
        <v>903</v>
      </c>
      <c r="G755" s="50">
        <v>0</v>
      </c>
      <c r="H755" s="43" t="s">
        <v>10</v>
      </c>
      <c r="I755" s="1">
        <v>6.01</v>
      </c>
      <c r="J755" s="38">
        <v>5.8296999999999999</v>
      </c>
      <c r="K755" s="4">
        <f t="shared" si="75"/>
        <v>0.1802999999999999</v>
      </c>
      <c r="L755" s="40">
        <f t="shared" si="76"/>
        <v>3.0000000000000027E-2</v>
      </c>
      <c r="M755" s="1">
        <v>6.01</v>
      </c>
      <c r="N755" s="41">
        <f t="shared" si="77"/>
        <v>3.0000000000000027E-2</v>
      </c>
    </row>
    <row r="756" spans="1:14">
      <c r="A756" s="1" t="str">
        <f t="shared" si="74"/>
        <v>2.02.066241</v>
      </c>
      <c r="B756" s="25">
        <f>COUNTIF(C$3:C756,C756)</f>
        <v>241</v>
      </c>
      <c r="C756" s="46" t="s">
        <v>2379</v>
      </c>
      <c r="D756" s="46"/>
      <c r="E756" s="47" t="s">
        <v>2619</v>
      </c>
      <c r="F756" s="1" t="s">
        <v>904</v>
      </c>
      <c r="G756" s="50" t="s">
        <v>905</v>
      </c>
      <c r="H756" s="43" t="s">
        <v>10</v>
      </c>
      <c r="I756" s="1">
        <v>8.82</v>
      </c>
      <c r="J756" s="38">
        <v>8.5554000000000006</v>
      </c>
      <c r="K756" s="4">
        <f t="shared" si="75"/>
        <v>0.26459999999999972</v>
      </c>
      <c r="L756" s="40">
        <f t="shared" si="76"/>
        <v>2.9999999999999916E-2</v>
      </c>
      <c r="M756" s="1">
        <v>8.82</v>
      </c>
      <c r="N756" s="41">
        <f t="shared" si="77"/>
        <v>2.9999999999999916E-2</v>
      </c>
    </row>
    <row r="757" spans="1:14">
      <c r="A757" s="1" t="str">
        <f t="shared" si="74"/>
        <v>2.02.066242</v>
      </c>
      <c r="B757" s="25">
        <f>COUNTIF(C$3:C757,C757)</f>
        <v>242</v>
      </c>
      <c r="C757" s="46" t="s">
        <v>2379</v>
      </c>
      <c r="D757" s="46"/>
      <c r="E757" s="47" t="s">
        <v>2620</v>
      </c>
      <c r="F757" s="1" t="s">
        <v>906</v>
      </c>
      <c r="G757" s="50" t="s">
        <v>231</v>
      </c>
      <c r="H757" s="43" t="s">
        <v>10</v>
      </c>
      <c r="I757" s="1">
        <v>4.2</v>
      </c>
      <c r="J757" s="38">
        <v>4.0739999999999998</v>
      </c>
      <c r="K757" s="4">
        <f t="shared" si="75"/>
        <v>0.12600000000000033</v>
      </c>
      <c r="L757" s="40">
        <f t="shared" si="76"/>
        <v>3.0000000000000027E-2</v>
      </c>
      <c r="M757" s="1">
        <v>4.2</v>
      </c>
      <c r="N757" s="41">
        <f t="shared" si="77"/>
        <v>3.0000000000000027E-2</v>
      </c>
    </row>
    <row r="758" spans="1:14">
      <c r="A758" s="1" t="str">
        <f t="shared" si="74"/>
        <v>2.02.066243</v>
      </c>
      <c r="B758" s="25">
        <f>COUNTIF(C$3:C758,C758)</f>
        <v>243</v>
      </c>
      <c r="C758" s="46" t="s">
        <v>2379</v>
      </c>
      <c r="D758" s="46"/>
      <c r="E758" s="47" t="s">
        <v>2621</v>
      </c>
      <c r="F758" s="1" t="s">
        <v>907</v>
      </c>
      <c r="G758" s="50" t="s">
        <v>231</v>
      </c>
      <c r="H758" s="43" t="s">
        <v>10</v>
      </c>
      <c r="I758" s="1">
        <v>4.5</v>
      </c>
      <c r="J758" s="38">
        <v>4.3650000000000002</v>
      </c>
      <c r="K758" s="4">
        <f t="shared" si="75"/>
        <v>0.13499999999999979</v>
      </c>
      <c r="L758" s="40">
        <f t="shared" si="76"/>
        <v>2.9999999999999916E-2</v>
      </c>
      <c r="M758" s="1">
        <v>4.5</v>
      </c>
      <c r="N758" s="41">
        <f t="shared" si="77"/>
        <v>2.9999999999999916E-2</v>
      </c>
    </row>
    <row r="759" spans="1:14">
      <c r="A759" s="1" t="str">
        <f t="shared" si="74"/>
        <v>2.02.066244</v>
      </c>
      <c r="B759" s="25">
        <f>COUNTIF(C$3:C759,C759)</f>
        <v>244</v>
      </c>
      <c r="C759" s="46" t="s">
        <v>2379</v>
      </c>
      <c r="D759" s="46"/>
      <c r="E759" s="47" t="s">
        <v>2622</v>
      </c>
      <c r="F759" s="1" t="s">
        <v>908</v>
      </c>
      <c r="G759" s="50">
        <v>304</v>
      </c>
      <c r="H759" s="43" t="s">
        <v>10</v>
      </c>
      <c r="I759" s="1">
        <v>6.5</v>
      </c>
      <c r="J759" s="38">
        <v>6.3049999999999997</v>
      </c>
      <c r="K759" s="4">
        <f t="shared" si="75"/>
        <v>0.19500000000000028</v>
      </c>
      <c r="L759" s="40">
        <f t="shared" si="76"/>
        <v>3.0000000000000027E-2</v>
      </c>
      <c r="M759" s="1">
        <v>6.5</v>
      </c>
      <c r="N759" s="41">
        <f t="shared" si="77"/>
        <v>3.0000000000000027E-2</v>
      </c>
    </row>
    <row r="760" spans="1:14">
      <c r="A760" s="1" t="str">
        <f t="shared" si="74"/>
        <v>2.02.066245</v>
      </c>
      <c r="B760" s="25">
        <f>COUNTIF(C$3:C760,C760)</f>
        <v>245</v>
      </c>
      <c r="C760" s="46" t="s">
        <v>2379</v>
      </c>
      <c r="D760" s="46"/>
      <c r="E760" s="47" t="s">
        <v>2623</v>
      </c>
      <c r="F760" s="1" t="s">
        <v>909</v>
      </c>
      <c r="G760" s="50" t="s">
        <v>433</v>
      </c>
      <c r="H760" s="43" t="s">
        <v>10</v>
      </c>
      <c r="I760" s="1">
        <v>3.9</v>
      </c>
      <c r="J760" s="38">
        <v>3.7829999999999999</v>
      </c>
      <c r="K760" s="4">
        <f t="shared" si="75"/>
        <v>0.11699999999999999</v>
      </c>
      <c r="L760" s="40">
        <f t="shared" si="76"/>
        <v>3.0000000000000027E-2</v>
      </c>
      <c r="M760" s="1">
        <v>3.9</v>
      </c>
      <c r="N760" s="41">
        <f t="shared" si="77"/>
        <v>3.0000000000000027E-2</v>
      </c>
    </row>
    <row r="761" spans="1:14">
      <c r="A761" s="1" t="str">
        <f t="shared" si="74"/>
        <v>2.02.066246</v>
      </c>
      <c r="B761" s="25">
        <f>COUNTIF(C$3:C761,C761)</f>
        <v>246</v>
      </c>
      <c r="C761" s="46" t="s">
        <v>2379</v>
      </c>
      <c r="D761" s="46"/>
      <c r="E761" s="47" t="s">
        <v>2624</v>
      </c>
      <c r="F761" s="1" t="s">
        <v>910</v>
      </c>
      <c r="G761" s="50" t="s">
        <v>433</v>
      </c>
      <c r="H761" s="43" t="s">
        <v>10</v>
      </c>
      <c r="I761" s="1">
        <v>3.9</v>
      </c>
      <c r="J761" s="38">
        <v>3.7829999999999999</v>
      </c>
      <c r="K761" s="4">
        <f t="shared" si="75"/>
        <v>0.11699999999999999</v>
      </c>
      <c r="L761" s="40">
        <f t="shared" si="76"/>
        <v>3.0000000000000027E-2</v>
      </c>
      <c r="M761" s="1">
        <v>3.9</v>
      </c>
      <c r="N761" s="41">
        <f t="shared" si="77"/>
        <v>3.0000000000000027E-2</v>
      </c>
    </row>
    <row r="762" spans="1:14">
      <c r="A762" s="1" t="str">
        <f t="shared" si="74"/>
        <v>2.02.066247</v>
      </c>
      <c r="B762" s="25">
        <f>COUNTIF(C$3:C762,C762)</f>
        <v>247</v>
      </c>
      <c r="C762" s="46" t="s">
        <v>2379</v>
      </c>
      <c r="D762" s="46"/>
      <c r="E762" s="47" t="s">
        <v>2625</v>
      </c>
      <c r="F762" s="1" t="s">
        <v>911</v>
      </c>
      <c r="G762" s="50" t="s">
        <v>912</v>
      </c>
      <c r="H762" s="43" t="s">
        <v>10</v>
      </c>
      <c r="I762" s="1">
        <v>7.5</v>
      </c>
      <c r="J762" s="38">
        <v>7.2749999999999995</v>
      </c>
      <c r="K762" s="4">
        <f t="shared" si="75"/>
        <v>0.22500000000000053</v>
      </c>
      <c r="L762" s="40">
        <f t="shared" si="76"/>
        <v>3.0000000000000027E-2</v>
      </c>
      <c r="M762" s="1">
        <v>7.5</v>
      </c>
      <c r="N762" s="41">
        <f t="shared" si="77"/>
        <v>3.0000000000000027E-2</v>
      </c>
    </row>
    <row r="763" spans="1:14">
      <c r="A763" s="1" t="str">
        <f t="shared" si="74"/>
        <v>2.02.066248</v>
      </c>
      <c r="B763" s="25">
        <f>COUNTIF(C$3:C763,C763)</f>
        <v>248</v>
      </c>
      <c r="C763" s="46" t="s">
        <v>2379</v>
      </c>
      <c r="D763" s="46"/>
      <c r="E763" s="47" t="s">
        <v>2626</v>
      </c>
      <c r="F763" s="1" t="s">
        <v>913</v>
      </c>
      <c r="G763" s="50">
        <v>439</v>
      </c>
      <c r="H763" s="43" t="s">
        <v>10</v>
      </c>
      <c r="I763" s="1">
        <v>12.55</v>
      </c>
      <c r="J763" s="38">
        <v>12.173500000000001</v>
      </c>
      <c r="K763" s="4">
        <f t="shared" si="75"/>
        <v>0.37650000000000006</v>
      </c>
      <c r="L763" s="40">
        <f t="shared" si="76"/>
        <v>3.0000000000000027E-2</v>
      </c>
      <c r="M763" s="1">
        <v>15.58</v>
      </c>
      <c r="N763" s="41">
        <f t="shared" si="77"/>
        <v>0.21864569961489089</v>
      </c>
    </row>
    <row r="764" spans="1:14">
      <c r="A764" s="1" t="str">
        <f t="shared" si="74"/>
        <v>2.02.066249</v>
      </c>
      <c r="B764" s="25">
        <f>COUNTIF(C$3:C764,C764)</f>
        <v>249</v>
      </c>
      <c r="C764" s="46" t="s">
        <v>2379</v>
      </c>
      <c r="D764" s="46"/>
      <c r="E764" s="47" t="s">
        <v>2627</v>
      </c>
      <c r="F764" s="1" t="s">
        <v>914</v>
      </c>
      <c r="G764" s="50" t="s">
        <v>915</v>
      </c>
      <c r="H764" s="43" t="s">
        <v>10</v>
      </c>
      <c r="I764" s="1">
        <v>0.5</v>
      </c>
      <c r="J764" s="38">
        <v>0.48499999999999999</v>
      </c>
      <c r="K764" s="4">
        <f t="shared" si="75"/>
        <v>1.5000000000000013E-2</v>
      </c>
      <c r="L764" s="40">
        <f t="shared" si="76"/>
        <v>3.0000000000000027E-2</v>
      </c>
      <c r="M764" s="1">
        <v>0.5</v>
      </c>
      <c r="N764" s="41">
        <f t="shared" si="77"/>
        <v>3.0000000000000027E-2</v>
      </c>
    </row>
    <row r="765" spans="1:14">
      <c r="A765" s="1" t="str">
        <f t="shared" si="74"/>
        <v>2.02.066250</v>
      </c>
      <c r="B765" s="25">
        <f>COUNTIF(C$3:C765,C765)</f>
        <v>250</v>
      </c>
      <c r="C765" s="46" t="s">
        <v>2379</v>
      </c>
      <c r="D765" s="46"/>
      <c r="E765" s="48" t="s">
        <v>2628</v>
      </c>
      <c r="F765" s="1" t="s">
        <v>916</v>
      </c>
      <c r="G765" s="50" t="s">
        <v>917</v>
      </c>
      <c r="H765" s="43" t="s">
        <v>10</v>
      </c>
      <c r="I765" s="1">
        <v>24.5</v>
      </c>
      <c r="J765" s="38">
        <v>23.274999999999999</v>
      </c>
      <c r="K765" s="4">
        <f t="shared" si="75"/>
        <v>1.2250000000000014</v>
      </c>
      <c r="L765" s="40">
        <f t="shared" si="76"/>
        <v>5.0000000000000044E-2</v>
      </c>
      <c r="M765" s="1">
        <v>24.5</v>
      </c>
      <c r="N765" s="41">
        <f t="shared" si="77"/>
        <v>5.0000000000000044E-2</v>
      </c>
    </row>
    <row r="766" spans="1:14">
      <c r="A766" s="1" t="str">
        <f t="shared" si="74"/>
        <v>2.02.066251</v>
      </c>
      <c r="B766" s="25">
        <f>COUNTIF(C$3:C766,C766)</f>
        <v>251</v>
      </c>
      <c r="C766" s="46" t="s">
        <v>2379</v>
      </c>
      <c r="D766" s="46"/>
      <c r="E766" s="48" t="s">
        <v>2629</v>
      </c>
      <c r="F766" s="1" t="s">
        <v>918</v>
      </c>
      <c r="G766" s="50" t="s">
        <v>917</v>
      </c>
      <c r="H766" s="43" t="s">
        <v>10</v>
      </c>
      <c r="I766" s="1">
        <v>49.5</v>
      </c>
      <c r="J766" s="38">
        <v>47.024999999999999</v>
      </c>
      <c r="K766" s="4">
        <f t="shared" si="75"/>
        <v>2.4750000000000014</v>
      </c>
      <c r="L766" s="40">
        <f t="shared" si="76"/>
        <v>5.0000000000000044E-2</v>
      </c>
      <c r="M766" s="1">
        <v>49.5</v>
      </c>
      <c r="N766" s="41">
        <f t="shared" si="77"/>
        <v>5.0000000000000044E-2</v>
      </c>
    </row>
    <row r="767" spans="1:14">
      <c r="A767" s="1" t="str">
        <f t="shared" si="74"/>
        <v>2.02.066252</v>
      </c>
      <c r="B767" s="25">
        <f>COUNTIF(C$3:C767,C767)</f>
        <v>252</v>
      </c>
      <c r="C767" s="46" t="s">
        <v>2379</v>
      </c>
      <c r="D767" s="46"/>
      <c r="E767" s="47" t="s">
        <v>2630</v>
      </c>
      <c r="F767" s="1" t="s">
        <v>919</v>
      </c>
      <c r="G767" s="50" t="s">
        <v>920</v>
      </c>
      <c r="H767" s="43" t="s">
        <v>10</v>
      </c>
      <c r="I767" s="1">
        <v>6.16</v>
      </c>
      <c r="J767" s="38">
        <v>5.9752000000000001</v>
      </c>
      <c r="K767" s="4">
        <f t="shared" ref="K767:K810" si="78">I767-J767</f>
        <v>0.18480000000000008</v>
      </c>
      <c r="L767" s="40">
        <f t="shared" ref="L767:L810" si="79">1-J767/I767</f>
        <v>3.0000000000000027E-2</v>
      </c>
      <c r="M767" s="1">
        <v>6.16</v>
      </c>
      <c r="N767" s="41">
        <f t="shared" si="77"/>
        <v>3.0000000000000027E-2</v>
      </c>
    </row>
    <row r="768" spans="1:14">
      <c r="A768" s="1" t="str">
        <f t="shared" si="74"/>
        <v>2.02.066253</v>
      </c>
      <c r="B768" s="25">
        <f>COUNTIF(C$3:C768,C768)</f>
        <v>253</v>
      </c>
      <c r="C768" s="46" t="s">
        <v>2379</v>
      </c>
      <c r="D768" s="46"/>
      <c r="E768" s="47" t="s">
        <v>2631</v>
      </c>
      <c r="F768" s="1" t="s">
        <v>921</v>
      </c>
      <c r="G768" s="50" t="s">
        <v>586</v>
      </c>
      <c r="H768" s="43" t="s">
        <v>10</v>
      </c>
      <c r="I768" s="1">
        <v>22.71</v>
      </c>
      <c r="J768" s="38">
        <v>22.028700000000001</v>
      </c>
      <c r="K768" s="4">
        <f t="shared" si="78"/>
        <v>0.68130000000000024</v>
      </c>
      <c r="L768" s="40">
        <f t="shared" si="79"/>
        <v>3.0000000000000027E-2</v>
      </c>
      <c r="M768" s="1">
        <v>22.71</v>
      </c>
      <c r="N768" s="41">
        <f t="shared" si="77"/>
        <v>3.0000000000000027E-2</v>
      </c>
    </row>
    <row r="769" spans="1:14">
      <c r="A769" s="1" t="str">
        <f t="shared" si="74"/>
        <v>2.02.066254</v>
      </c>
      <c r="B769" s="25">
        <f>COUNTIF(C$3:C769,C769)</f>
        <v>254</v>
      </c>
      <c r="C769" s="46" t="s">
        <v>2379</v>
      </c>
      <c r="D769" s="46"/>
      <c r="E769" s="47" t="s">
        <v>2632</v>
      </c>
      <c r="F769" s="1" t="s">
        <v>922</v>
      </c>
      <c r="G769" s="50" t="s">
        <v>923</v>
      </c>
      <c r="H769" s="43" t="s">
        <v>10</v>
      </c>
      <c r="I769" s="1">
        <v>11.55</v>
      </c>
      <c r="J769" s="38">
        <v>11.2035</v>
      </c>
      <c r="K769" s="4">
        <f t="shared" si="78"/>
        <v>0.3465000000000007</v>
      </c>
      <c r="L769" s="40">
        <f t="shared" si="79"/>
        <v>3.0000000000000027E-2</v>
      </c>
      <c r="M769" s="1">
        <v>11.55</v>
      </c>
      <c r="N769" s="41">
        <f t="shared" si="77"/>
        <v>3.0000000000000027E-2</v>
      </c>
    </row>
    <row r="770" spans="1:14">
      <c r="A770" s="1" t="str">
        <f t="shared" si="74"/>
        <v>2.02.066255</v>
      </c>
      <c r="B770" s="25">
        <f>COUNTIF(C$3:C770,C770)</f>
        <v>255</v>
      </c>
      <c r="C770" s="46" t="s">
        <v>2379</v>
      </c>
      <c r="D770" s="46"/>
      <c r="E770" s="47" t="s">
        <v>2633</v>
      </c>
      <c r="F770" s="1" t="s">
        <v>924</v>
      </c>
      <c r="G770" s="50" t="s">
        <v>586</v>
      </c>
      <c r="H770" s="43" t="s">
        <v>10</v>
      </c>
      <c r="I770" s="1">
        <v>13.69</v>
      </c>
      <c r="J770" s="38">
        <v>13.279299999999999</v>
      </c>
      <c r="K770" s="4">
        <f t="shared" si="78"/>
        <v>0.41070000000000029</v>
      </c>
      <c r="L770" s="40">
        <f t="shared" si="79"/>
        <v>3.0000000000000027E-2</v>
      </c>
      <c r="M770" s="1">
        <v>13.69</v>
      </c>
      <c r="N770" s="41">
        <f t="shared" si="77"/>
        <v>3.0000000000000027E-2</v>
      </c>
    </row>
    <row r="771" spans="1:14">
      <c r="A771" s="1" t="str">
        <f t="shared" si="74"/>
        <v>2.02.066256</v>
      </c>
      <c r="B771" s="25">
        <f>COUNTIF(C$3:C771,C771)</f>
        <v>256</v>
      </c>
      <c r="C771" s="46" t="s">
        <v>2379</v>
      </c>
      <c r="D771" s="46"/>
      <c r="E771" s="47" t="s">
        <v>2634</v>
      </c>
      <c r="F771" s="1" t="s">
        <v>925</v>
      </c>
      <c r="G771" s="50" t="s">
        <v>926</v>
      </c>
      <c r="H771" s="43" t="s">
        <v>10</v>
      </c>
      <c r="I771" s="1">
        <v>26.13</v>
      </c>
      <c r="J771" s="38">
        <v>25.3461</v>
      </c>
      <c r="K771" s="4">
        <f t="shared" si="78"/>
        <v>0.78389999999999915</v>
      </c>
      <c r="L771" s="40">
        <f t="shared" si="79"/>
        <v>2.9999999999999916E-2</v>
      </c>
      <c r="M771" s="1">
        <v>26.13</v>
      </c>
      <c r="N771" s="41">
        <f t="shared" si="77"/>
        <v>2.9999999999999916E-2</v>
      </c>
    </row>
    <row r="772" spans="1:14">
      <c r="A772" s="1" t="str">
        <f t="shared" si="74"/>
        <v>2.02.066257</v>
      </c>
      <c r="B772" s="25">
        <f>COUNTIF(C$3:C772,C772)</f>
        <v>257</v>
      </c>
      <c r="C772" s="46" t="s">
        <v>2379</v>
      </c>
      <c r="D772" s="46"/>
      <c r="E772" s="47" t="s">
        <v>2635</v>
      </c>
      <c r="F772" s="1" t="s">
        <v>927</v>
      </c>
      <c r="G772" s="50" t="s">
        <v>926</v>
      </c>
      <c r="H772" s="43" t="s">
        <v>10</v>
      </c>
      <c r="I772" s="1">
        <v>25.88</v>
      </c>
      <c r="J772" s="38">
        <v>25.103599999999997</v>
      </c>
      <c r="K772" s="4">
        <f t="shared" si="78"/>
        <v>0.77640000000000242</v>
      </c>
      <c r="L772" s="40">
        <f t="shared" si="79"/>
        <v>3.0000000000000138E-2</v>
      </c>
      <c r="M772" s="1">
        <v>25.88</v>
      </c>
      <c r="N772" s="41">
        <f t="shared" si="77"/>
        <v>3.0000000000000138E-2</v>
      </c>
    </row>
    <row r="773" spans="1:14">
      <c r="A773" s="1" t="str">
        <f t="shared" si="74"/>
        <v>2.02.066258</v>
      </c>
      <c r="B773" s="25">
        <f>COUNTIF(C$3:C773,C773)</f>
        <v>258</v>
      </c>
      <c r="C773" s="46" t="s">
        <v>2379</v>
      </c>
      <c r="D773" s="46"/>
      <c r="E773" s="47" t="s">
        <v>2636</v>
      </c>
      <c r="F773" s="1" t="s">
        <v>928</v>
      </c>
      <c r="G773" s="50" t="s">
        <v>929</v>
      </c>
      <c r="H773" s="43" t="s">
        <v>10</v>
      </c>
      <c r="I773" s="1">
        <v>28.29</v>
      </c>
      <c r="J773" s="38">
        <v>27.441299999999998</v>
      </c>
      <c r="K773" s="4">
        <f t="shared" si="78"/>
        <v>0.8487000000000009</v>
      </c>
      <c r="L773" s="40">
        <f t="shared" si="79"/>
        <v>3.0000000000000027E-2</v>
      </c>
      <c r="M773" s="1">
        <v>28.29</v>
      </c>
      <c r="N773" s="41">
        <f t="shared" si="77"/>
        <v>3.0000000000000027E-2</v>
      </c>
    </row>
    <row r="774" spans="1:14">
      <c r="A774" s="1" t="str">
        <f t="shared" si="74"/>
        <v>2.02.066259</v>
      </c>
      <c r="B774" s="25">
        <f>COUNTIF(C$3:C774,C774)</f>
        <v>259</v>
      </c>
      <c r="C774" s="46" t="s">
        <v>2379</v>
      </c>
      <c r="D774" s="46"/>
      <c r="E774" s="48" t="s">
        <v>2637</v>
      </c>
      <c r="F774" s="1" t="s">
        <v>930</v>
      </c>
      <c r="G774" s="50" t="s">
        <v>931</v>
      </c>
      <c r="H774" s="43" t="s">
        <v>10</v>
      </c>
      <c r="I774" s="1">
        <v>70.94</v>
      </c>
      <c r="J774" s="38">
        <v>67.393000000000001</v>
      </c>
      <c r="K774" s="4">
        <f t="shared" si="78"/>
        <v>3.546999999999997</v>
      </c>
      <c r="L774" s="40">
        <f t="shared" si="79"/>
        <v>4.9999999999999933E-2</v>
      </c>
      <c r="M774" s="1">
        <v>70.94</v>
      </c>
      <c r="N774" s="41">
        <f t="shared" si="77"/>
        <v>4.9999999999999933E-2</v>
      </c>
    </row>
    <row r="775" spans="1:14">
      <c r="A775" s="1" t="str">
        <f t="shared" si="74"/>
        <v>2.02.066260</v>
      </c>
      <c r="B775" s="25">
        <f>COUNTIF(C$3:C775,C775)</f>
        <v>260</v>
      </c>
      <c r="C775" s="46" t="s">
        <v>2379</v>
      </c>
      <c r="D775" s="46"/>
      <c r="E775" s="48" t="s">
        <v>2638</v>
      </c>
      <c r="F775" s="1" t="s">
        <v>932</v>
      </c>
      <c r="G775" s="50" t="s">
        <v>933</v>
      </c>
      <c r="H775" s="43" t="s">
        <v>10</v>
      </c>
      <c r="I775" s="1">
        <v>39.1</v>
      </c>
      <c r="J775" s="38">
        <v>37.145000000000003</v>
      </c>
      <c r="K775" s="4">
        <f t="shared" si="78"/>
        <v>1.9549999999999983</v>
      </c>
      <c r="L775" s="40">
        <f t="shared" si="79"/>
        <v>4.9999999999999933E-2</v>
      </c>
      <c r="M775" s="1">
        <v>39.1</v>
      </c>
      <c r="N775" s="41">
        <f t="shared" si="77"/>
        <v>4.9999999999999933E-2</v>
      </c>
    </row>
    <row r="776" spans="1:14">
      <c r="A776" s="1" t="str">
        <f t="shared" si="74"/>
        <v>2.02.066261</v>
      </c>
      <c r="B776" s="25">
        <f>COUNTIF(C$3:C776,C776)</f>
        <v>261</v>
      </c>
      <c r="C776" s="46" t="s">
        <v>2379</v>
      </c>
      <c r="D776" s="46"/>
      <c r="E776" s="48" t="s">
        <v>2639</v>
      </c>
      <c r="F776" s="1" t="s">
        <v>934</v>
      </c>
      <c r="G776" s="50">
        <v>439</v>
      </c>
      <c r="H776" s="43" t="s">
        <v>10</v>
      </c>
      <c r="I776" s="1">
        <v>42.87</v>
      </c>
      <c r="J776" s="38">
        <v>40.726499999999994</v>
      </c>
      <c r="K776" s="4">
        <f t="shared" si="78"/>
        <v>2.1435000000000031</v>
      </c>
      <c r="L776" s="40">
        <f t="shared" si="79"/>
        <v>5.0000000000000044E-2</v>
      </c>
      <c r="M776" s="1">
        <v>42.87</v>
      </c>
      <c r="N776" s="41">
        <f t="shared" si="77"/>
        <v>5.0000000000000044E-2</v>
      </c>
    </row>
    <row r="777" spans="1:14">
      <c r="A777" s="1" t="str">
        <f t="shared" si="74"/>
        <v>2.02.066262</v>
      </c>
      <c r="B777" s="25">
        <f>COUNTIF(C$3:C777,C777)</f>
        <v>262</v>
      </c>
      <c r="C777" s="46" t="s">
        <v>2379</v>
      </c>
      <c r="D777" s="46"/>
      <c r="E777" s="48" t="s">
        <v>2640</v>
      </c>
      <c r="F777" s="1" t="s">
        <v>935</v>
      </c>
      <c r="G777" s="50" t="s">
        <v>936</v>
      </c>
      <c r="H777" s="43" t="s">
        <v>10</v>
      </c>
      <c r="I777" s="1">
        <v>50.81</v>
      </c>
      <c r="J777" s="38">
        <v>48.269500000000001</v>
      </c>
      <c r="K777" s="4">
        <f t="shared" si="78"/>
        <v>2.5405000000000015</v>
      </c>
      <c r="L777" s="40">
        <f t="shared" si="79"/>
        <v>5.0000000000000044E-2</v>
      </c>
      <c r="M777" s="1">
        <v>50.81</v>
      </c>
      <c r="N777" s="41">
        <f t="shared" si="77"/>
        <v>5.0000000000000044E-2</v>
      </c>
    </row>
    <row r="778" spans="1:14">
      <c r="A778" s="1" t="str">
        <f t="shared" si="74"/>
        <v>2.02.066263</v>
      </c>
      <c r="B778" s="25">
        <f>COUNTIF(C$3:C778,C778)</f>
        <v>263</v>
      </c>
      <c r="C778" s="46" t="s">
        <v>2379</v>
      </c>
      <c r="D778" s="46"/>
      <c r="E778" s="47" t="s">
        <v>2641</v>
      </c>
      <c r="F778" s="1" t="s">
        <v>937</v>
      </c>
      <c r="G778" s="50">
        <v>0</v>
      </c>
      <c r="H778" s="43" t="s">
        <v>10</v>
      </c>
      <c r="I778" s="1">
        <v>44.55</v>
      </c>
      <c r="J778" s="38">
        <v>43.213499999999996</v>
      </c>
      <c r="K778" s="4">
        <f t="shared" si="78"/>
        <v>1.3365000000000009</v>
      </c>
      <c r="L778" s="40">
        <f t="shared" si="79"/>
        <v>3.0000000000000027E-2</v>
      </c>
      <c r="M778" s="1">
        <v>44.55</v>
      </c>
      <c r="N778" s="41">
        <f t="shared" si="77"/>
        <v>3.0000000000000027E-2</v>
      </c>
    </row>
    <row r="779" spans="1:14">
      <c r="A779" s="1" t="str">
        <f t="shared" si="74"/>
        <v>2.02.066264</v>
      </c>
      <c r="B779" s="25">
        <f>COUNTIF(C$3:C779,C779)</f>
        <v>264</v>
      </c>
      <c r="C779" s="46" t="s">
        <v>2379</v>
      </c>
      <c r="D779" s="46"/>
      <c r="E779" s="48" t="s">
        <v>2642</v>
      </c>
      <c r="F779" s="1" t="s">
        <v>938</v>
      </c>
      <c r="G779" s="50">
        <v>0</v>
      </c>
      <c r="H779" s="43" t="s">
        <v>10</v>
      </c>
      <c r="I779" s="1">
        <v>59.16</v>
      </c>
      <c r="J779" s="38">
        <v>56.201999999999991</v>
      </c>
      <c r="K779" s="4">
        <f t="shared" si="78"/>
        <v>2.9580000000000055</v>
      </c>
      <c r="L779" s="40">
        <f t="shared" si="79"/>
        <v>5.0000000000000044E-2</v>
      </c>
      <c r="M779" s="1">
        <v>59.16</v>
      </c>
      <c r="N779" s="41">
        <f t="shared" si="77"/>
        <v>5.0000000000000044E-2</v>
      </c>
    </row>
    <row r="780" spans="1:14">
      <c r="A780" s="1" t="str">
        <f t="shared" si="74"/>
        <v>2.02.066265</v>
      </c>
      <c r="B780" s="25">
        <f>COUNTIF(C$3:C780,C780)</f>
        <v>265</v>
      </c>
      <c r="C780" s="46" t="s">
        <v>2379</v>
      </c>
      <c r="D780" s="46"/>
      <c r="E780" s="47" t="s">
        <v>2643</v>
      </c>
      <c r="F780" s="1" t="s">
        <v>939</v>
      </c>
      <c r="G780" s="50">
        <v>0</v>
      </c>
      <c r="H780" s="43" t="s">
        <v>10</v>
      </c>
      <c r="I780" s="1">
        <v>7.66</v>
      </c>
      <c r="J780" s="38">
        <v>7.4302000000000001</v>
      </c>
      <c r="K780" s="4">
        <f t="shared" si="78"/>
        <v>0.2298</v>
      </c>
      <c r="L780" s="40">
        <f t="shared" si="79"/>
        <v>3.0000000000000027E-2</v>
      </c>
      <c r="M780" s="1">
        <v>7.66</v>
      </c>
      <c r="N780" s="41">
        <f t="shared" si="77"/>
        <v>3.0000000000000027E-2</v>
      </c>
    </row>
    <row r="781" spans="1:14">
      <c r="A781" s="1" t="str">
        <f t="shared" si="74"/>
        <v>2.02.066266</v>
      </c>
      <c r="B781" s="25">
        <f>COUNTIF(C$3:C781,C781)</f>
        <v>266</v>
      </c>
      <c r="C781" s="46" t="s">
        <v>2379</v>
      </c>
      <c r="D781" s="46"/>
      <c r="E781" s="47" t="s">
        <v>2644</v>
      </c>
      <c r="F781" s="1" t="s">
        <v>940</v>
      </c>
      <c r="G781" s="50" t="s">
        <v>941</v>
      </c>
      <c r="H781" s="43" t="s">
        <v>10</v>
      </c>
      <c r="I781" s="1">
        <v>8.2100000000000009</v>
      </c>
      <c r="J781" s="38">
        <v>7.9637000000000002</v>
      </c>
      <c r="K781" s="4">
        <f t="shared" si="78"/>
        <v>0.24630000000000063</v>
      </c>
      <c r="L781" s="40">
        <f t="shared" si="79"/>
        <v>3.0000000000000027E-2</v>
      </c>
      <c r="M781" s="1">
        <v>8.2100000000000009</v>
      </c>
      <c r="N781" s="41">
        <f t="shared" si="77"/>
        <v>3.0000000000000027E-2</v>
      </c>
    </row>
    <row r="782" spans="1:14">
      <c r="A782" s="1" t="str">
        <f t="shared" si="74"/>
        <v>2.02.066267</v>
      </c>
      <c r="B782" s="25">
        <f>COUNTIF(C$3:C782,C782)</f>
        <v>267</v>
      </c>
      <c r="C782" s="46" t="s">
        <v>2379</v>
      </c>
      <c r="D782" s="46"/>
      <c r="E782" s="47" t="s">
        <v>2645</v>
      </c>
      <c r="F782" s="1" t="s">
        <v>942</v>
      </c>
      <c r="G782" s="50">
        <v>0</v>
      </c>
      <c r="H782" s="43" t="s">
        <v>10</v>
      </c>
      <c r="I782" s="1">
        <v>17.78</v>
      </c>
      <c r="J782" s="38">
        <v>17.246600000000001</v>
      </c>
      <c r="K782" s="4">
        <f t="shared" si="78"/>
        <v>0.53340000000000032</v>
      </c>
      <c r="L782" s="40">
        <f t="shared" si="79"/>
        <v>3.0000000000000027E-2</v>
      </c>
      <c r="M782" s="1">
        <v>17.78</v>
      </c>
      <c r="N782" s="41">
        <f t="shared" ref="N782:N827" si="80">1-J782/M782</f>
        <v>3.0000000000000027E-2</v>
      </c>
    </row>
    <row r="783" spans="1:14">
      <c r="A783" s="1" t="str">
        <f t="shared" si="74"/>
        <v>2.02.066268</v>
      </c>
      <c r="B783" s="25">
        <f>COUNTIF(C$3:C783,C783)</f>
        <v>268</v>
      </c>
      <c r="C783" s="46" t="s">
        <v>2379</v>
      </c>
      <c r="D783" s="46"/>
      <c r="E783" s="47" t="s">
        <v>2646</v>
      </c>
      <c r="F783" s="1" t="s">
        <v>943</v>
      </c>
      <c r="G783" s="50">
        <v>0</v>
      </c>
      <c r="H783" s="43" t="s">
        <v>10</v>
      </c>
      <c r="I783" s="1">
        <v>2.83</v>
      </c>
      <c r="J783" s="38">
        <v>2.7450999999999999</v>
      </c>
      <c r="K783" s="4">
        <f t="shared" si="78"/>
        <v>8.4900000000000198E-2</v>
      </c>
      <c r="L783" s="40">
        <f t="shared" si="79"/>
        <v>3.0000000000000027E-2</v>
      </c>
      <c r="M783" s="1">
        <v>2.83</v>
      </c>
      <c r="N783" s="41">
        <f t="shared" si="80"/>
        <v>3.0000000000000027E-2</v>
      </c>
    </row>
    <row r="784" spans="1:14">
      <c r="A784" s="1" t="str">
        <f t="shared" si="74"/>
        <v>2.02.066269</v>
      </c>
      <c r="B784" s="25">
        <f>COUNTIF(C$3:C784,C784)</f>
        <v>269</v>
      </c>
      <c r="C784" s="46" t="s">
        <v>2379</v>
      </c>
      <c r="D784" s="46"/>
      <c r="E784" s="47" t="s">
        <v>2647</v>
      </c>
      <c r="F784" s="1" t="s">
        <v>944</v>
      </c>
      <c r="G784" s="50">
        <v>0</v>
      </c>
      <c r="H784" s="43" t="s">
        <v>10</v>
      </c>
      <c r="I784" s="1">
        <v>6.04</v>
      </c>
      <c r="J784" s="38">
        <v>5.8587999999999996</v>
      </c>
      <c r="K784" s="4">
        <f t="shared" si="78"/>
        <v>0.18120000000000047</v>
      </c>
      <c r="L784" s="40">
        <f t="shared" si="79"/>
        <v>3.0000000000000027E-2</v>
      </c>
      <c r="M784" s="1">
        <v>6.04</v>
      </c>
      <c r="N784" s="41">
        <f t="shared" si="80"/>
        <v>3.0000000000000027E-2</v>
      </c>
    </row>
    <row r="785" spans="1:14">
      <c r="A785" s="1" t="str">
        <f t="shared" si="74"/>
        <v>2.02.066270</v>
      </c>
      <c r="B785" s="25">
        <f>COUNTIF(C$3:C785,C785)</f>
        <v>270</v>
      </c>
      <c r="C785" s="46" t="s">
        <v>2379</v>
      </c>
      <c r="D785" s="46"/>
      <c r="E785" s="47" t="s">
        <v>2648</v>
      </c>
      <c r="F785" s="1" t="s">
        <v>945</v>
      </c>
      <c r="G785" s="50">
        <v>0</v>
      </c>
      <c r="H785" s="43" t="s">
        <v>10</v>
      </c>
      <c r="I785" s="1">
        <v>19.2</v>
      </c>
      <c r="J785" s="38">
        <v>18.623999999999999</v>
      </c>
      <c r="K785" s="4">
        <f t="shared" si="78"/>
        <v>0.57600000000000051</v>
      </c>
      <c r="L785" s="40">
        <f t="shared" si="79"/>
        <v>3.0000000000000027E-2</v>
      </c>
      <c r="M785" s="1">
        <v>19.2</v>
      </c>
      <c r="N785" s="41">
        <f t="shared" si="80"/>
        <v>3.0000000000000027E-2</v>
      </c>
    </row>
    <row r="786" spans="1:14">
      <c r="A786" s="1" t="str">
        <f t="shared" si="74"/>
        <v>2.02.066271</v>
      </c>
      <c r="B786" s="25">
        <f>COUNTIF(C$3:C786,C786)</f>
        <v>271</v>
      </c>
      <c r="C786" s="46" t="s">
        <v>2379</v>
      </c>
      <c r="D786" s="46"/>
      <c r="E786" s="47" t="s">
        <v>2649</v>
      </c>
      <c r="F786" s="1" t="s">
        <v>946</v>
      </c>
      <c r="G786" s="50">
        <v>0</v>
      </c>
      <c r="H786" s="43" t="s">
        <v>10</v>
      </c>
      <c r="I786" s="1">
        <v>19.2</v>
      </c>
      <c r="J786" s="38">
        <v>18.623999999999999</v>
      </c>
      <c r="K786" s="4">
        <f t="shared" si="78"/>
        <v>0.57600000000000051</v>
      </c>
      <c r="L786" s="40">
        <f t="shared" si="79"/>
        <v>3.0000000000000027E-2</v>
      </c>
      <c r="M786" s="1">
        <v>19.2</v>
      </c>
      <c r="N786" s="41">
        <f t="shared" si="80"/>
        <v>3.0000000000000027E-2</v>
      </c>
    </row>
    <row r="787" spans="1:14">
      <c r="A787" s="1" t="str">
        <f t="shared" si="74"/>
        <v>2.02.066272</v>
      </c>
      <c r="B787" s="25">
        <f>COUNTIF(C$3:C787,C787)</f>
        <v>272</v>
      </c>
      <c r="C787" s="46" t="s">
        <v>2379</v>
      </c>
      <c r="D787" s="46"/>
      <c r="E787" s="47" t="s">
        <v>2650</v>
      </c>
      <c r="F787" s="1" t="s">
        <v>947</v>
      </c>
      <c r="G787" s="50">
        <v>0</v>
      </c>
      <c r="H787" s="43" t="s">
        <v>10</v>
      </c>
      <c r="I787" s="1">
        <v>11.15</v>
      </c>
      <c r="J787" s="38">
        <v>10.8155</v>
      </c>
      <c r="K787" s="4">
        <f t="shared" si="78"/>
        <v>0.33450000000000024</v>
      </c>
      <c r="L787" s="40">
        <f t="shared" si="79"/>
        <v>3.0000000000000027E-2</v>
      </c>
      <c r="M787" s="1">
        <v>11.15</v>
      </c>
      <c r="N787" s="41">
        <f t="shared" si="80"/>
        <v>3.0000000000000027E-2</v>
      </c>
    </row>
    <row r="788" spans="1:14">
      <c r="A788" s="1" t="str">
        <f t="shared" si="74"/>
        <v>2.02.066273</v>
      </c>
      <c r="B788" s="25">
        <f>COUNTIF(C$3:C788,C788)</f>
        <v>273</v>
      </c>
      <c r="C788" s="46" t="s">
        <v>2379</v>
      </c>
      <c r="D788" s="46"/>
      <c r="E788" s="47" t="s">
        <v>2651</v>
      </c>
      <c r="F788" s="1" t="s">
        <v>948</v>
      </c>
      <c r="G788" s="50">
        <v>0</v>
      </c>
      <c r="H788" s="43" t="s">
        <v>10</v>
      </c>
      <c r="I788" s="1">
        <v>9.1300000000000008</v>
      </c>
      <c r="J788" s="38">
        <v>8.8560999999999996</v>
      </c>
      <c r="K788" s="4">
        <f t="shared" si="78"/>
        <v>0.27390000000000114</v>
      </c>
      <c r="L788" s="40">
        <f t="shared" si="79"/>
        <v>3.0000000000000138E-2</v>
      </c>
      <c r="M788" s="1">
        <v>9.1300000000000008</v>
      </c>
      <c r="N788" s="41">
        <f t="shared" si="80"/>
        <v>3.0000000000000138E-2</v>
      </c>
    </row>
    <row r="789" spans="1:14">
      <c r="A789" s="1" t="str">
        <f t="shared" si="74"/>
        <v>2.02.066274</v>
      </c>
      <c r="B789" s="25">
        <f>COUNTIF(C$3:C789,C789)</f>
        <v>274</v>
      </c>
      <c r="C789" s="46" t="s">
        <v>2379</v>
      </c>
      <c r="D789" s="46"/>
      <c r="E789" s="47" t="s">
        <v>2652</v>
      </c>
      <c r="F789" s="1" t="s">
        <v>949</v>
      </c>
      <c r="G789" s="50">
        <v>0</v>
      </c>
      <c r="H789" s="43" t="s">
        <v>10</v>
      </c>
      <c r="I789" s="1">
        <v>12.78</v>
      </c>
      <c r="J789" s="38">
        <v>12.396599999999999</v>
      </c>
      <c r="K789" s="4">
        <f t="shared" si="78"/>
        <v>0.38339999999999996</v>
      </c>
      <c r="L789" s="40">
        <f t="shared" si="79"/>
        <v>3.0000000000000027E-2</v>
      </c>
      <c r="M789" s="1">
        <v>12.78</v>
      </c>
      <c r="N789" s="41">
        <f t="shared" si="80"/>
        <v>3.0000000000000027E-2</v>
      </c>
    </row>
    <row r="790" spans="1:14">
      <c r="A790" s="1" t="str">
        <f t="shared" si="74"/>
        <v>2.02.066275</v>
      </c>
      <c r="B790" s="25">
        <f>COUNTIF(C$3:C790,C790)</f>
        <v>275</v>
      </c>
      <c r="C790" s="46" t="s">
        <v>2379</v>
      </c>
      <c r="D790" s="46"/>
      <c r="E790" s="47" t="s">
        <v>2653</v>
      </c>
      <c r="F790" s="1" t="s">
        <v>950</v>
      </c>
      <c r="G790" s="50">
        <v>0</v>
      </c>
      <c r="H790" s="43" t="s">
        <v>10</v>
      </c>
      <c r="I790" s="1">
        <v>12.99</v>
      </c>
      <c r="J790" s="38">
        <v>12.600300000000001</v>
      </c>
      <c r="K790" s="4">
        <f t="shared" si="78"/>
        <v>0.38969999999999949</v>
      </c>
      <c r="L790" s="40">
        <f t="shared" si="79"/>
        <v>2.9999999999999916E-2</v>
      </c>
      <c r="M790" s="1">
        <v>12.99</v>
      </c>
      <c r="N790" s="41">
        <f t="shared" si="80"/>
        <v>2.9999999999999916E-2</v>
      </c>
    </row>
    <row r="791" spans="1:14">
      <c r="A791" s="1" t="str">
        <f t="shared" ref="A791:A854" si="81">C791&amp;B791</f>
        <v>2.02.066276</v>
      </c>
      <c r="B791" s="25">
        <f>COUNTIF(C$3:C791,C791)</f>
        <v>276</v>
      </c>
      <c r="C791" s="46" t="s">
        <v>2379</v>
      </c>
      <c r="D791" s="46"/>
      <c r="E791" s="47" t="s">
        <v>2654</v>
      </c>
      <c r="F791" s="1" t="s">
        <v>951</v>
      </c>
      <c r="G791" s="50">
        <v>0</v>
      </c>
      <c r="H791" s="43" t="s">
        <v>10</v>
      </c>
      <c r="I791" s="1">
        <v>12.08</v>
      </c>
      <c r="J791" s="38">
        <v>11.717599999999999</v>
      </c>
      <c r="K791" s="4">
        <f t="shared" si="78"/>
        <v>0.36240000000000094</v>
      </c>
      <c r="L791" s="40">
        <f t="shared" si="79"/>
        <v>3.0000000000000027E-2</v>
      </c>
      <c r="M791" s="1">
        <v>12.08</v>
      </c>
      <c r="N791" s="41">
        <f t="shared" si="80"/>
        <v>3.0000000000000027E-2</v>
      </c>
    </row>
    <row r="792" spans="1:14">
      <c r="A792" s="1" t="str">
        <f t="shared" si="81"/>
        <v>2.02.066277</v>
      </c>
      <c r="B792" s="25">
        <f>COUNTIF(C$3:C792,C792)</f>
        <v>277</v>
      </c>
      <c r="C792" s="46" t="s">
        <v>2379</v>
      </c>
      <c r="D792" s="46"/>
      <c r="E792" s="47" t="s">
        <v>2655</v>
      </c>
      <c r="F792" s="1" t="s">
        <v>952</v>
      </c>
      <c r="G792" s="50">
        <v>0</v>
      </c>
      <c r="H792" s="43" t="s">
        <v>10</v>
      </c>
      <c r="I792" s="1">
        <v>12.65</v>
      </c>
      <c r="J792" s="38">
        <v>12.2705</v>
      </c>
      <c r="K792" s="4">
        <f t="shared" si="78"/>
        <v>0.37950000000000017</v>
      </c>
      <c r="L792" s="40">
        <f t="shared" si="79"/>
        <v>3.0000000000000027E-2</v>
      </c>
      <c r="M792" s="1">
        <v>12.65</v>
      </c>
      <c r="N792" s="41">
        <f t="shared" si="80"/>
        <v>3.0000000000000027E-2</v>
      </c>
    </row>
    <row r="793" spans="1:14">
      <c r="A793" s="1" t="str">
        <f t="shared" si="81"/>
        <v>2.02.066278</v>
      </c>
      <c r="B793" s="25">
        <f>COUNTIF(C$3:C793,C793)</f>
        <v>278</v>
      </c>
      <c r="C793" s="46" t="s">
        <v>2379</v>
      </c>
      <c r="D793" s="46"/>
      <c r="E793" s="47" t="s">
        <v>2656</v>
      </c>
      <c r="F793" s="1" t="s">
        <v>953</v>
      </c>
      <c r="G793" s="50">
        <v>0</v>
      </c>
      <c r="H793" s="43" t="s">
        <v>10</v>
      </c>
      <c r="I793" s="1">
        <v>6.8</v>
      </c>
      <c r="J793" s="38">
        <v>6.5960000000000001</v>
      </c>
      <c r="K793" s="4">
        <f t="shared" si="78"/>
        <v>0.20399999999999974</v>
      </c>
      <c r="L793" s="40">
        <f t="shared" si="79"/>
        <v>2.9999999999999916E-2</v>
      </c>
      <c r="M793" s="1">
        <v>6.8</v>
      </c>
      <c r="N793" s="41">
        <f t="shared" si="80"/>
        <v>2.9999999999999916E-2</v>
      </c>
    </row>
    <row r="794" spans="1:14">
      <c r="A794" s="1" t="str">
        <f t="shared" si="81"/>
        <v>2.02.066279</v>
      </c>
      <c r="B794" s="25">
        <f>COUNTIF(C$3:C794,C794)</f>
        <v>279</v>
      </c>
      <c r="C794" s="46" t="s">
        <v>2379</v>
      </c>
      <c r="D794" s="46"/>
      <c r="E794" s="47" t="s">
        <v>2657</v>
      </c>
      <c r="F794" s="1" t="s">
        <v>954</v>
      </c>
      <c r="G794" s="50" t="s">
        <v>955</v>
      </c>
      <c r="H794" s="43" t="s">
        <v>10</v>
      </c>
      <c r="I794" s="1">
        <v>177.59</v>
      </c>
      <c r="J794" s="38">
        <v>172.26230000000001</v>
      </c>
      <c r="K794" s="4">
        <f t="shared" si="78"/>
        <v>5.327699999999993</v>
      </c>
      <c r="L794" s="40">
        <f t="shared" si="79"/>
        <v>2.9999999999999916E-2</v>
      </c>
      <c r="M794" s="1">
        <v>177.59</v>
      </c>
      <c r="N794" s="41">
        <f t="shared" si="80"/>
        <v>2.9999999999999916E-2</v>
      </c>
    </row>
    <row r="795" spans="1:14">
      <c r="A795" s="1" t="str">
        <f t="shared" si="81"/>
        <v>2.02.066280</v>
      </c>
      <c r="B795" s="25">
        <f>COUNTIF(C$3:C795,C795)</f>
        <v>280</v>
      </c>
      <c r="C795" s="46" t="s">
        <v>2379</v>
      </c>
      <c r="D795" s="46"/>
      <c r="E795" s="47" t="s">
        <v>2658</v>
      </c>
      <c r="F795" s="1" t="s">
        <v>956</v>
      </c>
      <c r="G795" s="50" t="s">
        <v>957</v>
      </c>
      <c r="H795" s="43" t="s">
        <v>10</v>
      </c>
      <c r="I795" s="1">
        <v>3.17</v>
      </c>
      <c r="J795" s="38">
        <v>3.0749</v>
      </c>
      <c r="K795" s="4">
        <f t="shared" si="78"/>
        <v>9.5099999999999962E-2</v>
      </c>
      <c r="L795" s="40">
        <f t="shared" si="79"/>
        <v>3.0000000000000027E-2</v>
      </c>
      <c r="M795" s="1">
        <v>3.17</v>
      </c>
      <c r="N795" s="41">
        <f t="shared" si="80"/>
        <v>3.0000000000000027E-2</v>
      </c>
    </row>
    <row r="796" spans="1:14">
      <c r="A796" s="1" t="str">
        <f t="shared" si="81"/>
        <v>2.02.066281</v>
      </c>
      <c r="B796" s="25">
        <f>COUNTIF(C$3:C796,C796)</f>
        <v>281</v>
      </c>
      <c r="C796" s="46" t="s">
        <v>2379</v>
      </c>
      <c r="D796" s="46"/>
      <c r="E796" s="47" t="s">
        <v>2659</v>
      </c>
      <c r="F796" s="1" t="s">
        <v>958</v>
      </c>
      <c r="G796" s="50" t="s">
        <v>959</v>
      </c>
      <c r="H796" s="43" t="s">
        <v>10</v>
      </c>
      <c r="I796" s="1">
        <v>7.6</v>
      </c>
      <c r="J796" s="38">
        <v>7.3719999999999999</v>
      </c>
      <c r="K796" s="4">
        <f t="shared" si="78"/>
        <v>0.22799999999999976</v>
      </c>
      <c r="L796" s="40">
        <f t="shared" si="79"/>
        <v>2.9999999999999916E-2</v>
      </c>
      <c r="M796" s="1">
        <v>7.6</v>
      </c>
      <c r="N796" s="41">
        <f t="shared" si="80"/>
        <v>2.9999999999999916E-2</v>
      </c>
    </row>
    <row r="797" spans="1:14">
      <c r="A797" s="1" t="str">
        <f t="shared" si="81"/>
        <v>2.02.066282</v>
      </c>
      <c r="B797" s="25">
        <f>COUNTIF(C$3:C797,C797)</f>
        <v>282</v>
      </c>
      <c r="C797" s="46" t="s">
        <v>2379</v>
      </c>
      <c r="D797" s="46"/>
      <c r="E797" s="47" t="s">
        <v>2660</v>
      </c>
      <c r="F797" s="1" t="s">
        <v>960</v>
      </c>
      <c r="G797" s="50" t="s">
        <v>586</v>
      </c>
      <c r="H797" s="43" t="s">
        <v>10</v>
      </c>
      <c r="I797" s="1">
        <v>12.05</v>
      </c>
      <c r="J797" s="38">
        <v>11.688500000000001</v>
      </c>
      <c r="K797" s="4">
        <f t="shared" si="78"/>
        <v>0.36149999999999949</v>
      </c>
      <c r="L797" s="40">
        <f t="shared" si="79"/>
        <v>2.9999999999999916E-2</v>
      </c>
      <c r="M797" s="1">
        <v>12.05</v>
      </c>
      <c r="N797" s="41">
        <f t="shared" si="80"/>
        <v>2.9999999999999916E-2</v>
      </c>
    </row>
    <row r="798" spans="1:14">
      <c r="A798" s="1" t="str">
        <f t="shared" si="81"/>
        <v>2.02.066283</v>
      </c>
      <c r="B798" s="25">
        <f>COUNTIF(C$3:C798,C798)</f>
        <v>283</v>
      </c>
      <c r="C798" s="46" t="s">
        <v>2379</v>
      </c>
      <c r="D798" s="46"/>
      <c r="E798" s="48" t="s">
        <v>2661</v>
      </c>
      <c r="F798" s="1" t="s">
        <v>961</v>
      </c>
      <c r="G798" s="50">
        <v>409</v>
      </c>
      <c r="H798" s="43" t="s">
        <v>10</v>
      </c>
      <c r="I798" s="1">
        <v>35.57</v>
      </c>
      <c r="J798" s="38">
        <v>33.791499999999999</v>
      </c>
      <c r="K798" s="4">
        <f t="shared" si="78"/>
        <v>1.7785000000000011</v>
      </c>
      <c r="L798" s="40">
        <f t="shared" si="79"/>
        <v>5.0000000000000044E-2</v>
      </c>
      <c r="M798" s="1">
        <v>35.57</v>
      </c>
      <c r="N798" s="41">
        <f t="shared" si="80"/>
        <v>5.0000000000000044E-2</v>
      </c>
    </row>
    <row r="799" spans="1:14">
      <c r="A799" s="1" t="str">
        <f t="shared" si="81"/>
        <v>2.02.066284</v>
      </c>
      <c r="B799" s="25">
        <f>COUNTIF(C$3:C799,C799)</f>
        <v>284</v>
      </c>
      <c r="C799" s="46" t="s">
        <v>2379</v>
      </c>
      <c r="D799" s="46"/>
      <c r="E799" s="48" t="s">
        <v>2662</v>
      </c>
      <c r="F799" s="1" t="s">
        <v>962</v>
      </c>
      <c r="G799" s="50">
        <v>409</v>
      </c>
      <c r="H799" s="43" t="s">
        <v>10</v>
      </c>
      <c r="I799" s="1">
        <v>23.45</v>
      </c>
      <c r="J799" s="38">
        <v>22.2775</v>
      </c>
      <c r="K799" s="4">
        <f t="shared" si="78"/>
        <v>1.1724999999999994</v>
      </c>
      <c r="L799" s="40">
        <f t="shared" si="79"/>
        <v>4.9999999999999933E-2</v>
      </c>
      <c r="M799" s="1">
        <v>23.45</v>
      </c>
      <c r="N799" s="41">
        <f t="shared" si="80"/>
        <v>4.9999999999999933E-2</v>
      </c>
    </row>
    <row r="800" spans="1:14">
      <c r="A800" s="1" t="str">
        <f t="shared" si="81"/>
        <v>2.02.066285</v>
      </c>
      <c r="B800" s="25">
        <f>COUNTIF(C$3:C800,C800)</f>
        <v>285</v>
      </c>
      <c r="C800" s="46" t="s">
        <v>2379</v>
      </c>
      <c r="D800" s="46"/>
      <c r="E800" s="48" t="s">
        <v>2663</v>
      </c>
      <c r="F800" s="1" t="s">
        <v>963</v>
      </c>
      <c r="G800" s="50" t="s">
        <v>964</v>
      </c>
      <c r="H800" s="43" t="s">
        <v>10</v>
      </c>
      <c r="I800" s="1">
        <v>35.78</v>
      </c>
      <c r="J800" s="38">
        <v>33.991</v>
      </c>
      <c r="K800" s="4">
        <f t="shared" si="78"/>
        <v>1.7890000000000015</v>
      </c>
      <c r="L800" s="40">
        <f t="shared" si="79"/>
        <v>5.0000000000000044E-2</v>
      </c>
      <c r="M800" s="1">
        <v>35.78</v>
      </c>
      <c r="N800" s="41">
        <f t="shared" si="80"/>
        <v>5.0000000000000044E-2</v>
      </c>
    </row>
    <row r="801" spans="1:14">
      <c r="A801" s="1" t="str">
        <f t="shared" si="81"/>
        <v>2.02.066286</v>
      </c>
      <c r="B801" s="25">
        <f>COUNTIF(C$3:C801,C801)</f>
        <v>286</v>
      </c>
      <c r="C801" s="46" t="s">
        <v>2379</v>
      </c>
      <c r="D801" s="46"/>
      <c r="E801" s="48" t="s">
        <v>2664</v>
      </c>
      <c r="F801" s="1" t="s">
        <v>965</v>
      </c>
      <c r="G801" s="50" t="s">
        <v>966</v>
      </c>
      <c r="H801" s="43" t="s">
        <v>10</v>
      </c>
      <c r="I801" s="1">
        <v>39.549999999999997</v>
      </c>
      <c r="J801" s="38">
        <v>37.572499999999998</v>
      </c>
      <c r="K801" s="4">
        <f t="shared" si="78"/>
        <v>1.9774999999999991</v>
      </c>
      <c r="L801" s="40">
        <f t="shared" si="79"/>
        <v>4.9999999999999933E-2</v>
      </c>
      <c r="M801" s="1">
        <v>39.549999999999997</v>
      </c>
      <c r="N801" s="41">
        <f t="shared" si="80"/>
        <v>4.9999999999999933E-2</v>
      </c>
    </row>
    <row r="802" spans="1:14">
      <c r="A802" s="1" t="str">
        <f t="shared" si="81"/>
        <v>2.02.066287</v>
      </c>
      <c r="B802" s="25">
        <f>COUNTIF(C$3:C802,C802)</f>
        <v>287</v>
      </c>
      <c r="C802" s="46" t="s">
        <v>2379</v>
      </c>
      <c r="D802" s="46"/>
      <c r="E802" s="48" t="s">
        <v>2665</v>
      </c>
      <c r="F802" s="1" t="s">
        <v>967</v>
      </c>
      <c r="G802" s="50" t="s">
        <v>968</v>
      </c>
      <c r="H802" s="43" t="s">
        <v>10</v>
      </c>
      <c r="I802" s="1">
        <v>44.73</v>
      </c>
      <c r="J802" s="38">
        <v>42.493499999999997</v>
      </c>
      <c r="K802" s="4">
        <f t="shared" si="78"/>
        <v>2.2364999999999995</v>
      </c>
      <c r="L802" s="40">
        <f t="shared" si="79"/>
        <v>5.0000000000000044E-2</v>
      </c>
      <c r="M802" s="1">
        <v>44.73</v>
      </c>
      <c r="N802" s="41">
        <f t="shared" si="80"/>
        <v>5.0000000000000044E-2</v>
      </c>
    </row>
    <row r="803" spans="1:14">
      <c r="A803" s="1" t="str">
        <f t="shared" si="81"/>
        <v>2.02.066288</v>
      </c>
      <c r="B803" s="25">
        <f>COUNTIF(C$3:C803,C803)</f>
        <v>288</v>
      </c>
      <c r="C803" s="46" t="s">
        <v>2379</v>
      </c>
      <c r="D803" s="46"/>
      <c r="E803" s="47" t="s">
        <v>2666</v>
      </c>
      <c r="F803" s="1" t="s">
        <v>969</v>
      </c>
      <c r="G803" s="50" t="s">
        <v>970</v>
      </c>
      <c r="H803" s="43" t="s">
        <v>10</v>
      </c>
      <c r="I803" s="1">
        <v>6.01</v>
      </c>
      <c r="J803" s="38">
        <v>5.8296999999999999</v>
      </c>
      <c r="K803" s="4">
        <f t="shared" si="78"/>
        <v>0.1802999999999999</v>
      </c>
      <c r="L803" s="40">
        <f t="shared" si="79"/>
        <v>3.0000000000000027E-2</v>
      </c>
      <c r="M803" s="1">
        <v>6.01</v>
      </c>
      <c r="N803" s="41">
        <f t="shared" si="80"/>
        <v>3.0000000000000027E-2</v>
      </c>
    </row>
    <row r="804" spans="1:14">
      <c r="A804" s="1" t="str">
        <f t="shared" si="81"/>
        <v>2.02.066289</v>
      </c>
      <c r="B804" s="25">
        <f>COUNTIF(C$3:C804,C804)</f>
        <v>289</v>
      </c>
      <c r="C804" s="46" t="s">
        <v>2379</v>
      </c>
      <c r="D804" s="46"/>
      <c r="E804" s="47" t="s">
        <v>2667</v>
      </c>
      <c r="F804" s="1" t="s">
        <v>971</v>
      </c>
      <c r="G804" s="50" t="s">
        <v>970</v>
      </c>
      <c r="H804" s="43" t="s">
        <v>10</v>
      </c>
      <c r="I804" s="1">
        <v>6.71</v>
      </c>
      <c r="J804" s="38">
        <v>6.5087000000000002</v>
      </c>
      <c r="K804" s="4">
        <f t="shared" si="78"/>
        <v>0.20129999999999981</v>
      </c>
      <c r="L804" s="40">
        <f t="shared" si="79"/>
        <v>3.0000000000000027E-2</v>
      </c>
      <c r="M804" s="1">
        <v>6.71</v>
      </c>
      <c r="N804" s="41">
        <f t="shared" si="80"/>
        <v>3.0000000000000027E-2</v>
      </c>
    </row>
    <row r="805" spans="1:14">
      <c r="A805" s="1" t="str">
        <f t="shared" si="81"/>
        <v>2.02.066290</v>
      </c>
      <c r="B805" s="25">
        <f>COUNTIF(C$3:C805,C805)</f>
        <v>290</v>
      </c>
      <c r="C805" s="46" t="s">
        <v>2379</v>
      </c>
      <c r="D805" s="46"/>
      <c r="E805" s="48" t="s">
        <v>2668</v>
      </c>
      <c r="F805" s="1" t="s">
        <v>972</v>
      </c>
      <c r="G805" s="50" t="s">
        <v>973</v>
      </c>
      <c r="H805" s="43" t="s">
        <v>10</v>
      </c>
      <c r="I805" s="1">
        <v>42.66</v>
      </c>
      <c r="J805" s="38">
        <v>40.526999999999994</v>
      </c>
      <c r="K805" s="4">
        <f t="shared" si="78"/>
        <v>2.1330000000000027</v>
      </c>
      <c r="L805" s="40">
        <f t="shared" si="79"/>
        <v>5.0000000000000044E-2</v>
      </c>
      <c r="M805" s="1">
        <v>42.66</v>
      </c>
      <c r="N805" s="41">
        <f t="shared" si="80"/>
        <v>5.0000000000000044E-2</v>
      </c>
    </row>
    <row r="806" spans="1:14">
      <c r="A806" s="1" t="str">
        <f t="shared" si="81"/>
        <v>2.02.066291</v>
      </c>
      <c r="B806" s="25">
        <f>COUNTIF(C$3:C806,C806)</f>
        <v>291</v>
      </c>
      <c r="C806" s="46" t="s">
        <v>2379</v>
      </c>
      <c r="D806" s="46"/>
      <c r="E806" s="48" t="s">
        <v>2669</v>
      </c>
      <c r="F806" s="1" t="s">
        <v>974</v>
      </c>
      <c r="G806" s="50">
        <v>441</v>
      </c>
      <c r="H806" s="43" t="s">
        <v>10</v>
      </c>
      <c r="I806" s="1">
        <v>36.619999999999997</v>
      </c>
      <c r="J806" s="38">
        <v>34.788999999999994</v>
      </c>
      <c r="K806" s="4">
        <f t="shared" si="78"/>
        <v>1.8310000000000031</v>
      </c>
      <c r="L806" s="40">
        <f t="shared" si="79"/>
        <v>5.0000000000000044E-2</v>
      </c>
      <c r="M806" s="1">
        <v>36.619999999999997</v>
      </c>
      <c r="N806" s="41">
        <f t="shared" si="80"/>
        <v>5.0000000000000044E-2</v>
      </c>
    </row>
    <row r="807" spans="1:14">
      <c r="A807" s="1" t="str">
        <f t="shared" si="81"/>
        <v>2.02.066292</v>
      </c>
      <c r="B807" s="25">
        <f>COUNTIF(C$3:C807,C807)</f>
        <v>292</v>
      </c>
      <c r="C807" s="46" t="s">
        <v>2379</v>
      </c>
      <c r="D807" s="46"/>
      <c r="E807" s="48" t="s">
        <v>2670</v>
      </c>
      <c r="F807" s="1" t="s">
        <v>975</v>
      </c>
      <c r="G807" s="50">
        <v>0</v>
      </c>
      <c r="H807" s="43" t="s">
        <v>10</v>
      </c>
      <c r="I807" s="1">
        <v>63.7</v>
      </c>
      <c r="J807" s="38">
        <v>60.515000000000001</v>
      </c>
      <c r="K807" s="4">
        <f t="shared" si="78"/>
        <v>3.1850000000000023</v>
      </c>
      <c r="L807" s="40">
        <f t="shared" si="79"/>
        <v>5.0000000000000044E-2</v>
      </c>
      <c r="M807" s="1">
        <v>63.7</v>
      </c>
      <c r="N807" s="41">
        <f t="shared" si="80"/>
        <v>5.0000000000000044E-2</v>
      </c>
    </row>
    <row r="808" spans="1:14">
      <c r="A808" s="1" t="str">
        <f t="shared" si="81"/>
        <v>2.02.066293</v>
      </c>
      <c r="B808" s="25">
        <f>COUNTIF(C$3:C808,C808)</f>
        <v>293</v>
      </c>
      <c r="C808" s="46" t="s">
        <v>2379</v>
      </c>
      <c r="D808" s="46"/>
      <c r="E808" s="48" t="s">
        <v>2671</v>
      </c>
      <c r="F808" s="1" t="s">
        <v>976</v>
      </c>
      <c r="G808" s="50">
        <v>0</v>
      </c>
      <c r="H808" s="43" t="s">
        <v>10</v>
      </c>
      <c r="I808" s="1">
        <v>16.04</v>
      </c>
      <c r="J808" s="38">
        <v>15.237999999999998</v>
      </c>
      <c r="K808" s="4">
        <f t="shared" si="78"/>
        <v>0.80200000000000138</v>
      </c>
      <c r="L808" s="40">
        <f t="shared" si="79"/>
        <v>5.0000000000000044E-2</v>
      </c>
      <c r="M808" s="1">
        <v>16.04</v>
      </c>
      <c r="N808" s="41">
        <f t="shared" si="80"/>
        <v>5.0000000000000044E-2</v>
      </c>
    </row>
    <row r="809" spans="1:14">
      <c r="A809" s="1" t="str">
        <f t="shared" si="81"/>
        <v>2.02.066294</v>
      </c>
      <c r="B809" s="25">
        <f>COUNTIF(C$3:C809,C809)</f>
        <v>294</v>
      </c>
      <c r="C809" s="46" t="s">
        <v>2379</v>
      </c>
      <c r="D809" s="46"/>
      <c r="E809" s="48" t="s">
        <v>2672</v>
      </c>
      <c r="F809" s="1" t="s">
        <v>977</v>
      </c>
      <c r="G809" s="50">
        <v>0</v>
      </c>
      <c r="H809" s="43" t="s">
        <v>10</v>
      </c>
      <c r="I809" s="1">
        <v>48.03</v>
      </c>
      <c r="J809" s="38">
        <v>45.628500000000003</v>
      </c>
      <c r="K809" s="4">
        <f t="shared" si="78"/>
        <v>2.4014999999999986</v>
      </c>
      <c r="L809" s="40">
        <f t="shared" si="79"/>
        <v>4.9999999999999933E-2</v>
      </c>
      <c r="M809" s="1">
        <v>48.03</v>
      </c>
      <c r="N809" s="41">
        <f t="shared" si="80"/>
        <v>4.9999999999999933E-2</v>
      </c>
    </row>
    <row r="810" spans="1:14">
      <c r="A810" s="1" t="str">
        <f t="shared" si="81"/>
        <v>2.02.066295</v>
      </c>
      <c r="B810" s="25">
        <f>COUNTIF(C$3:C810,C810)</f>
        <v>295</v>
      </c>
      <c r="C810" s="46" t="s">
        <v>2379</v>
      </c>
      <c r="D810" s="46"/>
      <c r="E810" s="47" t="s">
        <v>2673</v>
      </c>
      <c r="F810" s="1" t="s">
        <v>978</v>
      </c>
      <c r="G810" s="50" t="s">
        <v>979</v>
      </c>
      <c r="H810" s="43" t="s">
        <v>10</v>
      </c>
      <c r="I810" s="1">
        <v>16.36</v>
      </c>
      <c r="J810" s="38">
        <v>15.869199999999999</v>
      </c>
      <c r="K810" s="4">
        <f t="shared" si="78"/>
        <v>0.49080000000000013</v>
      </c>
      <c r="L810" s="40">
        <f t="shared" si="79"/>
        <v>3.0000000000000027E-2</v>
      </c>
      <c r="M810" s="1">
        <v>16.36</v>
      </c>
      <c r="N810" s="41">
        <f t="shared" si="80"/>
        <v>3.0000000000000027E-2</v>
      </c>
    </row>
    <row r="811" spans="1:14">
      <c r="A811" s="1" t="str">
        <f t="shared" si="81"/>
        <v>2.02.066296</v>
      </c>
      <c r="B811" s="25">
        <f>COUNTIF(C$3:C811,C811)</f>
        <v>296</v>
      </c>
      <c r="C811" s="46" t="s">
        <v>2379</v>
      </c>
      <c r="D811" s="46"/>
      <c r="E811" s="47" t="s">
        <v>2674</v>
      </c>
      <c r="F811" s="1" t="s">
        <v>980</v>
      </c>
      <c r="G811" s="50" t="s">
        <v>981</v>
      </c>
      <c r="H811" s="43" t="s">
        <v>10</v>
      </c>
      <c r="I811" s="1">
        <v>19.5</v>
      </c>
      <c r="J811" s="38">
        <v>18.914999999999999</v>
      </c>
      <c r="K811" s="4">
        <f t="shared" ref="K811:K859" si="82">I811-J811</f>
        <v>0.58500000000000085</v>
      </c>
      <c r="L811" s="40">
        <f t="shared" ref="L811:L859" si="83">1-J811/I811</f>
        <v>3.0000000000000027E-2</v>
      </c>
      <c r="M811" s="1">
        <v>19.5</v>
      </c>
      <c r="N811" s="41">
        <f t="shared" si="80"/>
        <v>3.0000000000000027E-2</v>
      </c>
    </row>
    <row r="812" spans="1:14">
      <c r="A812" s="1" t="str">
        <f t="shared" si="81"/>
        <v>2.02.066297</v>
      </c>
      <c r="B812" s="25">
        <f>COUNTIF(C$3:C812,C812)</f>
        <v>297</v>
      </c>
      <c r="C812" s="46" t="s">
        <v>2379</v>
      </c>
      <c r="D812" s="46"/>
      <c r="E812" s="48" t="s">
        <v>2675</v>
      </c>
      <c r="F812" s="1" t="s">
        <v>982</v>
      </c>
      <c r="G812" s="50" t="s">
        <v>983</v>
      </c>
      <c r="H812" s="43" t="s">
        <v>10</v>
      </c>
      <c r="I812" s="1">
        <v>35.53</v>
      </c>
      <c r="J812" s="38">
        <v>33.753500000000003</v>
      </c>
      <c r="K812" s="4">
        <f t="shared" si="82"/>
        <v>1.7764999999999986</v>
      </c>
      <c r="L812" s="40">
        <f t="shared" si="83"/>
        <v>4.9999999999999933E-2</v>
      </c>
      <c r="M812" s="1">
        <v>35.53</v>
      </c>
      <c r="N812" s="41">
        <f t="shared" si="80"/>
        <v>4.9999999999999933E-2</v>
      </c>
    </row>
    <row r="813" spans="1:14">
      <c r="A813" s="1" t="str">
        <f t="shared" si="81"/>
        <v>2.02.066298</v>
      </c>
      <c r="B813" s="25">
        <f>COUNTIF(C$3:C813,C813)</f>
        <v>298</v>
      </c>
      <c r="C813" s="46" t="s">
        <v>2379</v>
      </c>
      <c r="D813" s="46"/>
      <c r="E813" s="48" t="s">
        <v>2676</v>
      </c>
      <c r="F813" s="1" t="s">
        <v>984</v>
      </c>
      <c r="G813" s="50" t="s">
        <v>985</v>
      </c>
      <c r="H813" s="43" t="s">
        <v>10</v>
      </c>
      <c r="I813" s="1">
        <v>44.77</v>
      </c>
      <c r="J813" s="38">
        <v>42.531500000000001</v>
      </c>
      <c r="K813" s="4">
        <f t="shared" si="82"/>
        <v>2.2385000000000019</v>
      </c>
      <c r="L813" s="40">
        <f t="shared" si="83"/>
        <v>5.0000000000000044E-2</v>
      </c>
      <c r="M813" s="1">
        <v>44.77</v>
      </c>
      <c r="N813" s="41">
        <f t="shared" si="80"/>
        <v>5.0000000000000044E-2</v>
      </c>
    </row>
    <row r="814" spans="1:14">
      <c r="A814" s="1" t="str">
        <f t="shared" si="81"/>
        <v>2.02.066299</v>
      </c>
      <c r="B814" s="25">
        <f>COUNTIF(C$3:C814,C814)</f>
        <v>299</v>
      </c>
      <c r="C814" s="46" t="s">
        <v>2379</v>
      </c>
      <c r="D814" s="46"/>
      <c r="E814" s="48" t="s">
        <v>2677</v>
      </c>
      <c r="F814" s="1" t="s">
        <v>986</v>
      </c>
      <c r="G814" s="50" t="s">
        <v>987</v>
      </c>
      <c r="H814" s="43" t="s">
        <v>10</v>
      </c>
      <c r="I814" s="1">
        <v>23.69</v>
      </c>
      <c r="J814" s="38">
        <v>22.505500000000001</v>
      </c>
      <c r="K814" s="4">
        <f t="shared" si="82"/>
        <v>1.1844999999999999</v>
      </c>
      <c r="L814" s="40">
        <f t="shared" si="83"/>
        <v>5.0000000000000044E-2</v>
      </c>
      <c r="M814" s="1">
        <v>23.69</v>
      </c>
      <c r="N814" s="41">
        <f t="shared" si="80"/>
        <v>5.0000000000000044E-2</v>
      </c>
    </row>
    <row r="815" spans="1:14">
      <c r="A815" s="1" t="str">
        <f t="shared" si="81"/>
        <v>2.02.066300</v>
      </c>
      <c r="B815" s="25">
        <f>COUNTIF(C$3:C815,C815)</f>
        <v>300</v>
      </c>
      <c r="C815" s="46" t="s">
        <v>2379</v>
      </c>
      <c r="D815" s="46"/>
      <c r="E815" s="48" t="s">
        <v>2678</v>
      </c>
      <c r="F815" s="1" t="s">
        <v>988</v>
      </c>
      <c r="G815" s="50" t="s">
        <v>989</v>
      </c>
      <c r="H815" s="43" t="s">
        <v>10</v>
      </c>
      <c r="I815" s="1">
        <v>37</v>
      </c>
      <c r="J815" s="38">
        <v>35.15</v>
      </c>
      <c r="K815" s="4">
        <f t="shared" si="82"/>
        <v>1.8500000000000014</v>
      </c>
      <c r="L815" s="40">
        <f t="shared" si="83"/>
        <v>5.0000000000000044E-2</v>
      </c>
      <c r="M815" s="1">
        <v>37</v>
      </c>
      <c r="N815" s="41">
        <f t="shared" si="80"/>
        <v>5.0000000000000044E-2</v>
      </c>
    </row>
    <row r="816" spans="1:14">
      <c r="A816" s="1" t="str">
        <f t="shared" si="81"/>
        <v>2.02.066301</v>
      </c>
      <c r="B816" s="25">
        <f>COUNTIF(C$3:C816,C816)</f>
        <v>301</v>
      </c>
      <c r="C816" s="46" t="s">
        <v>2379</v>
      </c>
      <c r="D816" s="46"/>
      <c r="E816" s="48" t="s">
        <v>2679</v>
      </c>
      <c r="F816" s="1" t="s">
        <v>990</v>
      </c>
      <c r="G816" s="50" t="s">
        <v>991</v>
      </c>
      <c r="H816" s="43" t="s">
        <v>10</v>
      </c>
      <c r="I816" s="1">
        <v>45</v>
      </c>
      <c r="J816" s="38">
        <v>42.75</v>
      </c>
      <c r="K816" s="4">
        <f t="shared" si="82"/>
        <v>2.25</v>
      </c>
      <c r="L816" s="40">
        <f t="shared" si="83"/>
        <v>5.0000000000000044E-2</v>
      </c>
      <c r="M816" s="1">
        <v>45</v>
      </c>
      <c r="N816" s="41">
        <f t="shared" si="80"/>
        <v>5.0000000000000044E-2</v>
      </c>
    </row>
    <row r="817" spans="1:14">
      <c r="A817" s="1" t="str">
        <f t="shared" si="81"/>
        <v>2.02.066302</v>
      </c>
      <c r="B817" s="25">
        <f>COUNTIF(C$3:C817,C817)</f>
        <v>302</v>
      </c>
      <c r="C817" s="46" t="s">
        <v>2379</v>
      </c>
      <c r="D817" s="46"/>
      <c r="E817" s="47" t="s">
        <v>2680</v>
      </c>
      <c r="F817" s="1" t="s">
        <v>992</v>
      </c>
      <c r="G817" s="50" t="s">
        <v>783</v>
      </c>
      <c r="H817" s="43" t="s">
        <v>10</v>
      </c>
      <c r="I817" s="1">
        <v>23.8</v>
      </c>
      <c r="J817" s="38">
        <v>23.085999999999999</v>
      </c>
      <c r="K817" s="4">
        <f t="shared" si="82"/>
        <v>0.71400000000000219</v>
      </c>
      <c r="L817" s="40">
        <f t="shared" si="83"/>
        <v>3.0000000000000138E-2</v>
      </c>
      <c r="M817" s="1">
        <v>23.8</v>
      </c>
      <c r="N817" s="41">
        <f t="shared" si="80"/>
        <v>3.0000000000000138E-2</v>
      </c>
    </row>
    <row r="818" spans="1:14">
      <c r="A818" s="1" t="str">
        <f t="shared" si="81"/>
        <v>2.02.066303</v>
      </c>
      <c r="B818" s="25">
        <f>COUNTIF(C$3:C818,C818)</f>
        <v>303</v>
      </c>
      <c r="C818" s="46" t="s">
        <v>2379</v>
      </c>
      <c r="D818" s="46"/>
      <c r="E818" s="47" t="s">
        <v>2681</v>
      </c>
      <c r="F818" s="1" t="s">
        <v>993</v>
      </c>
      <c r="G818" s="50" t="s">
        <v>994</v>
      </c>
      <c r="H818" s="43" t="s">
        <v>10</v>
      </c>
      <c r="I818" s="1">
        <v>32</v>
      </c>
      <c r="J818" s="38">
        <v>31.04</v>
      </c>
      <c r="K818" s="4">
        <f t="shared" si="82"/>
        <v>0.96000000000000085</v>
      </c>
      <c r="L818" s="40">
        <f t="shared" si="83"/>
        <v>3.0000000000000027E-2</v>
      </c>
      <c r="M818" s="1">
        <v>32</v>
      </c>
      <c r="N818" s="41">
        <f t="shared" si="80"/>
        <v>3.0000000000000027E-2</v>
      </c>
    </row>
    <row r="819" spans="1:14">
      <c r="A819" s="1" t="str">
        <f t="shared" si="81"/>
        <v>2.02.066304</v>
      </c>
      <c r="B819" s="25">
        <f>COUNTIF(C$3:C819,C819)</f>
        <v>304</v>
      </c>
      <c r="C819" s="46" t="s">
        <v>2379</v>
      </c>
      <c r="D819" s="46"/>
      <c r="E819" s="48" t="s">
        <v>2682</v>
      </c>
      <c r="F819" s="1" t="s">
        <v>995</v>
      </c>
      <c r="G819" s="50" t="s">
        <v>427</v>
      </c>
      <c r="H819" s="43" t="s">
        <v>10</v>
      </c>
      <c r="I819" s="1">
        <v>30.5</v>
      </c>
      <c r="J819" s="38">
        <v>28.974999999999998</v>
      </c>
      <c r="K819" s="4">
        <f t="shared" si="82"/>
        <v>1.5250000000000021</v>
      </c>
      <c r="L819" s="40">
        <f t="shared" si="83"/>
        <v>5.0000000000000044E-2</v>
      </c>
      <c r="M819" s="1">
        <v>30.5</v>
      </c>
      <c r="N819" s="41">
        <f t="shared" si="80"/>
        <v>5.0000000000000044E-2</v>
      </c>
    </row>
    <row r="820" spans="1:14">
      <c r="A820" s="1" t="str">
        <f t="shared" si="81"/>
        <v>2.02.066305</v>
      </c>
      <c r="B820" s="25">
        <f>COUNTIF(C$3:C820,C820)</f>
        <v>305</v>
      </c>
      <c r="C820" s="46" t="s">
        <v>2379</v>
      </c>
      <c r="D820" s="46"/>
      <c r="E820" s="47" t="s">
        <v>2683</v>
      </c>
      <c r="F820" s="1" t="s">
        <v>996</v>
      </c>
      <c r="G820" s="50" t="s">
        <v>423</v>
      </c>
      <c r="H820" s="43" t="s">
        <v>10</v>
      </c>
      <c r="I820" s="1">
        <v>34</v>
      </c>
      <c r="J820" s="38">
        <v>32.979999999999997</v>
      </c>
      <c r="K820" s="4">
        <f t="shared" si="82"/>
        <v>1.0200000000000031</v>
      </c>
      <c r="L820" s="40">
        <f t="shared" si="83"/>
        <v>3.0000000000000138E-2</v>
      </c>
      <c r="M820" s="1">
        <v>34</v>
      </c>
      <c r="N820" s="41">
        <f t="shared" si="80"/>
        <v>3.0000000000000138E-2</v>
      </c>
    </row>
    <row r="821" spans="1:14">
      <c r="A821" s="1" t="str">
        <f t="shared" si="81"/>
        <v>2.02.066306</v>
      </c>
      <c r="B821" s="25">
        <f>COUNTIF(C$3:C821,C821)</f>
        <v>306</v>
      </c>
      <c r="C821" s="46" t="s">
        <v>2379</v>
      </c>
      <c r="D821" s="46"/>
      <c r="E821" s="48" t="s">
        <v>2684</v>
      </c>
      <c r="F821" s="1" t="s">
        <v>997</v>
      </c>
      <c r="G821" s="50" t="s">
        <v>423</v>
      </c>
      <c r="H821" s="43" t="s">
        <v>10</v>
      </c>
      <c r="I821" s="1">
        <v>51</v>
      </c>
      <c r="J821" s="38">
        <v>48.449999999999996</v>
      </c>
      <c r="K821" s="4">
        <f t="shared" si="82"/>
        <v>2.5500000000000043</v>
      </c>
      <c r="L821" s="40">
        <f t="shared" si="83"/>
        <v>5.0000000000000044E-2</v>
      </c>
      <c r="M821" s="1">
        <v>51</v>
      </c>
      <c r="N821" s="41">
        <f t="shared" si="80"/>
        <v>5.0000000000000044E-2</v>
      </c>
    </row>
    <row r="822" spans="1:14">
      <c r="A822" s="1" t="str">
        <f t="shared" si="81"/>
        <v>2.02.066307</v>
      </c>
      <c r="B822" s="25">
        <f>COUNTIF(C$3:C822,C822)</f>
        <v>307</v>
      </c>
      <c r="C822" s="46" t="s">
        <v>2379</v>
      </c>
      <c r="D822" s="46"/>
      <c r="E822" s="47" t="s">
        <v>2685</v>
      </c>
      <c r="F822" s="1" t="s">
        <v>998</v>
      </c>
      <c r="G822" s="50" t="s">
        <v>423</v>
      </c>
      <c r="H822" s="43" t="s">
        <v>10</v>
      </c>
      <c r="I822" s="1">
        <v>39</v>
      </c>
      <c r="J822" s="38">
        <v>37.83</v>
      </c>
      <c r="K822" s="4">
        <f t="shared" si="82"/>
        <v>1.1700000000000017</v>
      </c>
      <c r="L822" s="40">
        <f t="shared" si="83"/>
        <v>3.0000000000000027E-2</v>
      </c>
      <c r="M822" s="1">
        <v>39</v>
      </c>
      <c r="N822" s="41">
        <f t="shared" si="80"/>
        <v>3.0000000000000027E-2</v>
      </c>
    </row>
    <row r="823" spans="1:14">
      <c r="A823" s="1" t="str">
        <f t="shared" si="81"/>
        <v>2.02.066308</v>
      </c>
      <c r="B823" s="25">
        <f>COUNTIF(C$3:C823,C823)</f>
        <v>308</v>
      </c>
      <c r="C823" s="46" t="s">
        <v>2379</v>
      </c>
      <c r="D823" s="46"/>
      <c r="E823" s="48" t="s">
        <v>2686</v>
      </c>
      <c r="F823" s="1" t="s">
        <v>999</v>
      </c>
      <c r="G823" s="50" t="s">
        <v>423</v>
      </c>
      <c r="H823" s="43" t="s">
        <v>10</v>
      </c>
      <c r="I823" s="1">
        <v>51</v>
      </c>
      <c r="J823" s="38">
        <v>48.449999999999996</v>
      </c>
      <c r="K823" s="4">
        <f t="shared" si="82"/>
        <v>2.5500000000000043</v>
      </c>
      <c r="L823" s="40">
        <f t="shared" si="83"/>
        <v>5.0000000000000044E-2</v>
      </c>
      <c r="M823" s="1">
        <v>51</v>
      </c>
      <c r="N823" s="41">
        <f t="shared" si="80"/>
        <v>5.0000000000000044E-2</v>
      </c>
    </row>
    <row r="824" spans="1:14">
      <c r="A824" s="1" t="str">
        <f t="shared" si="81"/>
        <v>2.02.066309</v>
      </c>
      <c r="B824" s="25">
        <f>COUNTIF(C$3:C824,C824)</f>
        <v>309</v>
      </c>
      <c r="C824" s="46" t="s">
        <v>2379</v>
      </c>
      <c r="D824" s="46"/>
      <c r="E824" s="48" t="s">
        <v>2687</v>
      </c>
      <c r="F824" s="1" t="s">
        <v>1000</v>
      </c>
      <c r="G824" s="50">
        <v>0</v>
      </c>
      <c r="H824" s="43" t="s">
        <v>10</v>
      </c>
      <c r="I824" s="1">
        <v>35</v>
      </c>
      <c r="J824" s="38">
        <v>33.25</v>
      </c>
      <c r="K824" s="4">
        <f t="shared" si="82"/>
        <v>1.75</v>
      </c>
      <c r="L824" s="40">
        <f t="shared" si="83"/>
        <v>5.0000000000000044E-2</v>
      </c>
      <c r="M824" s="1">
        <v>35</v>
      </c>
      <c r="N824" s="41">
        <f t="shared" si="80"/>
        <v>5.0000000000000044E-2</v>
      </c>
    </row>
    <row r="825" spans="1:14">
      <c r="A825" s="1" t="str">
        <f t="shared" si="81"/>
        <v>2.02.066310</v>
      </c>
      <c r="B825" s="25">
        <f>COUNTIF(C$3:C825,C825)</f>
        <v>310</v>
      </c>
      <c r="C825" s="46" t="s">
        <v>2379</v>
      </c>
      <c r="D825" s="46"/>
      <c r="E825" s="48" t="s">
        <v>2688</v>
      </c>
      <c r="F825" s="1" t="s">
        <v>1001</v>
      </c>
      <c r="G825" s="50">
        <v>0</v>
      </c>
      <c r="H825" s="43" t="s">
        <v>10</v>
      </c>
      <c r="I825" s="1">
        <v>17.649999999999999</v>
      </c>
      <c r="J825" s="38">
        <v>16.767499999999998</v>
      </c>
      <c r="K825" s="4">
        <f t="shared" si="82"/>
        <v>0.88250000000000028</v>
      </c>
      <c r="L825" s="40">
        <f t="shared" si="83"/>
        <v>5.0000000000000044E-2</v>
      </c>
      <c r="M825" s="1">
        <v>17.649999999999999</v>
      </c>
      <c r="N825" s="41">
        <f t="shared" si="80"/>
        <v>5.0000000000000044E-2</v>
      </c>
    </row>
    <row r="826" spans="1:14">
      <c r="A826" s="1" t="str">
        <f t="shared" si="81"/>
        <v>2.02.066311</v>
      </c>
      <c r="B826" s="25">
        <f>COUNTIF(C$3:C826,C826)</f>
        <v>311</v>
      </c>
      <c r="C826" s="46" t="s">
        <v>2379</v>
      </c>
      <c r="D826" s="46"/>
      <c r="E826" s="48" t="s">
        <v>2689</v>
      </c>
      <c r="F826" s="1" t="s">
        <v>1002</v>
      </c>
      <c r="G826" s="50">
        <v>0</v>
      </c>
      <c r="H826" s="43" t="s">
        <v>10</v>
      </c>
      <c r="I826" s="1">
        <v>46</v>
      </c>
      <c r="J826" s="38">
        <v>43.699999999999996</v>
      </c>
      <c r="K826" s="4">
        <f t="shared" si="82"/>
        <v>2.3000000000000043</v>
      </c>
      <c r="L826" s="40">
        <f t="shared" si="83"/>
        <v>5.0000000000000044E-2</v>
      </c>
      <c r="M826" s="1">
        <v>46</v>
      </c>
      <c r="N826" s="41">
        <f t="shared" si="80"/>
        <v>5.0000000000000044E-2</v>
      </c>
    </row>
    <row r="827" spans="1:14">
      <c r="A827" s="1" t="str">
        <f t="shared" si="81"/>
        <v>2.02.066312</v>
      </c>
      <c r="B827" s="25">
        <f>COUNTIF(C$3:C827,C827)</f>
        <v>312</v>
      </c>
      <c r="C827" s="46" t="s">
        <v>2379</v>
      </c>
      <c r="D827" s="46"/>
      <c r="E827" s="48" t="s">
        <v>2690</v>
      </c>
      <c r="F827" s="1" t="s">
        <v>1003</v>
      </c>
      <c r="G827" s="50">
        <v>0</v>
      </c>
      <c r="H827" s="43" t="s">
        <v>10</v>
      </c>
      <c r="I827" s="1">
        <v>41</v>
      </c>
      <c r="J827" s="38">
        <v>38.949999999999996</v>
      </c>
      <c r="K827" s="4">
        <f t="shared" si="82"/>
        <v>2.0500000000000043</v>
      </c>
      <c r="L827" s="40">
        <f t="shared" si="83"/>
        <v>5.0000000000000155E-2</v>
      </c>
      <c r="M827" s="1">
        <v>41</v>
      </c>
      <c r="N827" s="41">
        <f t="shared" si="80"/>
        <v>5.0000000000000155E-2</v>
      </c>
    </row>
    <row r="828" spans="1:14">
      <c r="A828" s="1" t="str">
        <f t="shared" si="81"/>
        <v>2.02.066313</v>
      </c>
      <c r="B828" s="25">
        <f>COUNTIF(C$3:C828,C828)</f>
        <v>313</v>
      </c>
      <c r="C828" s="46" t="s">
        <v>2379</v>
      </c>
      <c r="D828" s="46"/>
      <c r="E828" s="48" t="s">
        <v>2691</v>
      </c>
      <c r="F828" s="1" t="s">
        <v>1004</v>
      </c>
      <c r="G828" s="50" t="s">
        <v>1005</v>
      </c>
      <c r="H828" s="43" t="s">
        <v>10</v>
      </c>
      <c r="I828" s="1">
        <v>41.61</v>
      </c>
      <c r="J828" s="38">
        <v>39.529499999999999</v>
      </c>
      <c r="K828" s="4">
        <f t="shared" si="82"/>
        <v>2.0805000000000007</v>
      </c>
      <c r="L828" s="40">
        <f t="shared" si="83"/>
        <v>5.0000000000000044E-2</v>
      </c>
      <c r="M828" s="1">
        <v>41.61</v>
      </c>
      <c r="N828" s="41">
        <f t="shared" ref="N828:N862" si="84">1-J828/M828</f>
        <v>5.0000000000000044E-2</v>
      </c>
    </row>
    <row r="829" spans="1:14">
      <c r="A829" s="1" t="str">
        <f t="shared" si="81"/>
        <v>2.02.066314</v>
      </c>
      <c r="B829" s="25">
        <f>COUNTIF(C$3:C829,C829)</f>
        <v>314</v>
      </c>
      <c r="C829" s="46" t="s">
        <v>2379</v>
      </c>
      <c r="D829" s="46"/>
      <c r="E829" s="48" t="s">
        <v>2692</v>
      </c>
      <c r="F829" s="1" t="s">
        <v>1006</v>
      </c>
      <c r="G829" s="50" t="s">
        <v>1007</v>
      </c>
      <c r="H829" s="43" t="s">
        <v>10</v>
      </c>
      <c r="I829" s="1">
        <v>43.18</v>
      </c>
      <c r="J829" s="38">
        <v>41.884599999999999</v>
      </c>
      <c r="K829" s="4">
        <f t="shared" si="82"/>
        <v>1.2954000000000008</v>
      </c>
      <c r="L829" s="40">
        <f t="shared" si="83"/>
        <v>3.0000000000000027E-2</v>
      </c>
      <c r="M829" s="1">
        <v>45.45</v>
      </c>
      <c r="N829" s="41">
        <f t="shared" si="84"/>
        <v>7.8446644664466492E-2</v>
      </c>
    </row>
    <row r="830" spans="1:14">
      <c r="A830" s="1" t="str">
        <f t="shared" si="81"/>
        <v>2.02.066315</v>
      </c>
      <c r="B830" s="25">
        <f>COUNTIF(C$3:C830,C830)</f>
        <v>315</v>
      </c>
      <c r="C830" s="46" t="s">
        <v>2379</v>
      </c>
      <c r="D830" s="46"/>
      <c r="E830" s="48" t="s">
        <v>2693</v>
      </c>
      <c r="F830" s="1" t="s">
        <v>1008</v>
      </c>
      <c r="G830" s="50" t="s">
        <v>1009</v>
      </c>
      <c r="H830" s="43" t="s">
        <v>10</v>
      </c>
      <c r="I830" s="1">
        <v>48.05</v>
      </c>
      <c r="J830" s="38">
        <v>46.608499999999999</v>
      </c>
      <c r="K830" s="4">
        <f t="shared" si="82"/>
        <v>1.4414999999999978</v>
      </c>
      <c r="L830" s="40">
        <f t="shared" si="83"/>
        <v>2.9999999999999916E-2</v>
      </c>
      <c r="M830" s="1">
        <v>50.58</v>
      </c>
      <c r="N830" s="41">
        <f t="shared" si="84"/>
        <v>7.8519177540529839E-2</v>
      </c>
    </row>
    <row r="831" spans="1:14">
      <c r="A831" s="1" t="str">
        <f t="shared" si="81"/>
        <v>2.02.066316</v>
      </c>
      <c r="B831" s="25">
        <f>COUNTIF(C$3:C831,C831)</f>
        <v>316</v>
      </c>
      <c r="C831" s="46" t="s">
        <v>2379</v>
      </c>
      <c r="D831" s="46"/>
      <c r="E831" s="48" t="s">
        <v>2694</v>
      </c>
      <c r="F831" s="1" t="s">
        <v>1010</v>
      </c>
      <c r="G831" s="50" t="s">
        <v>1011</v>
      </c>
      <c r="H831" s="43" t="s">
        <v>10</v>
      </c>
      <c r="I831" s="1">
        <v>42.6</v>
      </c>
      <c r="J831" s="38">
        <v>41.322000000000003</v>
      </c>
      <c r="K831" s="4">
        <f t="shared" si="82"/>
        <v>1.2779999999999987</v>
      </c>
      <c r="L831" s="40">
        <f t="shared" si="83"/>
        <v>2.9999999999999916E-2</v>
      </c>
      <c r="M831" s="1">
        <v>44.84</v>
      </c>
      <c r="N831" s="41">
        <f t="shared" si="84"/>
        <v>7.8456735057984006E-2</v>
      </c>
    </row>
    <row r="832" spans="1:14">
      <c r="A832" s="1" t="str">
        <f t="shared" si="81"/>
        <v>2.02.066317</v>
      </c>
      <c r="B832" s="25">
        <f>COUNTIF(C$3:C832,C832)</f>
        <v>317</v>
      </c>
      <c r="C832" s="46" t="s">
        <v>2379</v>
      </c>
      <c r="D832" s="46"/>
      <c r="E832" s="48" t="s">
        <v>2695</v>
      </c>
      <c r="F832" s="1" t="s">
        <v>1012</v>
      </c>
      <c r="G832" s="50" t="s">
        <v>1013</v>
      </c>
      <c r="H832" s="43" t="s">
        <v>10</v>
      </c>
      <c r="I832" s="1">
        <v>54.41</v>
      </c>
      <c r="J832" s="38">
        <v>51.689499999999995</v>
      </c>
      <c r="K832" s="4">
        <f t="shared" si="82"/>
        <v>2.7205000000000013</v>
      </c>
      <c r="L832" s="40">
        <f t="shared" si="83"/>
        <v>5.0000000000000044E-2</v>
      </c>
      <c r="M832" s="1">
        <v>54.41</v>
      </c>
      <c r="N832" s="41">
        <f t="shared" si="84"/>
        <v>5.0000000000000044E-2</v>
      </c>
    </row>
    <row r="833" spans="1:14">
      <c r="A833" s="1" t="str">
        <f t="shared" si="81"/>
        <v>2.02.066318</v>
      </c>
      <c r="B833" s="25">
        <f>COUNTIF(C$3:C833,C833)</f>
        <v>318</v>
      </c>
      <c r="C833" s="46" t="s">
        <v>2379</v>
      </c>
      <c r="D833" s="46"/>
      <c r="E833" s="48" t="s">
        <v>2696</v>
      </c>
      <c r="F833" s="1" t="s">
        <v>1014</v>
      </c>
      <c r="G833" s="50">
        <v>0</v>
      </c>
      <c r="H833" s="43" t="s">
        <v>10</v>
      </c>
      <c r="I833" s="1">
        <v>43</v>
      </c>
      <c r="J833" s="38">
        <v>41.71</v>
      </c>
      <c r="K833" s="4">
        <f t="shared" si="82"/>
        <v>1.2899999999999991</v>
      </c>
      <c r="L833" s="40">
        <f t="shared" si="83"/>
        <v>3.0000000000000027E-2</v>
      </c>
      <c r="M833" s="1">
        <v>47.28</v>
      </c>
      <c r="N833" s="41">
        <f t="shared" si="84"/>
        <v>0.11780879864636207</v>
      </c>
    </row>
    <row r="834" spans="1:14">
      <c r="A834" s="1" t="str">
        <f t="shared" si="81"/>
        <v>2.02.066319</v>
      </c>
      <c r="B834" s="25">
        <f>COUNTIF(C$3:C834,C834)</f>
        <v>319</v>
      </c>
      <c r="C834" s="46" t="s">
        <v>2379</v>
      </c>
      <c r="D834" s="46"/>
      <c r="E834" s="48" t="s">
        <v>2697</v>
      </c>
      <c r="F834" s="1" t="s">
        <v>1015</v>
      </c>
      <c r="G834" s="50" t="s">
        <v>423</v>
      </c>
      <c r="H834" s="43" t="s">
        <v>10</v>
      </c>
      <c r="I834" s="1">
        <v>34</v>
      </c>
      <c r="J834" s="38">
        <v>32.299999999999997</v>
      </c>
      <c r="K834" s="4">
        <f t="shared" si="82"/>
        <v>1.7000000000000028</v>
      </c>
      <c r="L834" s="40">
        <f t="shared" si="83"/>
        <v>5.0000000000000044E-2</v>
      </c>
      <c r="M834" s="1">
        <v>34</v>
      </c>
      <c r="N834" s="41">
        <f t="shared" si="84"/>
        <v>5.0000000000000044E-2</v>
      </c>
    </row>
    <row r="835" spans="1:14">
      <c r="A835" s="1" t="str">
        <f t="shared" si="81"/>
        <v>2.02.066320</v>
      </c>
      <c r="B835" s="25">
        <f>COUNTIF(C$3:C835,C835)</f>
        <v>320</v>
      </c>
      <c r="C835" s="46" t="s">
        <v>2379</v>
      </c>
      <c r="D835" s="46"/>
      <c r="E835" s="48" t="s">
        <v>2698</v>
      </c>
      <c r="F835" s="1" t="s">
        <v>1016</v>
      </c>
      <c r="G835" s="50" t="s">
        <v>423</v>
      </c>
      <c r="H835" s="43" t="s">
        <v>10</v>
      </c>
      <c r="I835" s="1">
        <v>37.729999999999997</v>
      </c>
      <c r="J835" s="38">
        <v>35.843499999999999</v>
      </c>
      <c r="K835" s="4">
        <f t="shared" si="82"/>
        <v>1.8864999999999981</v>
      </c>
      <c r="L835" s="40">
        <f t="shared" si="83"/>
        <v>4.9999999999999933E-2</v>
      </c>
      <c r="M835" s="1">
        <v>37.729999999999997</v>
      </c>
      <c r="N835" s="41">
        <f t="shared" si="84"/>
        <v>4.9999999999999933E-2</v>
      </c>
    </row>
    <row r="836" spans="1:14">
      <c r="A836" s="1" t="str">
        <f t="shared" si="81"/>
        <v>2.02.066321</v>
      </c>
      <c r="B836" s="25">
        <f>COUNTIF(C$3:C836,C836)</f>
        <v>321</v>
      </c>
      <c r="C836" s="46" t="s">
        <v>2379</v>
      </c>
      <c r="D836" s="46"/>
      <c r="E836" s="48" t="s">
        <v>2699</v>
      </c>
      <c r="F836" s="1" t="s">
        <v>1017</v>
      </c>
      <c r="G836" s="50" t="s">
        <v>423</v>
      </c>
      <c r="H836" s="43" t="s">
        <v>10</v>
      </c>
      <c r="I836" s="1">
        <v>45</v>
      </c>
      <c r="J836" s="38">
        <v>42.75</v>
      </c>
      <c r="K836" s="4">
        <f t="shared" si="82"/>
        <v>2.25</v>
      </c>
      <c r="L836" s="40">
        <f t="shared" si="83"/>
        <v>5.0000000000000044E-2</v>
      </c>
      <c r="M836" s="1">
        <v>45</v>
      </c>
      <c r="N836" s="41">
        <f t="shared" si="84"/>
        <v>5.0000000000000044E-2</v>
      </c>
    </row>
    <row r="837" spans="1:14">
      <c r="A837" s="1" t="str">
        <f t="shared" si="81"/>
        <v>2.02.066322</v>
      </c>
      <c r="B837" s="25">
        <f>COUNTIF(C$3:C837,C837)</f>
        <v>322</v>
      </c>
      <c r="C837" s="46" t="s">
        <v>2379</v>
      </c>
      <c r="D837" s="46"/>
      <c r="E837" s="48" t="s">
        <v>2700</v>
      </c>
      <c r="F837" s="1" t="s">
        <v>1018</v>
      </c>
      <c r="G837" s="50" t="s">
        <v>82</v>
      </c>
      <c r="H837" s="43" t="s">
        <v>10</v>
      </c>
      <c r="I837" s="1">
        <v>48</v>
      </c>
      <c r="J837" s="38">
        <v>45.599999999999994</v>
      </c>
      <c r="K837" s="4">
        <f t="shared" si="82"/>
        <v>2.4000000000000057</v>
      </c>
      <c r="L837" s="40">
        <f t="shared" si="83"/>
        <v>5.0000000000000155E-2</v>
      </c>
      <c r="M837" s="1">
        <v>48</v>
      </c>
      <c r="N837" s="41">
        <f t="shared" si="84"/>
        <v>5.0000000000000155E-2</v>
      </c>
    </row>
    <row r="838" spans="1:14">
      <c r="A838" s="1" t="str">
        <f t="shared" si="81"/>
        <v>2.02.066323</v>
      </c>
      <c r="B838" s="25">
        <f>COUNTIF(C$3:C838,C838)</f>
        <v>323</v>
      </c>
      <c r="C838" s="46" t="s">
        <v>2379</v>
      </c>
      <c r="D838" s="46"/>
      <c r="E838" s="48" t="s">
        <v>2701</v>
      </c>
      <c r="F838" s="1" t="s">
        <v>1019</v>
      </c>
      <c r="G838" s="50" t="s">
        <v>427</v>
      </c>
      <c r="H838" s="43" t="s">
        <v>10</v>
      </c>
      <c r="I838" s="1">
        <v>27</v>
      </c>
      <c r="J838" s="38">
        <v>25.65</v>
      </c>
      <c r="K838" s="4">
        <f t="shared" si="82"/>
        <v>1.3500000000000014</v>
      </c>
      <c r="L838" s="40">
        <f t="shared" si="83"/>
        <v>5.0000000000000044E-2</v>
      </c>
      <c r="M838" s="1">
        <v>27</v>
      </c>
      <c r="N838" s="41">
        <f t="shared" si="84"/>
        <v>5.0000000000000044E-2</v>
      </c>
    </row>
    <row r="839" spans="1:14">
      <c r="A839" s="1" t="str">
        <f t="shared" si="81"/>
        <v>2.02.066324</v>
      </c>
      <c r="B839" s="25">
        <f>COUNTIF(C$3:C839,C839)</f>
        <v>324</v>
      </c>
      <c r="C839" s="46" t="s">
        <v>2379</v>
      </c>
      <c r="D839" s="46"/>
      <c r="E839" s="48" t="s">
        <v>2702</v>
      </c>
      <c r="F839" s="1" t="s">
        <v>1020</v>
      </c>
      <c r="G839" s="50" t="s">
        <v>82</v>
      </c>
      <c r="H839" s="43" t="s">
        <v>10</v>
      </c>
      <c r="I839" s="1">
        <v>39</v>
      </c>
      <c r="J839" s="38">
        <v>37.049999999999997</v>
      </c>
      <c r="K839" s="4">
        <f t="shared" si="82"/>
        <v>1.9500000000000028</v>
      </c>
      <c r="L839" s="40">
        <f t="shared" si="83"/>
        <v>5.0000000000000044E-2</v>
      </c>
      <c r="M839" s="1">
        <v>39</v>
      </c>
      <c r="N839" s="41">
        <f t="shared" si="84"/>
        <v>5.0000000000000044E-2</v>
      </c>
    </row>
    <row r="840" spans="1:14">
      <c r="A840" s="1" t="str">
        <f t="shared" si="81"/>
        <v>2.02.066325</v>
      </c>
      <c r="B840" s="25">
        <f>COUNTIF(C$3:C840,C840)</f>
        <v>325</v>
      </c>
      <c r="C840" s="46" t="s">
        <v>2379</v>
      </c>
      <c r="D840" s="46"/>
      <c r="E840" s="48" t="s">
        <v>2703</v>
      </c>
      <c r="F840" s="1" t="s">
        <v>1021</v>
      </c>
      <c r="G840" s="50" t="s">
        <v>1022</v>
      </c>
      <c r="H840" s="43" t="s">
        <v>10</v>
      </c>
      <c r="I840" s="1">
        <v>42.18</v>
      </c>
      <c r="J840" s="38">
        <v>40.070999999999998</v>
      </c>
      <c r="K840" s="4">
        <f t="shared" si="82"/>
        <v>2.1090000000000018</v>
      </c>
      <c r="L840" s="40">
        <f t="shared" si="83"/>
        <v>5.0000000000000044E-2</v>
      </c>
      <c r="M840" s="1">
        <v>42.18</v>
      </c>
      <c r="N840" s="41">
        <f t="shared" si="84"/>
        <v>5.0000000000000044E-2</v>
      </c>
    </row>
    <row r="841" spans="1:14">
      <c r="A841" s="1" t="str">
        <f t="shared" si="81"/>
        <v>2.02.066326</v>
      </c>
      <c r="B841" s="25">
        <f>COUNTIF(C$3:C841,C841)</f>
        <v>326</v>
      </c>
      <c r="C841" s="46" t="s">
        <v>2379</v>
      </c>
      <c r="D841" s="46"/>
      <c r="E841" s="48" t="s">
        <v>2704</v>
      </c>
      <c r="F841" s="1" t="s">
        <v>1023</v>
      </c>
      <c r="G841" s="50" t="s">
        <v>1024</v>
      </c>
      <c r="H841" s="43" t="s">
        <v>10</v>
      </c>
      <c r="I841" s="1">
        <v>53</v>
      </c>
      <c r="J841" s="38">
        <v>50.549500000000002</v>
      </c>
      <c r="K841" s="4">
        <f t="shared" si="82"/>
        <v>2.4504999999999981</v>
      </c>
      <c r="L841" s="40">
        <f t="shared" si="83"/>
        <v>4.6235849056603717E-2</v>
      </c>
      <c r="M841" s="1">
        <v>53.21</v>
      </c>
      <c r="N841" s="41">
        <f t="shared" si="84"/>
        <v>4.9999999999999933E-2</v>
      </c>
    </row>
    <row r="842" spans="1:14">
      <c r="A842" s="1" t="str">
        <f t="shared" si="81"/>
        <v>2.02.066327</v>
      </c>
      <c r="B842" s="25">
        <f>COUNTIF(C$3:C842,C842)</f>
        <v>327</v>
      </c>
      <c r="C842" s="46" t="s">
        <v>2379</v>
      </c>
      <c r="D842" s="46"/>
      <c r="E842" s="48" t="s">
        <v>2705</v>
      </c>
      <c r="F842" s="1" t="s">
        <v>1025</v>
      </c>
      <c r="G842" s="50">
        <v>0</v>
      </c>
      <c r="H842" s="43" t="s">
        <v>10</v>
      </c>
      <c r="I842" s="1">
        <v>10.16</v>
      </c>
      <c r="J842" s="38">
        <v>9.6519999999999992</v>
      </c>
      <c r="K842" s="4">
        <f t="shared" si="82"/>
        <v>0.5080000000000009</v>
      </c>
      <c r="L842" s="40">
        <f t="shared" si="83"/>
        <v>5.0000000000000044E-2</v>
      </c>
      <c r="M842" s="1">
        <v>10.16</v>
      </c>
      <c r="N842" s="41">
        <f t="shared" si="84"/>
        <v>5.0000000000000044E-2</v>
      </c>
    </row>
    <row r="843" spans="1:14">
      <c r="A843" s="1" t="str">
        <f t="shared" si="81"/>
        <v>2.02.066328</v>
      </c>
      <c r="B843" s="25">
        <f>COUNTIF(C$3:C843,C843)</f>
        <v>328</v>
      </c>
      <c r="C843" s="46" t="s">
        <v>2379</v>
      </c>
      <c r="D843" s="46"/>
      <c r="E843" s="48" t="s">
        <v>2706</v>
      </c>
      <c r="F843" s="1" t="s">
        <v>1026</v>
      </c>
      <c r="G843" s="50" t="s">
        <v>1027</v>
      </c>
      <c r="H843" s="43" t="s">
        <v>10</v>
      </c>
      <c r="I843" s="1">
        <v>20.29</v>
      </c>
      <c r="J843" s="38">
        <v>19.275499999999997</v>
      </c>
      <c r="K843" s="4">
        <f t="shared" si="82"/>
        <v>1.0145000000000017</v>
      </c>
      <c r="L843" s="40">
        <f t="shared" si="83"/>
        <v>5.0000000000000044E-2</v>
      </c>
      <c r="M843" s="1">
        <v>20.29</v>
      </c>
      <c r="N843" s="41">
        <f t="shared" si="84"/>
        <v>5.0000000000000044E-2</v>
      </c>
    </row>
    <row r="844" spans="1:14">
      <c r="A844" s="1" t="str">
        <f t="shared" si="81"/>
        <v>2.02.066329</v>
      </c>
      <c r="B844" s="25">
        <f>COUNTIF(C$3:C844,C844)</f>
        <v>329</v>
      </c>
      <c r="C844" s="46" t="s">
        <v>2379</v>
      </c>
      <c r="D844" s="46"/>
      <c r="E844" s="48" t="s">
        <v>2707</v>
      </c>
      <c r="F844" s="1" t="s">
        <v>1028</v>
      </c>
      <c r="G844" s="50" t="s">
        <v>1029</v>
      </c>
      <c r="H844" s="43" t="s">
        <v>10</v>
      </c>
      <c r="I844" s="1">
        <v>23.72</v>
      </c>
      <c r="J844" s="38">
        <v>22.533999999999999</v>
      </c>
      <c r="K844" s="4">
        <f t="shared" si="82"/>
        <v>1.1859999999999999</v>
      </c>
      <c r="L844" s="40">
        <f t="shared" si="83"/>
        <v>5.0000000000000044E-2</v>
      </c>
      <c r="M844" s="1">
        <v>23.72</v>
      </c>
      <c r="N844" s="41">
        <f t="shared" si="84"/>
        <v>5.0000000000000044E-2</v>
      </c>
    </row>
    <row r="845" spans="1:14">
      <c r="A845" s="1" t="str">
        <f t="shared" si="81"/>
        <v>2.02.066330</v>
      </c>
      <c r="B845" s="25">
        <f>COUNTIF(C$3:C845,C845)</f>
        <v>330</v>
      </c>
      <c r="C845" s="46" t="s">
        <v>2379</v>
      </c>
      <c r="D845" s="46"/>
      <c r="E845" s="48" t="s">
        <v>2708</v>
      </c>
      <c r="F845" s="1" t="s">
        <v>1030</v>
      </c>
      <c r="G845" s="50" t="s">
        <v>1031</v>
      </c>
      <c r="H845" s="43" t="s">
        <v>10</v>
      </c>
      <c r="I845" s="1">
        <v>56.73</v>
      </c>
      <c r="J845" s="38">
        <v>53.893499999999996</v>
      </c>
      <c r="K845" s="4">
        <f t="shared" si="82"/>
        <v>2.8365000000000009</v>
      </c>
      <c r="L845" s="40">
        <f t="shared" si="83"/>
        <v>5.0000000000000044E-2</v>
      </c>
      <c r="M845" s="1">
        <v>56.73</v>
      </c>
      <c r="N845" s="41">
        <f t="shared" si="84"/>
        <v>5.0000000000000044E-2</v>
      </c>
    </row>
    <row r="846" spans="1:14">
      <c r="A846" s="1" t="str">
        <f t="shared" si="81"/>
        <v>2.02.066331</v>
      </c>
      <c r="B846" s="25">
        <f>COUNTIF(C$3:C846,C846)</f>
        <v>331</v>
      </c>
      <c r="C846" s="46" t="s">
        <v>2379</v>
      </c>
      <c r="D846" s="46"/>
      <c r="E846" s="48" t="s">
        <v>2709</v>
      </c>
      <c r="F846" s="1" t="s">
        <v>1032</v>
      </c>
      <c r="G846" s="50" t="s">
        <v>1033</v>
      </c>
      <c r="H846" s="43" t="s">
        <v>10</v>
      </c>
      <c r="I846" s="1">
        <v>16.16</v>
      </c>
      <c r="J846" s="38">
        <v>15.351999999999999</v>
      </c>
      <c r="K846" s="4">
        <f t="shared" si="82"/>
        <v>0.80800000000000161</v>
      </c>
      <c r="L846" s="40">
        <f t="shared" si="83"/>
        <v>5.0000000000000044E-2</v>
      </c>
      <c r="M846" s="1">
        <v>16.16</v>
      </c>
      <c r="N846" s="41">
        <f t="shared" si="84"/>
        <v>5.0000000000000044E-2</v>
      </c>
    </row>
    <row r="847" spans="1:14">
      <c r="A847" s="1" t="str">
        <f t="shared" si="81"/>
        <v>2.02.066332</v>
      </c>
      <c r="B847" s="25">
        <f>COUNTIF(C$3:C847,C847)</f>
        <v>332</v>
      </c>
      <c r="C847" s="46" t="s">
        <v>2379</v>
      </c>
      <c r="D847" s="46"/>
      <c r="E847" s="48" t="s">
        <v>2710</v>
      </c>
      <c r="F847" s="1" t="s">
        <v>1034</v>
      </c>
      <c r="G847" s="50" t="s">
        <v>1035</v>
      </c>
      <c r="H847" s="43" t="s">
        <v>10</v>
      </c>
      <c r="I847" s="1">
        <v>37.75</v>
      </c>
      <c r="J847" s="38">
        <v>35.862499999999997</v>
      </c>
      <c r="K847" s="4">
        <f t="shared" si="82"/>
        <v>1.8875000000000028</v>
      </c>
      <c r="L847" s="40">
        <f t="shared" si="83"/>
        <v>5.0000000000000044E-2</v>
      </c>
      <c r="M847" s="1">
        <v>37.75</v>
      </c>
      <c r="N847" s="41">
        <f t="shared" si="84"/>
        <v>5.0000000000000044E-2</v>
      </c>
    </row>
    <row r="848" spans="1:14">
      <c r="A848" s="1" t="str">
        <f t="shared" si="81"/>
        <v>2.02.0671</v>
      </c>
      <c r="B848" s="25">
        <f>COUNTIF(C$3:C848,C848)</f>
        <v>1</v>
      </c>
      <c r="C848" s="46" t="s">
        <v>2712</v>
      </c>
      <c r="D848" s="46"/>
      <c r="E848" s="48" t="s">
        <v>2711</v>
      </c>
      <c r="F848" s="1" t="s">
        <v>1036</v>
      </c>
      <c r="G848" s="50" t="s">
        <v>1037</v>
      </c>
      <c r="H848" s="43" t="s">
        <v>10</v>
      </c>
      <c r="I848" s="1">
        <v>60.82</v>
      </c>
      <c r="J848" s="38">
        <v>57.778999999999996</v>
      </c>
      <c r="K848" s="4">
        <f t="shared" si="82"/>
        <v>3.0410000000000039</v>
      </c>
      <c r="L848" s="40">
        <f t="shared" si="83"/>
        <v>5.0000000000000044E-2</v>
      </c>
      <c r="M848" s="1">
        <v>62.06</v>
      </c>
      <c r="N848" s="41">
        <f t="shared" si="84"/>
        <v>6.8981630679987194E-2</v>
      </c>
    </row>
    <row r="849" spans="1:14">
      <c r="A849" s="1" t="str">
        <f t="shared" si="81"/>
        <v>2.02.0672</v>
      </c>
      <c r="B849" s="25">
        <f>COUNTIF(C$3:C849,C849)</f>
        <v>2</v>
      </c>
      <c r="C849" s="46" t="s">
        <v>2712</v>
      </c>
      <c r="D849" s="46"/>
      <c r="E849" s="48" t="s">
        <v>2713</v>
      </c>
      <c r="F849" s="1" t="s">
        <v>1038</v>
      </c>
      <c r="G849" s="50" t="s">
        <v>1039</v>
      </c>
      <c r="H849" s="43" t="s">
        <v>10</v>
      </c>
      <c r="I849" s="1">
        <v>94.86</v>
      </c>
      <c r="J849" s="38">
        <v>90.11699999999999</v>
      </c>
      <c r="K849" s="4">
        <f t="shared" si="82"/>
        <v>4.7430000000000092</v>
      </c>
      <c r="L849" s="40">
        <f t="shared" si="83"/>
        <v>5.0000000000000044E-2</v>
      </c>
      <c r="M849" s="1">
        <v>96.8</v>
      </c>
      <c r="N849" s="41">
        <f t="shared" si="84"/>
        <v>6.9039256198347165E-2</v>
      </c>
    </row>
    <row r="850" spans="1:14">
      <c r="A850" s="1" t="str">
        <f t="shared" si="81"/>
        <v>2.02.0673</v>
      </c>
      <c r="B850" s="25">
        <f>COUNTIF(C$3:C850,C850)</f>
        <v>3</v>
      </c>
      <c r="C850" s="46" t="s">
        <v>2712</v>
      </c>
      <c r="D850" s="46"/>
      <c r="E850" s="48" t="s">
        <v>2714</v>
      </c>
      <c r="F850" s="1" t="s">
        <v>1040</v>
      </c>
      <c r="G850" s="50" t="s">
        <v>1041</v>
      </c>
      <c r="H850" s="43" t="s">
        <v>10</v>
      </c>
      <c r="I850" s="1">
        <v>71.209999999999994</v>
      </c>
      <c r="J850" s="38">
        <v>69.026999999999987</v>
      </c>
      <c r="K850" s="4">
        <f t="shared" si="82"/>
        <v>2.1830000000000069</v>
      </c>
      <c r="L850" s="40">
        <f t="shared" si="83"/>
        <v>3.0655806768712379E-2</v>
      </c>
      <c r="M850" s="1">
        <v>72.66</v>
      </c>
      <c r="N850" s="41">
        <f t="shared" si="84"/>
        <v>5.0000000000000155E-2</v>
      </c>
    </row>
    <row r="851" spans="1:14">
      <c r="A851" s="1" t="str">
        <f t="shared" si="81"/>
        <v>2.02.0674</v>
      </c>
      <c r="B851" s="25">
        <f>COUNTIF(C$3:C851,C851)</f>
        <v>4</v>
      </c>
      <c r="C851" s="46" t="s">
        <v>2712</v>
      </c>
      <c r="D851" s="46"/>
      <c r="E851" s="48" t="s">
        <v>2715</v>
      </c>
      <c r="F851" s="1" t="s">
        <v>1042</v>
      </c>
      <c r="G851" s="50" t="s">
        <v>1043</v>
      </c>
      <c r="H851" s="43" t="s">
        <v>10</v>
      </c>
      <c r="I851" s="1">
        <v>108.29</v>
      </c>
      <c r="J851" s="38">
        <v>102.8755</v>
      </c>
      <c r="K851" s="4">
        <f t="shared" si="82"/>
        <v>5.4145000000000039</v>
      </c>
      <c r="L851" s="40">
        <f t="shared" si="83"/>
        <v>5.0000000000000044E-2</v>
      </c>
      <c r="M851" s="1">
        <v>110.5</v>
      </c>
      <c r="N851" s="41">
        <f t="shared" si="84"/>
        <v>6.899999999999995E-2</v>
      </c>
    </row>
    <row r="852" spans="1:14">
      <c r="A852" s="1" t="str">
        <f t="shared" si="81"/>
        <v>2.02.0675</v>
      </c>
      <c r="B852" s="25">
        <f>COUNTIF(C$3:C852,C852)</f>
        <v>5</v>
      </c>
      <c r="C852" s="46" t="s">
        <v>2712</v>
      </c>
      <c r="D852" s="46"/>
      <c r="E852" s="48" t="s">
        <v>2716</v>
      </c>
      <c r="F852" s="1" t="s">
        <v>1044</v>
      </c>
      <c r="G852" s="50" t="s">
        <v>1045</v>
      </c>
      <c r="H852" s="43" t="s">
        <v>10</v>
      </c>
      <c r="I852" s="1">
        <v>87.5</v>
      </c>
      <c r="J852" s="38">
        <v>83.125</v>
      </c>
      <c r="K852" s="4">
        <f t="shared" si="82"/>
        <v>4.375</v>
      </c>
      <c r="L852" s="40">
        <f t="shared" si="83"/>
        <v>5.0000000000000044E-2</v>
      </c>
      <c r="M852" s="1">
        <v>89.29</v>
      </c>
      <c r="N852" s="41">
        <f t="shared" si="84"/>
        <v>6.9044685855079058E-2</v>
      </c>
    </row>
    <row r="853" spans="1:14">
      <c r="A853" s="1" t="str">
        <f t="shared" si="81"/>
        <v>2.02.0676</v>
      </c>
      <c r="B853" s="25">
        <f>COUNTIF(C$3:C853,C853)</f>
        <v>6</v>
      </c>
      <c r="C853" s="46" t="s">
        <v>2712</v>
      </c>
      <c r="D853" s="46"/>
      <c r="E853" s="48" t="s">
        <v>2717</v>
      </c>
      <c r="F853" s="1" t="s">
        <v>1046</v>
      </c>
      <c r="G853" s="50" t="s">
        <v>1047</v>
      </c>
      <c r="H853" s="43" t="s">
        <v>10</v>
      </c>
      <c r="I853" s="1">
        <v>41.94</v>
      </c>
      <c r="J853" s="38">
        <v>39.842999999999996</v>
      </c>
      <c r="K853" s="4">
        <f t="shared" si="82"/>
        <v>2.0970000000000013</v>
      </c>
      <c r="L853" s="40">
        <f t="shared" si="83"/>
        <v>5.0000000000000044E-2</v>
      </c>
      <c r="M853" s="1">
        <v>41.94</v>
      </c>
      <c r="N853" s="41">
        <f t="shared" si="84"/>
        <v>5.0000000000000044E-2</v>
      </c>
    </row>
    <row r="854" spans="1:14">
      <c r="A854" s="1" t="str">
        <f t="shared" si="81"/>
        <v>2.02.0851</v>
      </c>
      <c r="B854" s="25">
        <f>COUNTIF(C$3:C854,C854)</f>
        <v>1</v>
      </c>
      <c r="C854" s="46" t="s">
        <v>2719</v>
      </c>
      <c r="D854" s="46"/>
      <c r="E854" s="47" t="s">
        <v>2718</v>
      </c>
      <c r="F854" s="1" t="s">
        <v>1048</v>
      </c>
      <c r="G854" s="50">
        <v>304</v>
      </c>
      <c r="H854" s="43" t="s">
        <v>10</v>
      </c>
      <c r="I854" s="1">
        <v>37</v>
      </c>
      <c r="J854" s="38">
        <v>35.89</v>
      </c>
      <c r="K854" s="4">
        <f t="shared" si="82"/>
        <v>1.1099999999999994</v>
      </c>
      <c r="L854" s="40">
        <f t="shared" si="83"/>
        <v>3.0000000000000027E-2</v>
      </c>
      <c r="M854" s="1">
        <v>37</v>
      </c>
      <c r="N854" s="41">
        <f t="shared" si="84"/>
        <v>3.0000000000000027E-2</v>
      </c>
    </row>
    <row r="855" spans="1:14">
      <c r="A855" s="1" t="str">
        <f t="shared" ref="A855:A918" si="85">C855&amp;B855</f>
        <v>2.02.0852</v>
      </c>
      <c r="B855" s="25">
        <f>COUNTIF(C$3:C855,C855)</f>
        <v>2</v>
      </c>
      <c r="C855" s="46" t="s">
        <v>2719</v>
      </c>
      <c r="D855" s="46"/>
      <c r="E855" s="47" t="s">
        <v>2720</v>
      </c>
      <c r="F855" s="1" t="s">
        <v>1049</v>
      </c>
      <c r="G855" s="50" t="s">
        <v>1050</v>
      </c>
      <c r="H855" s="43" t="s">
        <v>10</v>
      </c>
      <c r="I855" s="1">
        <v>44.13</v>
      </c>
      <c r="J855" s="38">
        <v>42.806100000000001</v>
      </c>
      <c r="K855" s="4">
        <f t="shared" si="82"/>
        <v>1.3239000000000019</v>
      </c>
      <c r="L855" s="40">
        <f t="shared" si="83"/>
        <v>3.0000000000000027E-2</v>
      </c>
      <c r="M855" s="1">
        <v>44.13</v>
      </c>
      <c r="N855" s="41">
        <f t="shared" si="84"/>
        <v>3.0000000000000027E-2</v>
      </c>
    </row>
    <row r="856" spans="1:14">
      <c r="A856" s="1" t="str">
        <f t="shared" si="85"/>
        <v>2.02.0853</v>
      </c>
      <c r="B856" s="25">
        <f>COUNTIF(C$3:C856,C856)</f>
        <v>3</v>
      </c>
      <c r="C856" s="46" t="s">
        <v>2719</v>
      </c>
      <c r="D856" s="46"/>
      <c r="E856" s="47" t="s">
        <v>2721</v>
      </c>
      <c r="F856" s="1" t="s">
        <v>1051</v>
      </c>
      <c r="G856" s="50" t="s">
        <v>1050</v>
      </c>
      <c r="H856" s="43" t="s">
        <v>10</v>
      </c>
      <c r="I856" s="1">
        <v>44.77</v>
      </c>
      <c r="J856" s="38">
        <v>43.426900000000003</v>
      </c>
      <c r="K856" s="4">
        <f t="shared" si="82"/>
        <v>1.3430999999999997</v>
      </c>
      <c r="L856" s="40">
        <f t="shared" si="83"/>
        <v>3.0000000000000027E-2</v>
      </c>
      <c r="M856" s="1">
        <v>44.77</v>
      </c>
      <c r="N856" s="41">
        <f t="shared" si="84"/>
        <v>3.0000000000000027E-2</v>
      </c>
    </row>
    <row r="857" spans="1:14">
      <c r="A857" s="1" t="str">
        <f t="shared" si="85"/>
        <v>2.02.0854</v>
      </c>
      <c r="B857" s="25">
        <f>COUNTIF(C$3:C857,C857)</f>
        <v>4</v>
      </c>
      <c r="C857" s="46" t="s">
        <v>2719</v>
      </c>
      <c r="D857" s="46"/>
      <c r="E857" s="47" t="s">
        <v>2722</v>
      </c>
      <c r="F857" s="1" t="s">
        <v>1052</v>
      </c>
      <c r="G857" s="50" t="s">
        <v>1053</v>
      </c>
      <c r="H857" s="43" t="s">
        <v>10</v>
      </c>
      <c r="I857" s="1">
        <v>4</v>
      </c>
      <c r="J857" s="38">
        <v>3.88</v>
      </c>
      <c r="K857" s="4">
        <f t="shared" si="82"/>
        <v>0.12000000000000011</v>
      </c>
      <c r="L857" s="40">
        <f t="shared" si="83"/>
        <v>3.0000000000000027E-2</v>
      </c>
      <c r="M857" s="1">
        <v>4</v>
      </c>
      <c r="N857" s="41">
        <f t="shared" si="84"/>
        <v>3.0000000000000027E-2</v>
      </c>
    </row>
    <row r="858" spans="1:14">
      <c r="A858" s="1" t="str">
        <f t="shared" si="85"/>
        <v>2.02.0855</v>
      </c>
      <c r="B858" s="25">
        <f>COUNTIF(C$3:C858,C858)</f>
        <v>5</v>
      </c>
      <c r="C858" s="46" t="s">
        <v>2719</v>
      </c>
      <c r="D858" s="46"/>
      <c r="E858" s="47" t="s">
        <v>2723</v>
      </c>
      <c r="F858" s="1" t="s">
        <v>1054</v>
      </c>
      <c r="G858" s="50">
        <v>304</v>
      </c>
      <c r="H858" s="43" t="s">
        <v>10</v>
      </c>
      <c r="I858" s="1">
        <v>34.200000000000003</v>
      </c>
      <c r="J858" s="38">
        <v>33.173999999999999</v>
      </c>
      <c r="K858" s="4">
        <f t="shared" si="82"/>
        <v>1.0260000000000034</v>
      </c>
      <c r="L858" s="40">
        <f t="shared" si="83"/>
        <v>3.0000000000000138E-2</v>
      </c>
      <c r="M858" s="1">
        <v>34.700000000000003</v>
      </c>
      <c r="N858" s="41">
        <f t="shared" si="84"/>
        <v>4.3976945244956878E-2</v>
      </c>
    </row>
    <row r="859" spans="1:14">
      <c r="A859" s="1" t="str">
        <f t="shared" si="85"/>
        <v>2.02.0856</v>
      </c>
      <c r="B859" s="25">
        <f>COUNTIF(C$3:C859,C859)</f>
        <v>6</v>
      </c>
      <c r="C859" s="46" t="s">
        <v>2719</v>
      </c>
      <c r="D859" s="46"/>
      <c r="E859" s="47" t="s">
        <v>2724</v>
      </c>
      <c r="F859" s="1" t="s">
        <v>1055</v>
      </c>
      <c r="G859" s="50">
        <v>304</v>
      </c>
      <c r="H859" s="43" t="s">
        <v>10</v>
      </c>
      <c r="I859" s="1">
        <v>38.799999999999997</v>
      </c>
      <c r="J859" s="38">
        <v>36.859999999999992</v>
      </c>
      <c r="K859" s="4">
        <f t="shared" si="82"/>
        <v>1.9400000000000048</v>
      </c>
      <c r="L859" s="40">
        <f t="shared" si="83"/>
        <v>5.0000000000000155E-2</v>
      </c>
      <c r="M859" s="1">
        <v>39.200000000000003</v>
      </c>
      <c r="N859" s="41">
        <f t="shared" si="84"/>
        <v>5.9693877551020624E-2</v>
      </c>
    </row>
    <row r="860" spans="1:14">
      <c r="A860" s="1" t="str">
        <f t="shared" si="85"/>
        <v>2.02.0857</v>
      </c>
      <c r="B860" s="25">
        <f>COUNTIF(C$3:C860,C860)</f>
        <v>7</v>
      </c>
      <c r="C860" s="46" t="s">
        <v>2719</v>
      </c>
      <c r="D860" s="46"/>
      <c r="E860" s="47" t="s">
        <v>2725</v>
      </c>
      <c r="F860" s="1" t="s">
        <v>1056</v>
      </c>
      <c r="G860" s="50" t="s">
        <v>228</v>
      </c>
      <c r="H860" s="43" t="s">
        <v>10</v>
      </c>
      <c r="I860" s="1">
        <v>46.5</v>
      </c>
      <c r="J860" s="38">
        <v>45.104999999999997</v>
      </c>
      <c r="K860" s="4">
        <f t="shared" ref="K860:K894" si="86">I860-J860</f>
        <v>1.3950000000000031</v>
      </c>
      <c r="L860" s="40">
        <f t="shared" ref="L860:L894" si="87">1-J860/I860</f>
        <v>3.0000000000000027E-2</v>
      </c>
      <c r="M860" s="1">
        <v>47</v>
      </c>
      <c r="N860" s="41">
        <f t="shared" si="84"/>
        <v>4.0319148936170279E-2</v>
      </c>
    </row>
    <row r="861" spans="1:14">
      <c r="A861" s="1" t="str">
        <f t="shared" si="85"/>
        <v>2.02.0858</v>
      </c>
      <c r="B861" s="25">
        <f>COUNTIF(C$3:C861,C861)</f>
        <v>8</v>
      </c>
      <c r="C861" s="46" t="s">
        <v>2719</v>
      </c>
      <c r="D861" s="46"/>
      <c r="E861" s="47" t="s">
        <v>2726</v>
      </c>
      <c r="F861" s="1" t="s">
        <v>1057</v>
      </c>
      <c r="G861" s="50">
        <v>201</v>
      </c>
      <c r="H861" s="43" t="s">
        <v>10</v>
      </c>
      <c r="I861" s="1">
        <v>36.5</v>
      </c>
      <c r="J861" s="38">
        <v>35.405000000000001</v>
      </c>
      <c r="K861" s="4">
        <f t="shared" si="86"/>
        <v>1.0949999999999989</v>
      </c>
      <c r="L861" s="40">
        <f t="shared" si="87"/>
        <v>2.9999999999999916E-2</v>
      </c>
      <c r="M861" s="1">
        <v>36.5</v>
      </c>
      <c r="N861" s="41">
        <f t="shared" si="84"/>
        <v>2.9999999999999916E-2</v>
      </c>
    </row>
    <row r="862" spans="1:14">
      <c r="A862" s="1" t="str">
        <f t="shared" si="85"/>
        <v>2.02.0859</v>
      </c>
      <c r="B862" s="25">
        <f>COUNTIF(C$3:C862,C862)</f>
        <v>9</v>
      </c>
      <c r="C862" s="46" t="s">
        <v>2719</v>
      </c>
      <c r="D862" s="46"/>
      <c r="E862" s="47" t="s">
        <v>2727</v>
      </c>
      <c r="F862" s="1" t="s">
        <v>1058</v>
      </c>
      <c r="G862" s="50">
        <v>304</v>
      </c>
      <c r="H862" s="43" t="s">
        <v>10</v>
      </c>
      <c r="I862" s="1">
        <v>46.56</v>
      </c>
      <c r="J862" s="38">
        <v>45.163200000000003</v>
      </c>
      <c r="K862" s="4">
        <f t="shared" si="86"/>
        <v>1.3967999999999989</v>
      </c>
      <c r="L862" s="40">
        <f t="shared" si="87"/>
        <v>3.0000000000000027E-2</v>
      </c>
      <c r="M862" s="1">
        <v>46.56</v>
      </c>
      <c r="N862" s="41">
        <f t="shared" si="84"/>
        <v>3.0000000000000027E-2</v>
      </c>
    </row>
    <row r="863" spans="1:14">
      <c r="A863" s="1" t="str">
        <f t="shared" si="85"/>
        <v>2.02.08510</v>
      </c>
      <c r="B863" s="25">
        <f>COUNTIF(C$3:C863,C863)</f>
        <v>10</v>
      </c>
      <c r="C863" s="46" t="s">
        <v>2719</v>
      </c>
      <c r="D863" s="46"/>
      <c r="E863" s="47" t="s">
        <v>2728</v>
      </c>
      <c r="F863" s="1" t="s">
        <v>1059</v>
      </c>
      <c r="G863" s="50">
        <v>304</v>
      </c>
      <c r="H863" s="43" t="s">
        <v>10</v>
      </c>
      <c r="I863" s="1">
        <v>26.8</v>
      </c>
      <c r="J863" s="38">
        <v>25.995999999999999</v>
      </c>
      <c r="K863" s="4">
        <f t="shared" si="86"/>
        <v>0.80400000000000205</v>
      </c>
      <c r="L863" s="40">
        <f t="shared" si="87"/>
        <v>3.0000000000000027E-2</v>
      </c>
      <c r="M863" s="1">
        <v>26.8</v>
      </c>
      <c r="N863" s="41">
        <f t="shared" ref="N863:N912" si="88">1-J863/M863</f>
        <v>3.0000000000000027E-2</v>
      </c>
    </row>
    <row r="864" spans="1:14">
      <c r="A864" s="1" t="str">
        <f t="shared" si="85"/>
        <v>2.02.08511</v>
      </c>
      <c r="B864" s="25">
        <f>COUNTIF(C$3:C864,C864)</f>
        <v>11</v>
      </c>
      <c r="C864" s="46" t="s">
        <v>2719</v>
      </c>
      <c r="D864" s="46"/>
      <c r="E864" s="47" t="s">
        <v>2729</v>
      </c>
      <c r="F864" s="1" t="s">
        <v>1060</v>
      </c>
      <c r="G864" s="50">
        <v>441</v>
      </c>
      <c r="H864" s="43" t="s">
        <v>10</v>
      </c>
      <c r="I864" s="1">
        <v>51</v>
      </c>
      <c r="J864" s="38">
        <v>49.47</v>
      </c>
      <c r="K864" s="4">
        <f t="shared" si="86"/>
        <v>1.5300000000000011</v>
      </c>
      <c r="L864" s="40">
        <f t="shared" si="87"/>
        <v>3.0000000000000027E-2</v>
      </c>
      <c r="M864" s="1">
        <v>51</v>
      </c>
      <c r="N864" s="41">
        <f t="shared" si="88"/>
        <v>3.0000000000000027E-2</v>
      </c>
    </row>
    <row r="865" spans="1:14">
      <c r="A865" s="1" t="str">
        <f t="shared" si="85"/>
        <v>2.02.08512</v>
      </c>
      <c r="B865" s="25">
        <f>COUNTIF(C$3:C865,C865)</f>
        <v>12</v>
      </c>
      <c r="C865" s="46" t="s">
        <v>2719</v>
      </c>
      <c r="D865" s="46"/>
      <c r="E865" s="47" t="s">
        <v>2730</v>
      </c>
      <c r="F865" s="1" t="s">
        <v>1061</v>
      </c>
      <c r="G865" s="50">
        <v>304</v>
      </c>
      <c r="H865" s="43" t="s">
        <v>10</v>
      </c>
      <c r="I865" s="1">
        <v>17</v>
      </c>
      <c r="J865" s="38">
        <v>16.489999999999998</v>
      </c>
      <c r="K865" s="4">
        <f t="shared" si="86"/>
        <v>0.51000000000000156</v>
      </c>
      <c r="L865" s="40">
        <f t="shared" si="87"/>
        <v>3.0000000000000138E-2</v>
      </c>
      <c r="M865" s="1">
        <v>17</v>
      </c>
      <c r="N865" s="41">
        <f t="shared" si="88"/>
        <v>3.0000000000000138E-2</v>
      </c>
    </row>
    <row r="866" spans="1:14">
      <c r="A866" s="1" t="str">
        <f t="shared" si="85"/>
        <v>2.02.08513</v>
      </c>
      <c r="B866" s="25">
        <f>COUNTIF(C$3:C866,C866)</f>
        <v>13</v>
      </c>
      <c r="C866" s="46" t="s">
        <v>2719</v>
      </c>
      <c r="D866" s="46"/>
      <c r="E866" s="47" t="s">
        <v>2731</v>
      </c>
      <c r="F866" s="1" t="s">
        <v>1062</v>
      </c>
      <c r="G866" s="50" t="s">
        <v>18</v>
      </c>
      <c r="H866" s="43" t="s">
        <v>10</v>
      </c>
      <c r="I866" s="1">
        <v>4.08</v>
      </c>
      <c r="J866" s="38">
        <v>3.9575999999999998</v>
      </c>
      <c r="K866" s="4">
        <f t="shared" si="86"/>
        <v>0.12240000000000029</v>
      </c>
      <c r="L866" s="40">
        <f t="shared" si="87"/>
        <v>3.0000000000000027E-2</v>
      </c>
      <c r="M866" s="1">
        <v>4.08</v>
      </c>
      <c r="N866" s="41">
        <f t="shared" si="88"/>
        <v>3.0000000000000027E-2</v>
      </c>
    </row>
    <row r="867" spans="1:14">
      <c r="A867" s="1" t="str">
        <f t="shared" si="85"/>
        <v>2.02.08514</v>
      </c>
      <c r="B867" s="25">
        <f>COUNTIF(C$3:C867,C867)</f>
        <v>14</v>
      </c>
      <c r="C867" s="46" t="s">
        <v>2719</v>
      </c>
      <c r="D867" s="46"/>
      <c r="E867" s="47" t="s">
        <v>2732</v>
      </c>
      <c r="F867" s="1" t="s">
        <v>1063</v>
      </c>
      <c r="G867" s="50">
        <v>304</v>
      </c>
      <c r="H867" s="43" t="s">
        <v>10</v>
      </c>
      <c r="I867" s="1">
        <v>58.8</v>
      </c>
      <c r="J867" s="38">
        <v>57.035999999999994</v>
      </c>
      <c r="K867" s="4">
        <f t="shared" si="86"/>
        <v>1.7640000000000029</v>
      </c>
      <c r="L867" s="40">
        <f t="shared" si="87"/>
        <v>3.0000000000000027E-2</v>
      </c>
      <c r="M867" s="1">
        <v>58.8</v>
      </c>
      <c r="N867" s="41">
        <f t="shared" si="88"/>
        <v>3.0000000000000027E-2</v>
      </c>
    </row>
    <row r="868" spans="1:14">
      <c r="A868" s="1" t="str">
        <f t="shared" si="85"/>
        <v>2.02.08515</v>
      </c>
      <c r="B868" s="25">
        <f>COUNTIF(C$3:C868,C868)</f>
        <v>15</v>
      </c>
      <c r="C868" s="46" t="s">
        <v>2719</v>
      </c>
      <c r="D868" s="46"/>
      <c r="E868" s="47" t="s">
        <v>2733</v>
      </c>
      <c r="F868" s="1" t="s">
        <v>1064</v>
      </c>
      <c r="G868" s="50">
        <v>304</v>
      </c>
      <c r="H868" s="43" t="s">
        <v>10</v>
      </c>
      <c r="I868" s="1">
        <v>60.74</v>
      </c>
      <c r="J868" s="38">
        <v>58.9178</v>
      </c>
      <c r="K868" s="4">
        <f t="shared" si="86"/>
        <v>1.8222000000000023</v>
      </c>
      <c r="L868" s="40">
        <f t="shared" si="87"/>
        <v>3.0000000000000027E-2</v>
      </c>
      <c r="M868" s="1">
        <v>60.74</v>
      </c>
      <c r="N868" s="41">
        <f t="shared" si="88"/>
        <v>3.0000000000000027E-2</v>
      </c>
    </row>
    <row r="869" spans="1:14">
      <c r="A869" s="1" t="str">
        <f t="shared" si="85"/>
        <v>2.02.08516</v>
      </c>
      <c r="B869" s="25">
        <f>COUNTIF(C$3:C869,C869)</f>
        <v>16</v>
      </c>
      <c r="C869" s="46" t="s">
        <v>2719</v>
      </c>
      <c r="D869" s="46"/>
      <c r="E869" s="47" t="s">
        <v>2734</v>
      </c>
      <c r="F869" s="1" t="s">
        <v>1065</v>
      </c>
      <c r="G869" s="50">
        <v>0</v>
      </c>
      <c r="H869" s="43" t="s">
        <v>10</v>
      </c>
      <c r="I869" s="1">
        <v>30.85</v>
      </c>
      <c r="J869" s="38">
        <v>29.924500000000002</v>
      </c>
      <c r="K869" s="4">
        <f t="shared" si="86"/>
        <v>0.92549999999999955</v>
      </c>
      <c r="L869" s="40">
        <f t="shared" si="87"/>
        <v>3.0000000000000027E-2</v>
      </c>
      <c r="M869" s="1">
        <v>30.85</v>
      </c>
      <c r="N869" s="41">
        <f t="shared" si="88"/>
        <v>3.0000000000000027E-2</v>
      </c>
    </row>
    <row r="870" spans="1:14">
      <c r="A870" s="1" t="str">
        <f t="shared" si="85"/>
        <v>2.02.08517</v>
      </c>
      <c r="B870" s="25">
        <f>COUNTIF(C$3:C870,C870)</f>
        <v>17</v>
      </c>
      <c r="C870" s="46" t="s">
        <v>2719</v>
      </c>
      <c r="D870" s="46"/>
      <c r="E870" s="47" t="s">
        <v>2735</v>
      </c>
      <c r="F870" s="1" t="s">
        <v>1066</v>
      </c>
      <c r="G870" s="50" t="s">
        <v>231</v>
      </c>
      <c r="H870" s="43" t="s">
        <v>10</v>
      </c>
      <c r="I870" s="1">
        <v>14.28</v>
      </c>
      <c r="J870" s="38">
        <v>13.851599999999999</v>
      </c>
      <c r="K870" s="4">
        <f t="shared" si="86"/>
        <v>0.42839999999999989</v>
      </c>
      <c r="L870" s="40">
        <f t="shared" si="87"/>
        <v>3.0000000000000027E-2</v>
      </c>
      <c r="M870" s="1">
        <v>14.28</v>
      </c>
      <c r="N870" s="41">
        <f t="shared" si="88"/>
        <v>3.0000000000000027E-2</v>
      </c>
    </row>
    <row r="871" spans="1:14">
      <c r="A871" s="1" t="str">
        <f t="shared" si="85"/>
        <v>2.03.0021</v>
      </c>
      <c r="B871" s="25">
        <f>COUNTIF(C$3:C871,C871)</f>
        <v>1</v>
      </c>
      <c r="C871" s="46" t="s">
        <v>2737</v>
      </c>
      <c r="D871" s="46"/>
      <c r="E871" s="47" t="s">
        <v>2736</v>
      </c>
      <c r="F871" s="1" t="s">
        <v>1067</v>
      </c>
      <c r="G871" s="50" t="s">
        <v>1068</v>
      </c>
      <c r="H871" s="43" t="s">
        <v>1069</v>
      </c>
      <c r="I871" s="1">
        <v>55.21</v>
      </c>
      <c r="J871" s="38">
        <v>53.553699999999999</v>
      </c>
      <c r="K871" s="4">
        <f t="shared" si="86"/>
        <v>1.6563000000000017</v>
      </c>
      <c r="L871" s="40">
        <f t="shared" si="87"/>
        <v>3.0000000000000027E-2</v>
      </c>
      <c r="M871" s="1">
        <v>58.12</v>
      </c>
      <c r="N871" s="41">
        <f t="shared" si="88"/>
        <v>7.8566758430832717E-2</v>
      </c>
    </row>
    <row r="872" spans="1:14">
      <c r="A872" s="1" t="str">
        <f t="shared" si="85"/>
        <v>2.03.0022</v>
      </c>
      <c r="B872" s="25">
        <f>COUNTIF(C$3:C872,C872)</f>
        <v>2</v>
      </c>
      <c r="C872" s="46" t="s">
        <v>2737</v>
      </c>
      <c r="D872" s="46"/>
      <c r="E872" s="47" t="s">
        <v>2738</v>
      </c>
      <c r="F872" s="1" t="s">
        <v>1070</v>
      </c>
      <c r="G872" s="50" t="s">
        <v>1071</v>
      </c>
      <c r="H872" s="43" t="s">
        <v>1069</v>
      </c>
      <c r="I872" s="1">
        <v>75.52</v>
      </c>
      <c r="J872" s="38">
        <v>73.25439999999999</v>
      </c>
      <c r="K872" s="4">
        <f t="shared" si="86"/>
        <v>2.2656000000000063</v>
      </c>
      <c r="L872" s="40">
        <f t="shared" si="87"/>
        <v>3.0000000000000138E-2</v>
      </c>
      <c r="M872" s="1">
        <v>79.489999999999995</v>
      </c>
      <c r="N872" s="41">
        <f t="shared" si="88"/>
        <v>7.8445087432381544E-2</v>
      </c>
    </row>
    <row r="873" spans="1:14">
      <c r="A873" s="1" t="str">
        <f t="shared" si="85"/>
        <v>2.03.0023</v>
      </c>
      <c r="B873" s="25">
        <f>COUNTIF(C$3:C873,C873)</f>
        <v>3</v>
      </c>
      <c r="C873" s="46" t="s">
        <v>2737</v>
      </c>
      <c r="D873" s="46"/>
      <c r="E873" s="47" t="s">
        <v>2739</v>
      </c>
      <c r="F873" s="1" t="s">
        <v>1072</v>
      </c>
      <c r="G873" s="50" t="s">
        <v>1073</v>
      </c>
      <c r="H873" s="43" t="s">
        <v>1069</v>
      </c>
      <c r="I873" s="1">
        <v>109.61</v>
      </c>
      <c r="J873" s="38">
        <v>106.32169999999999</v>
      </c>
      <c r="K873" s="4">
        <f t="shared" si="86"/>
        <v>3.2883000000000067</v>
      </c>
      <c r="L873" s="40">
        <f t="shared" si="87"/>
        <v>3.0000000000000027E-2</v>
      </c>
      <c r="M873" s="1">
        <v>115.38</v>
      </c>
      <c r="N873" s="41">
        <f t="shared" si="88"/>
        <v>7.8508407002946812E-2</v>
      </c>
    </row>
    <row r="874" spans="1:14">
      <c r="A874" s="1" t="str">
        <f t="shared" si="85"/>
        <v>2.03.0024</v>
      </c>
      <c r="B874" s="25">
        <f>COUNTIF(C$3:C874,C874)</f>
        <v>4</v>
      </c>
      <c r="C874" s="46" t="s">
        <v>2737</v>
      </c>
      <c r="D874" s="46"/>
      <c r="E874" s="47" t="s">
        <v>2740</v>
      </c>
      <c r="F874" s="1" t="s">
        <v>1074</v>
      </c>
      <c r="G874" s="50" t="s">
        <v>1075</v>
      </c>
      <c r="H874" s="43" t="s">
        <v>1076</v>
      </c>
      <c r="I874" s="1">
        <v>453.57</v>
      </c>
      <c r="J874" s="38">
        <v>439.96289999999999</v>
      </c>
      <c r="K874" s="4">
        <f t="shared" si="86"/>
        <v>13.607100000000003</v>
      </c>
      <c r="L874" s="40">
        <f t="shared" si="87"/>
        <v>3.0000000000000027E-2</v>
      </c>
      <c r="M874" s="1">
        <v>477.44</v>
      </c>
      <c r="N874" s="41">
        <f t="shared" si="88"/>
        <v>7.8495936662198451E-2</v>
      </c>
    </row>
    <row r="875" spans="1:14">
      <c r="A875" s="1" t="str">
        <f t="shared" si="85"/>
        <v>2.03.0025</v>
      </c>
      <c r="B875" s="25">
        <f>COUNTIF(C$3:C875,C875)</f>
        <v>5</v>
      </c>
      <c r="C875" s="46" t="s">
        <v>2737</v>
      </c>
      <c r="D875" s="46"/>
      <c r="E875" s="47" t="s">
        <v>2741</v>
      </c>
      <c r="F875" s="1" t="s">
        <v>1077</v>
      </c>
      <c r="G875" s="50" t="s">
        <v>1078</v>
      </c>
      <c r="H875" s="43" t="s">
        <v>1069</v>
      </c>
      <c r="I875" s="1">
        <v>42.74</v>
      </c>
      <c r="J875" s="38">
        <v>41.457799999999999</v>
      </c>
      <c r="K875" s="4">
        <f t="shared" si="86"/>
        <v>1.2822000000000031</v>
      </c>
      <c r="L875" s="40">
        <f t="shared" si="87"/>
        <v>3.0000000000000027E-2</v>
      </c>
      <c r="M875" s="1">
        <v>42.74</v>
      </c>
      <c r="N875" s="41">
        <f t="shared" si="88"/>
        <v>3.0000000000000027E-2</v>
      </c>
    </row>
    <row r="876" spans="1:14">
      <c r="A876" s="1" t="str">
        <f t="shared" si="85"/>
        <v>2.03.0026</v>
      </c>
      <c r="B876" s="25">
        <f>COUNTIF(C$3:C876,C876)</f>
        <v>6</v>
      </c>
      <c r="C876" s="46" t="s">
        <v>2737</v>
      </c>
      <c r="D876" s="46"/>
      <c r="E876" s="47" t="s">
        <v>2742</v>
      </c>
      <c r="F876" s="1" t="s">
        <v>1079</v>
      </c>
      <c r="G876" s="50">
        <v>0</v>
      </c>
      <c r="H876" s="43" t="s">
        <v>1069</v>
      </c>
      <c r="I876" s="1">
        <v>56.84</v>
      </c>
      <c r="J876" s="38">
        <v>55.134799999999998</v>
      </c>
      <c r="K876" s="4">
        <f t="shared" si="86"/>
        <v>1.7052000000000049</v>
      </c>
      <c r="L876" s="40">
        <f t="shared" si="87"/>
        <v>3.0000000000000138E-2</v>
      </c>
      <c r="M876" s="1">
        <v>59.83</v>
      </c>
      <c r="N876" s="41">
        <f t="shared" si="88"/>
        <v>7.8475681096439875E-2</v>
      </c>
    </row>
    <row r="877" spans="1:14">
      <c r="A877" s="1" t="str">
        <f t="shared" si="85"/>
        <v>2.03.0027</v>
      </c>
      <c r="B877" s="25">
        <f>COUNTIF(C$3:C877,C877)</f>
        <v>7</v>
      </c>
      <c r="C877" s="46" t="s">
        <v>2737</v>
      </c>
      <c r="D877" s="46"/>
      <c r="E877" s="47" t="s">
        <v>2743</v>
      </c>
      <c r="F877" s="1" t="s">
        <v>1080</v>
      </c>
      <c r="G877" s="50">
        <v>0</v>
      </c>
      <c r="H877" s="43" t="s">
        <v>1076</v>
      </c>
      <c r="I877" s="1">
        <v>318.29000000000002</v>
      </c>
      <c r="J877" s="38">
        <v>308.74130000000002</v>
      </c>
      <c r="K877" s="4">
        <f t="shared" si="86"/>
        <v>9.5486999999999966</v>
      </c>
      <c r="L877" s="40">
        <f t="shared" si="87"/>
        <v>3.0000000000000027E-2</v>
      </c>
      <c r="M877" s="1">
        <v>335.04</v>
      </c>
      <c r="N877" s="41">
        <f t="shared" si="88"/>
        <v>7.8494209646609359E-2</v>
      </c>
    </row>
    <row r="878" spans="1:14">
      <c r="A878" s="1" t="str">
        <f t="shared" si="85"/>
        <v>2.03.0028</v>
      </c>
      <c r="B878" s="25">
        <f>COUNTIF(C$3:C878,C878)</f>
        <v>8</v>
      </c>
      <c r="C878" s="46" t="s">
        <v>2737</v>
      </c>
      <c r="D878" s="46"/>
      <c r="E878" s="47" t="s">
        <v>2744</v>
      </c>
      <c r="F878" s="1" t="s">
        <v>1081</v>
      </c>
      <c r="G878" s="50">
        <v>0</v>
      </c>
      <c r="H878" s="43" t="s">
        <v>1069</v>
      </c>
      <c r="I878" s="1">
        <v>128.25</v>
      </c>
      <c r="J878" s="38">
        <v>124.4025</v>
      </c>
      <c r="K878" s="4">
        <f t="shared" si="86"/>
        <v>3.8474999999999966</v>
      </c>
      <c r="L878" s="40">
        <f t="shared" si="87"/>
        <v>3.0000000000000027E-2</v>
      </c>
      <c r="M878" s="1">
        <v>135</v>
      </c>
      <c r="N878" s="41">
        <f t="shared" si="88"/>
        <v>7.8500000000000014E-2</v>
      </c>
    </row>
    <row r="879" spans="1:14">
      <c r="A879" s="1" t="str">
        <f t="shared" si="85"/>
        <v>2.03.0029</v>
      </c>
      <c r="B879" s="25">
        <f>COUNTIF(C$3:C879,C879)</f>
        <v>9</v>
      </c>
      <c r="C879" s="46" t="s">
        <v>2737</v>
      </c>
      <c r="D879" s="46"/>
      <c r="E879" s="47" t="s">
        <v>2745</v>
      </c>
      <c r="F879" s="1" t="s">
        <v>1082</v>
      </c>
      <c r="G879" s="50">
        <v>0</v>
      </c>
      <c r="H879" s="43" t="s">
        <v>1069</v>
      </c>
      <c r="I879" s="1">
        <v>102.32</v>
      </c>
      <c r="J879" s="38">
        <v>99.250399999999985</v>
      </c>
      <c r="K879" s="4">
        <f t="shared" si="86"/>
        <v>3.0696000000000083</v>
      </c>
      <c r="L879" s="40">
        <f t="shared" si="87"/>
        <v>3.0000000000000138E-2</v>
      </c>
      <c r="M879" s="1">
        <v>107.7</v>
      </c>
      <c r="N879" s="41">
        <f t="shared" si="88"/>
        <v>7.8454967502321393E-2</v>
      </c>
    </row>
    <row r="880" spans="1:14">
      <c r="A880" s="1" t="str">
        <f t="shared" si="85"/>
        <v>2.03.00210</v>
      </c>
      <c r="B880" s="25">
        <f>COUNTIF(C$3:C880,C880)</f>
        <v>10</v>
      </c>
      <c r="C880" s="46" t="s">
        <v>2737</v>
      </c>
      <c r="D880" s="46"/>
      <c r="E880" s="47" t="s">
        <v>2746</v>
      </c>
      <c r="F880" s="1" t="s">
        <v>1083</v>
      </c>
      <c r="G880" s="50" t="s">
        <v>1084</v>
      </c>
      <c r="H880" s="43" t="s">
        <v>1076</v>
      </c>
      <c r="I880" s="1">
        <v>147.41</v>
      </c>
      <c r="J880" s="38">
        <v>142.98769999999999</v>
      </c>
      <c r="K880" s="4">
        <f t="shared" si="86"/>
        <v>4.422300000000007</v>
      </c>
      <c r="L880" s="40">
        <f t="shared" si="87"/>
        <v>3.0000000000000027E-2</v>
      </c>
      <c r="M880" s="1">
        <v>155.16999999999999</v>
      </c>
      <c r="N880" s="41">
        <f t="shared" si="88"/>
        <v>7.8509376812528231E-2</v>
      </c>
    </row>
    <row r="881" spans="1:14">
      <c r="A881" s="1" t="str">
        <f t="shared" si="85"/>
        <v>2.03.00211</v>
      </c>
      <c r="B881" s="25">
        <f>COUNTIF(C$3:C881,C881)</f>
        <v>11</v>
      </c>
      <c r="C881" s="46" t="s">
        <v>2737</v>
      </c>
      <c r="D881" s="46"/>
      <c r="E881" s="47" t="s">
        <v>2747</v>
      </c>
      <c r="F881" s="1" t="s">
        <v>1085</v>
      </c>
      <c r="G881" s="50" t="s">
        <v>1086</v>
      </c>
      <c r="H881" s="43" t="s">
        <v>393</v>
      </c>
      <c r="I881" s="1">
        <v>64.959999999999994</v>
      </c>
      <c r="J881" s="38">
        <v>63.011199999999995</v>
      </c>
      <c r="K881" s="4">
        <f t="shared" si="86"/>
        <v>1.9487999999999985</v>
      </c>
      <c r="L881" s="40">
        <f t="shared" si="87"/>
        <v>3.0000000000000027E-2</v>
      </c>
      <c r="M881" s="1">
        <v>68.38</v>
      </c>
      <c r="N881" s="41">
        <f t="shared" si="88"/>
        <v>7.8514185434337525E-2</v>
      </c>
    </row>
    <row r="882" spans="1:14">
      <c r="A882" s="1" t="str">
        <f t="shared" si="85"/>
        <v>2.03.00212</v>
      </c>
      <c r="B882" s="25">
        <f>COUNTIF(C$3:C882,C882)</f>
        <v>12</v>
      </c>
      <c r="C882" s="46" t="s">
        <v>2737</v>
      </c>
      <c r="D882" s="46"/>
      <c r="E882" s="47" t="s">
        <v>2748</v>
      </c>
      <c r="F882" s="1" t="s">
        <v>1087</v>
      </c>
      <c r="G882" s="50" t="s">
        <v>1088</v>
      </c>
      <c r="H882" s="43" t="s">
        <v>393</v>
      </c>
      <c r="I882" s="1">
        <v>38</v>
      </c>
      <c r="J882" s="38">
        <v>36.86</v>
      </c>
      <c r="K882" s="4">
        <f t="shared" si="86"/>
        <v>1.1400000000000006</v>
      </c>
      <c r="L882" s="40">
        <f t="shared" si="87"/>
        <v>3.0000000000000027E-2</v>
      </c>
      <c r="M882" s="1">
        <v>38.46</v>
      </c>
      <c r="N882" s="41">
        <f t="shared" si="88"/>
        <v>4.1601664066562738E-2</v>
      </c>
    </row>
    <row r="883" spans="1:14">
      <c r="A883" s="1" t="str">
        <f t="shared" si="85"/>
        <v>2.03.00213</v>
      </c>
      <c r="B883" s="25">
        <f>COUNTIF(C$3:C883,C883)</f>
        <v>13</v>
      </c>
      <c r="C883" s="46" t="s">
        <v>2737</v>
      </c>
      <c r="D883" s="46"/>
      <c r="E883" s="47" t="s">
        <v>2749</v>
      </c>
      <c r="F883" s="1" t="s">
        <v>1089</v>
      </c>
      <c r="G883" s="50" t="s">
        <v>1090</v>
      </c>
      <c r="H883" s="43" t="s">
        <v>1076</v>
      </c>
      <c r="I883" s="1">
        <v>110</v>
      </c>
      <c r="J883" s="38">
        <v>106.7</v>
      </c>
      <c r="K883" s="4">
        <f t="shared" si="86"/>
        <v>3.2999999999999972</v>
      </c>
      <c r="L883" s="40">
        <f t="shared" si="87"/>
        <v>3.0000000000000027E-2</v>
      </c>
      <c r="M883" s="1">
        <v>111.11</v>
      </c>
      <c r="N883" s="41">
        <f t="shared" si="88"/>
        <v>3.9690396903969027E-2</v>
      </c>
    </row>
    <row r="884" spans="1:14">
      <c r="A884" s="1" t="str">
        <f t="shared" si="85"/>
        <v>2.03.0041</v>
      </c>
      <c r="B884" s="25">
        <f>COUNTIF(C$3:C884,C884)</f>
        <v>1</v>
      </c>
      <c r="C884" s="46" t="s">
        <v>2751</v>
      </c>
      <c r="D884" s="46"/>
      <c r="E884" s="47" t="s">
        <v>2750</v>
      </c>
      <c r="F884" s="1" t="s">
        <v>1091</v>
      </c>
      <c r="G884" s="50" t="s">
        <v>1092</v>
      </c>
      <c r="H884" s="43" t="s">
        <v>10</v>
      </c>
      <c r="I884" s="1">
        <v>0.14000000000000001</v>
      </c>
      <c r="J884" s="38">
        <v>0.12609999999999999</v>
      </c>
      <c r="K884" s="4">
        <f t="shared" si="86"/>
        <v>1.3900000000000023E-2</v>
      </c>
      <c r="L884" s="40">
        <f t="shared" si="87"/>
        <v>9.9285714285714421E-2</v>
      </c>
      <c r="M884" s="1">
        <v>0.14000000000000001</v>
      </c>
      <c r="N884" s="41">
        <f t="shared" si="88"/>
        <v>9.9285714285714421E-2</v>
      </c>
    </row>
    <row r="885" spans="1:14">
      <c r="A885" s="1" t="str">
        <f t="shared" si="85"/>
        <v>2.03.0042</v>
      </c>
      <c r="B885" s="25">
        <f>COUNTIF(C$3:C885,C885)</f>
        <v>2</v>
      </c>
      <c r="C885" s="46" t="s">
        <v>2751</v>
      </c>
      <c r="D885" s="46"/>
      <c r="E885" s="47" t="s">
        <v>2752</v>
      </c>
      <c r="F885" s="1" t="s">
        <v>1093</v>
      </c>
      <c r="G885" s="50" t="s">
        <v>1094</v>
      </c>
      <c r="H885" s="43" t="s">
        <v>10</v>
      </c>
      <c r="I885" s="1">
        <v>1.1000000000000001</v>
      </c>
      <c r="J885" s="38">
        <v>1.0669999999999999</v>
      </c>
      <c r="K885" s="4">
        <f t="shared" si="86"/>
        <v>3.300000000000014E-2</v>
      </c>
      <c r="L885" s="40">
        <f t="shared" si="87"/>
        <v>3.0000000000000138E-2</v>
      </c>
      <c r="M885" s="1">
        <v>1.1599999999999999</v>
      </c>
      <c r="N885" s="41">
        <f t="shared" si="88"/>
        <v>8.017241379310347E-2</v>
      </c>
    </row>
    <row r="886" spans="1:14">
      <c r="A886" s="1" t="str">
        <f t="shared" si="85"/>
        <v>2.03.0043</v>
      </c>
      <c r="B886" s="25">
        <f>COUNTIF(C$3:C886,C886)</f>
        <v>3</v>
      </c>
      <c r="C886" s="46" t="s">
        <v>2751</v>
      </c>
      <c r="D886" s="46"/>
      <c r="E886" s="47" t="s">
        <v>2753</v>
      </c>
      <c r="F886" s="1" t="s">
        <v>1095</v>
      </c>
      <c r="G886" s="50">
        <v>4524915</v>
      </c>
      <c r="H886" s="43" t="s">
        <v>1076</v>
      </c>
      <c r="I886" s="1">
        <v>130.49</v>
      </c>
      <c r="J886" s="38">
        <v>126.5753</v>
      </c>
      <c r="K886" s="4">
        <f t="shared" si="86"/>
        <v>3.9147000000000105</v>
      </c>
      <c r="L886" s="40">
        <f t="shared" si="87"/>
        <v>3.0000000000000027E-2</v>
      </c>
      <c r="M886" s="1">
        <v>132.47999999999999</v>
      </c>
      <c r="N886" s="41">
        <f t="shared" si="88"/>
        <v>4.4570501207729429E-2</v>
      </c>
    </row>
    <row r="887" spans="1:14">
      <c r="A887" s="1" t="str">
        <f t="shared" si="85"/>
        <v>2.03.0044</v>
      </c>
      <c r="B887" s="25">
        <f>COUNTIF(C$3:C887,C887)</f>
        <v>4</v>
      </c>
      <c r="C887" s="46" t="s">
        <v>2751</v>
      </c>
      <c r="D887" s="46"/>
      <c r="E887" s="47" t="s">
        <v>2754</v>
      </c>
      <c r="F887" s="1" t="s">
        <v>1096</v>
      </c>
      <c r="G887" s="50">
        <v>51106</v>
      </c>
      <c r="H887" s="43" t="s">
        <v>1076</v>
      </c>
      <c r="I887" s="1">
        <v>11.82</v>
      </c>
      <c r="J887" s="38">
        <v>11.465400000000001</v>
      </c>
      <c r="K887" s="4">
        <f t="shared" si="86"/>
        <v>0.35459999999999958</v>
      </c>
      <c r="L887" s="40">
        <f t="shared" si="87"/>
        <v>2.9999999999999916E-2</v>
      </c>
      <c r="M887" s="1">
        <v>12</v>
      </c>
      <c r="N887" s="41">
        <f t="shared" si="88"/>
        <v>4.4549999999999979E-2</v>
      </c>
    </row>
    <row r="888" spans="1:14">
      <c r="A888" s="1" t="str">
        <f t="shared" si="85"/>
        <v>2.03.0045</v>
      </c>
      <c r="B888" s="25">
        <f>COUNTIF(C$3:C888,C888)</f>
        <v>5</v>
      </c>
      <c r="C888" s="46" t="s">
        <v>2751</v>
      </c>
      <c r="D888" s="46"/>
      <c r="E888" s="47" t="s">
        <v>2755</v>
      </c>
      <c r="F888" s="1" t="s">
        <v>1097</v>
      </c>
      <c r="G888" s="50">
        <v>4911</v>
      </c>
      <c r="H888" s="43" t="s">
        <v>1076</v>
      </c>
      <c r="I888" s="1">
        <v>61.07</v>
      </c>
      <c r="J888" s="38">
        <v>59.237899999999996</v>
      </c>
      <c r="K888" s="4">
        <f t="shared" si="86"/>
        <v>1.8321000000000041</v>
      </c>
      <c r="L888" s="40">
        <f t="shared" si="87"/>
        <v>3.0000000000000027E-2</v>
      </c>
      <c r="M888" s="1">
        <v>62</v>
      </c>
      <c r="N888" s="41">
        <f t="shared" si="88"/>
        <v>4.455000000000009E-2</v>
      </c>
    </row>
    <row r="889" spans="1:14">
      <c r="A889" s="1" t="str">
        <f t="shared" si="85"/>
        <v>2.03.0046</v>
      </c>
      <c r="B889" s="25">
        <f>COUNTIF(C$3:C889,C889)</f>
        <v>6</v>
      </c>
      <c r="C889" s="46" t="s">
        <v>2751</v>
      </c>
      <c r="D889" s="46"/>
      <c r="E889" s="47" t="s">
        <v>2756</v>
      </c>
      <c r="F889" s="1" t="s">
        <v>1098</v>
      </c>
      <c r="G889" s="50">
        <v>6208</v>
      </c>
      <c r="H889" s="43" t="s">
        <v>1076</v>
      </c>
      <c r="I889" s="1">
        <v>22.66</v>
      </c>
      <c r="J889" s="38">
        <v>21.9802</v>
      </c>
      <c r="K889" s="4">
        <f t="shared" si="86"/>
        <v>0.67980000000000018</v>
      </c>
      <c r="L889" s="40">
        <f t="shared" si="87"/>
        <v>3.0000000000000027E-2</v>
      </c>
      <c r="M889" s="1">
        <v>23</v>
      </c>
      <c r="N889" s="41">
        <f t="shared" si="88"/>
        <v>4.4339130434782659E-2</v>
      </c>
    </row>
    <row r="890" spans="1:14">
      <c r="A890" s="1" t="str">
        <f t="shared" si="85"/>
        <v>2.03.0047</v>
      </c>
      <c r="B890" s="25">
        <f>COUNTIF(C$3:C890,C890)</f>
        <v>7</v>
      </c>
      <c r="C890" s="46" t="s">
        <v>2751</v>
      </c>
      <c r="D890" s="46"/>
      <c r="E890" s="47" t="s">
        <v>2757</v>
      </c>
      <c r="F890" s="1" t="s">
        <v>1099</v>
      </c>
      <c r="G890" s="50" t="s">
        <v>1100</v>
      </c>
      <c r="H890" s="43" t="s">
        <v>1076</v>
      </c>
      <c r="I890" s="1">
        <v>965.3</v>
      </c>
      <c r="J890" s="38">
        <v>936.34099999999989</v>
      </c>
      <c r="K890" s="4">
        <f t="shared" si="86"/>
        <v>28.95900000000006</v>
      </c>
      <c r="L890" s="40">
        <f t="shared" si="87"/>
        <v>3.0000000000000027E-2</v>
      </c>
      <c r="M890" s="1">
        <v>980</v>
      </c>
      <c r="N890" s="41">
        <f t="shared" si="88"/>
        <v>4.455000000000009E-2</v>
      </c>
    </row>
    <row r="891" spans="1:14">
      <c r="A891" s="1" t="str">
        <f t="shared" si="85"/>
        <v>2.03.0048</v>
      </c>
      <c r="B891" s="25">
        <f>COUNTIF(C$3:C891,C891)</f>
        <v>8</v>
      </c>
      <c r="C891" s="46" t="s">
        <v>2751</v>
      </c>
      <c r="D891" s="46"/>
      <c r="E891" s="47" t="s">
        <v>2758</v>
      </c>
      <c r="F891" s="1" t="s">
        <v>1101</v>
      </c>
      <c r="G891" s="50">
        <v>6205</v>
      </c>
      <c r="H891" s="43" t="s">
        <v>393</v>
      </c>
      <c r="I891" s="1">
        <v>13.79</v>
      </c>
      <c r="J891" s="38">
        <v>13.376299999999999</v>
      </c>
      <c r="K891" s="4">
        <f t="shared" si="86"/>
        <v>0.4137000000000004</v>
      </c>
      <c r="L891" s="40">
        <f t="shared" si="87"/>
        <v>3.0000000000000027E-2</v>
      </c>
      <c r="M891" s="1">
        <v>14</v>
      </c>
      <c r="N891" s="41">
        <f t="shared" si="88"/>
        <v>4.455000000000009E-2</v>
      </c>
    </row>
    <row r="892" spans="1:14">
      <c r="A892" s="1" t="str">
        <f t="shared" si="85"/>
        <v>2.03.0049</v>
      </c>
      <c r="B892" s="25">
        <f>COUNTIF(C$3:C892,C892)</f>
        <v>9</v>
      </c>
      <c r="C892" s="46" t="s">
        <v>2751</v>
      </c>
      <c r="D892" s="46"/>
      <c r="E892" s="47" t="s">
        <v>2759</v>
      </c>
      <c r="F892" s="1" t="s">
        <v>1102</v>
      </c>
      <c r="G892" s="50">
        <v>6206</v>
      </c>
      <c r="H892" s="43" t="s">
        <v>1076</v>
      </c>
      <c r="I892" s="1">
        <v>13.79</v>
      </c>
      <c r="J892" s="38">
        <v>13.376299999999999</v>
      </c>
      <c r="K892" s="4">
        <f t="shared" si="86"/>
        <v>0.4137000000000004</v>
      </c>
      <c r="L892" s="40">
        <f t="shared" si="87"/>
        <v>3.0000000000000027E-2</v>
      </c>
      <c r="M892" s="1">
        <v>14</v>
      </c>
      <c r="N892" s="41">
        <f t="shared" si="88"/>
        <v>4.455000000000009E-2</v>
      </c>
    </row>
    <row r="893" spans="1:14">
      <c r="A893" s="1" t="str">
        <f t="shared" si="85"/>
        <v>2.03.00410</v>
      </c>
      <c r="B893" s="25">
        <f>COUNTIF(C$3:C893,C893)</f>
        <v>10</v>
      </c>
      <c r="C893" s="46" t="s">
        <v>2751</v>
      </c>
      <c r="D893" s="46"/>
      <c r="E893" s="47" t="s">
        <v>2760</v>
      </c>
      <c r="F893" s="1" t="s">
        <v>1103</v>
      </c>
      <c r="G893" s="50">
        <v>6306</v>
      </c>
      <c r="H893" s="43" t="s">
        <v>1076</v>
      </c>
      <c r="I893" s="1">
        <v>27.58</v>
      </c>
      <c r="J893" s="38">
        <v>26.752599999999997</v>
      </c>
      <c r="K893" s="4">
        <f t="shared" si="86"/>
        <v>0.8274000000000008</v>
      </c>
      <c r="L893" s="40">
        <f t="shared" si="87"/>
        <v>3.0000000000000027E-2</v>
      </c>
      <c r="M893" s="1">
        <v>28</v>
      </c>
      <c r="N893" s="41">
        <f t="shared" si="88"/>
        <v>4.455000000000009E-2</v>
      </c>
    </row>
    <row r="894" spans="1:14">
      <c r="A894" s="1" t="str">
        <f t="shared" si="85"/>
        <v>2.03.00411</v>
      </c>
      <c r="B894" s="25">
        <f>COUNTIF(C$3:C894,C894)</f>
        <v>11</v>
      </c>
      <c r="C894" s="46" t="s">
        <v>2751</v>
      </c>
      <c r="D894" s="46"/>
      <c r="E894" s="47" t="s">
        <v>2761</v>
      </c>
      <c r="F894" s="1" t="s">
        <v>1104</v>
      </c>
      <c r="G894" s="50">
        <v>32006</v>
      </c>
      <c r="H894" s="43" t="s">
        <v>1076</v>
      </c>
      <c r="I894" s="1">
        <v>34.479999999999997</v>
      </c>
      <c r="J894" s="38">
        <v>33.445599999999999</v>
      </c>
      <c r="K894" s="4">
        <f t="shared" si="86"/>
        <v>1.034399999999998</v>
      </c>
      <c r="L894" s="40">
        <f t="shared" si="87"/>
        <v>2.9999999999999916E-2</v>
      </c>
      <c r="M894" s="1">
        <v>35</v>
      </c>
      <c r="N894" s="41">
        <f t="shared" si="88"/>
        <v>4.4411428571428657E-2</v>
      </c>
    </row>
    <row r="895" spans="1:14">
      <c r="A895" s="1" t="str">
        <f t="shared" si="85"/>
        <v>2.03.00412</v>
      </c>
      <c r="B895" s="25">
        <f>COUNTIF(C$3:C895,C895)</f>
        <v>12</v>
      </c>
      <c r="C895" s="46" t="s">
        <v>2751</v>
      </c>
      <c r="D895" s="46"/>
      <c r="E895" s="47" t="s">
        <v>2762</v>
      </c>
      <c r="F895" s="1" t="s">
        <v>1105</v>
      </c>
      <c r="G895" s="50" t="s">
        <v>1106</v>
      </c>
      <c r="H895" s="43" t="s">
        <v>1076</v>
      </c>
      <c r="I895" s="1">
        <v>240</v>
      </c>
      <c r="J895" s="38">
        <v>232.79999999999998</v>
      </c>
      <c r="K895" s="4">
        <f t="shared" ref="K895:K957" si="89">I895-J895</f>
        <v>7.2000000000000171</v>
      </c>
      <c r="L895" s="40">
        <f t="shared" ref="L895:L957" si="90">1-J895/I895</f>
        <v>3.0000000000000027E-2</v>
      </c>
      <c r="M895" s="1">
        <v>240</v>
      </c>
      <c r="N895" s="41">
        <f t="shared" si="88"/>
        <v>3.0000000000000027E-2</v>
      </c>
    </row>
    <row r="896" spans="1:14">
      <c r="A896" s="1" t="str">
        <f t="shared" si="85"/>
        <v>2.03.00413</v>
      </c>
      <c r="B896" s="25">
        <f>COUNTIF(C$3:C896,C896)</f>
        <v>13</v>
      </c>
      <c r="C896" s="46" t="s">
        <v>2751</v>
      </c>
      <c r="D896" s="46"/>
      <c r="E896" s="47" t="s">
        <v>2763</v>
      </c>
      <c r="F896" s="1" t="s">
        <v>1107</v>
      </c>
      <c r="G896" s="50">
        <v>0</v>
      </c>
      <c r="H896" s="43" t="s">
        <v>393</v>
      </c>
      <c r="I896" s="1">
        <v>6.4</v>
      </c>
      <c r="J896" s="38">
        <v>6.2080000000000002</v>
      </c>
      <c r="K896" s="4">
        <f t="shared" si="89"/>
        <v>0.19200000000000017</v>
      </c>
      <c r="L896" s="40">
        <f t="shared" si="90"/>
        <v>3.0000000000000027E-2</v>
      </c>
      <c r="M896" s="1">
        <v>6.5</v>
      </c>
      <c r="N896" s="41">
        <f t="shared" si="88"/>
        <v>4.4923076923076843E-2</v>
      </c>
    </row>
    <row r="897" spans="1:14">
      <c r="A897" s="1" t="str">
        <f t="shared" si="85"/>
        <v>2.03.00414</v>
      </c>
      <c r="B897" s="25">
        <f>COUNTIF(C$3:C897,C897)</f>
        <v>14</v>
      </c>
      <c r="C897" s="46" t="s">
        <v>2751</v>
      </c>
      <c r="D897" s="46"/>
      <c r="E897" s="47" t="s">
        <v>2764</v>
      </c>
      <c r="F897" s="1" t="s">
        <v>1108</v>
      </c>
      <c r="G897" s="50" t="s">
        <v>1109</v>
      </c>
      <c r="H897" s="43" t="s">
        <v>393</v>
      </c>
      <c r="I897" s="1">
        <v>5.42</v>
      </c>
      <c r="J897" s="38">
        <v>5.2573999999999996</v>
      </c>
      <c r="K897" s="4">
        <f t="shared" si="89"/>
        <v>0.1626000000000003</v>
      </c>
      <c r="L897" s="40">
        <f t="shared" si="90"/>
        <v>3.0000000000000027E-2</v>
      </c>
      <c r="M897" s="1">
        <v>5.5</v>
      </c>
      <c r="N897" s="41">
        <f t="shared" si="88"/>
        <v>4.4109090909090987E-2</v>
      </c>
    </row>
    <row r="898" spans="1:14">
      <c r="A898" s="1" t="str">
        <f t="shared" si="85"/>
        <v>2.03.00415</v>
      </c>
      <c r="B898" s="25">
        <f>COUNTIF(C$3:C898,C898)</f>
        <v>15</v>
      </c>
      <c r="C898" s="46" t="s">
        <v>2751</v>
      </c>
      <c r="D898" s="46"/>
      <c r="E898" s="47" t="s">
        <v>2765</v>
      </c>
      <c r="F898" s="1" t="s">
        <v>1110</v>
      </c>
      <c r="G898" s="50">
        <v>0</v>
      </c>
      <c r="H898" s="43" t="s">
        <v>393</v>
      </c>
      <c r="I898" s="1">
        <v>45</v>
      </c>
      <c r="J898" s="38">
        <v>43.65</v>
      </c>
      <c r="K898" s="4">
        <f t="shared" si="89"/>
        <v>1.3500000000000014</v>
      </c>
      <c r="L898" s="40">
        <f t="shared" si="90"/>
        <v>3.0000000000000027E-2</v>
      </c>
      <c r="M898" s="1">
        <v>45</v>
      </c>
      <c r="N898" s="41">
        <f t="shared" si="88"/>
        <v>3.0000000000000027E-2</v>
      </c>
    </row>
    <row r="899" spans="1:14">
      <c r="A899" s="1" t="str">
        <f t="shared" si="85"/>
        <v>2.03.00416</v>
      </c>
      <c r="B899" s="25">
        <f>COUNTIF(C$3:C899,C899)</f>
        <v>16</v>
      </c>
      <c r="C899" s="46" t="s">
        <v>2751</v>
      </c>
      <c r="D899" s="46"/>
      <c r="E899" s="47" t="s">
        <v>2766</v>
      </c>
      <c r="F899" s="1" t="s">
        <v>1111</v>
      </c>
      <c r="G899" s="50">
        <v>0</v>
      </c>
      <c r="H899" s="43" t="s">
        <v>1076</v>
      </c>
      <c r="I899" s="1">
        <v>76</v>
      </c>
      <c r="J899" s="38">
        <v>73.72</v>
      </c>
      <c r="K899" s="4">
        <f t="shared" si="89"/>
        <v>2.2800000000000011</v>
      </c>
      <c r="L899" s="40">
        <f t="shared" si="90"/>
        <v>3.0000000000000027E-2</v>
      </c>
      <c r="M899" s="1">
        <v>76</v>
      </c>
      <c r="N899" s="41">
        <f t="shared" si="88"/>
        <v>3.0000000000000027E-2</v>
      </c>
    </row>
    <row r="900" spans="1:14">
      <c r="A900" s="1" t="str">
        <f t="shared" si="85"/>
        <v>2.03.00417</v>
      </c>
      <c r="B900" s="25">
        <f>COUNTIF(C$3:C900,C900)</f>
        <v>17</v>
      </c>
      <c r="C900" s="46" t="s">
        <v>2751</v>
      </c>
      <c r="D900" s="46"/>
      <c r="E900" s="47" t="s">
        <v>2767</v>
      </c>
      <c r="F900" s="1" t="s">
        <v>1112</v>
      </c>
      <c r="G900" s="50" t="s">
        <v>1113</v>
      </c>
      <c r="H900" s="43" t="s">
        <v>393</v>
      </c>
      <c r="I900" s="1">
        <v>955.45</v>
      </c>
      <c r="J900" s="38">
        <v>926.78650000000005</v>
      </c>
      <c r="K900" s="4">
        <f t="shared" si="89"/>
        <v>28.663499999999999</v>
      </c>
      <c r="L900" s="40">
        <f t="shared" si="90"/>
        <v>3.0000000000000027E-2</v>
      </c>
      <c r="M900" s="1">
        <v>970</v>
      </c>
      <c r="N900" s="41">
        <f t="shared" si="88"/>
        <v>4.4549999999999979E-2</v>
      </c>
    </row>
    <row r="901" spans="1:14">
      <c r="A901" s="1" t="str">
        <f t="shared" si="85"/>
        <v>2.03.00418</v>
      </c>
      <c r="B901" s="25">
        <f>COUNTIF(C$3:C901,C901)</f>
        <v>18</v>
      </c>
      <c r="C901" s="46" t="s">
        <v>2751</v>
      </c>
      <c r="D901" s="46"/>
      <c r="E901" s="47" t="s">
        <v>2768</v>
      </c>
      <c r="F901" s="1" t="s">
        <v>1114</v>
      </c>
      <c r="G901" s="50" t="s">
        <v>1115</v>
      </c>
      <c r="H901" s="43" t="s">
        <v>10</v>
      </c>
      <c r="I901" s="1">
        <v>14.78</v>
      </c>
      <c r="J901" s="38">
        <v>14.336599999999999</v>
      </c>
      <c r="K901" s="4">
        <f t="shared" si="89"/>
        <v>0.44340000000000046</v>
      </c>
      <c r="L901" s="40">
        <f t="shared" si="90"/>
        <v>3.0000000000000027E-2</v>
      </c>
      <c r="M901" s="1">
        <v>15</v>
      </c>
      <c r="N901" s="41">
        <f t="shared" si="88"/>
        <v>4.4226666666666747E-2</v>
      </c>
    </row>
    <row r="902" spans="1:14">
      <c r="A902" s="1" t="str">
        <f t="shared" si="85"/>
        <v>2.03.00419</v>
      </c>
      <c r="B902" s="25">
        <f>COUNTIF(C$3:C902,C902)</f>
        <v>19</v>
      </c>
      <c r="C902" s="46" t="s">
        <v>2751</v>
      </c>
      <c r="D902" s="46"/>
      <c r="E902" s="47" t="s">
        <v>2769</v>
      </c>
      <c r="F902" s="1" t="s">
        <v>1114</v>
      </c>
      <c r="G902" s="50" t="s">
        <v>1116</v>
      </c>
      <c r="H902" s="43" t="s">
        <v>1117</v>
      </c>
      <c r="I902" s="1">
        <v>9.85</v>
      </c>
      <c r="J902" s="38">
        <v>9.5544999999999991</v>
      </c>
      <c r="K902" s="4">
        <f t="shared" si="89"/>
        <v>0.29550000000000054</v>
      </c>
      <c r="L902" s="40">
        <f t="shared" si="90"/>
        <v>3.0000000000000027E-2</v>
      </c>
      <c r="M902" s="1">
        <v>10</v>
      </c>
      <c r="N902" s="41">
        <f t="shared" si="88"/>
        <v>4.455000000000009E-2</v>
      </c>
    </row>
    <row r="903" spans="1:14">
      <c r="A903" s="1" t="str">
        <f t="shared" si="85"/>
        <v>2.03.00420</v>
      </c>
      <c r="B903" s="25">
        <f>COUNTIF(C$3:C903,C903)</f>
        <v>20</v>
      </c>
      <c r="C903" s="46" t="s">
        <v>2751</v>
      </c>
      <c r="D903" s="46"/>
      <c r="E903" s="47" t="s">
        <v>2770</v>
      </c>
      <c r="F903" s="1" t="s">
        <v>1118</v>
      </c>
      <c r="G903" s="50" t="s">
        <v>1119</v>
      </c>
      <c r="H903" s="43" t="s">
        <v>1117</v>
      </c>
      <c r="I903" s="1">
        <v>21.67</v>
      </c>
      <c r="J903" s="38">
        <v>21.0199</v>
      </c>
      <c r="K903" s="4">
        <f t="shared" si="89"/>
        <v>0.6501000000000019</v>
      </c>
      <c r="L903" s="40">
        <f t="shared" si="90"/>
        <v>3.0000000000000138E-2</v>
      </c>
      <c r="M903" s="1">
        <v>22</v>
      </c>
      <c r="N903" s="41">
        <f t="shared" si="88"/>
        <v>4.4549999999999979E-2</v>
      </c>
    </row>
    <row r="904" spans="1:14">
      <c r="A904" s="1" t="str">
        <f t="shared" si="85"/>
        <v>2.03.00421</v>
      </c>
      <c r="B904" s="25">
        <f>COUNTIF(C$3:C904,C904)</f>
        <v>21</v>
      </c>
      <c r="C904" s="46" t="s">
        <v>2772</v>
      </c>
      <c r="D904" s="46"/>
      <c r="E904" s="47" t="s">
        <v>2771</v>
      </c>
      <c r="F904" s="1" t="s">
        <v>1118</v>
      </c>
      <c r="G904" s="50" t="s">
        <v>1120</v>
      </c>
      <c r="H904" s="43" t="s">
        <v>1117</v>
      </c>
      <c r="I904" s="1">
        <v>6.8</v>
      </c>
      <c r="J904" s="38">
        <v>6.4989999999999997</v>
      </c>
      <c r="K904" s="4">
        <f t="shared" si="89"/>
        <v>0.30100000000000016</v>
      </c>
      <c r="L904" s="40">
        <f t="shared" si="90"/>
        <v>4.4264705882352984E-2</v>
      </c>
      <c r="M904" s="1">
        <v>6.8</v>
      </c>
      <c r="N904" s="41">
        <f t="shared" si="88"/>
        <v>4.4264705882352984E-2</v>
      </c>
    </row>
    <row r="905" spans="1:14">
      <c r="A905" s="1" t="str">
        <f t="shared" si="85"/>
        <v>2.03.00422</v>
      </c>
      <c r="B905" s="25">
        <f>COUNTIF(C$3:C905,C905)</f>
        <v>22</v>
      </c>
      <c r="C905" s="46" t="s">
        <v>2751</v>
      </c>
      <c r="D905" s="46"/>
      <c r="E905" s="47" t="s">
        <v>2773</v>
      </c>
      <c r="F905" s="1" t="s">
        <v>1118</v>
      </c>
      <c r="G905" s="50" t="s">
        <v>1121</v>
      </c>
      <c r="H905" s="43" t="s">
        <v>1117</v>
      </c>
      <c r="I905" s="1">
        <v>20</v>
      </c>
      <c r="J905" s="38">
        <v>19.108999999999998</v>
      </c>
      <c r="K905" s="4">
        <f t="shared" si="89"/>
        <v>0.89100000000000179</v>
      </c>
      <c r="L905" s="40">
        <f t="shared" si="90"/>
        <v>4.455000000000009E-2</v>
      </c>
      <c r="M905" s="1">
        <v>20</v>
      </c>
      <c r="N905" s="41">
        <f t="shared" si="88"/>
        <v>4.455000000000009E-2</v>
      </c>
    </row>
    <row r="906" spans="1:14">
      <c r="A906" s="1" t="str">
        <f t="shared" si="85"/>
        <v>2.03.00423</v>
      </c>
      <c r="B906" s="25">
        <f>COUNTIF(C$3:C906,C906)</f>
        <v>23</v>
      </c>
      <c r="C906" s="46" t="s">
        <v>2775</v>
      </c>
      <c r="D906" s="46"/>
      <c r="E906" s="47" t="s">
        <v>2774</v>
      </c>
      <c r="F906" s="1" t="s">
        <v>1118</v>
      </c>
      <c r="G906" s="50" t="s">
        <v>1122</v>
      </c>
      <c r="H906" s="43" t="s">
        <v>1117</v>
      </c>
      <c r="I906" s="1">
        <v>27.58</v>
      </c>
      <c r="J906" s="38">
        <v>26.752599999999997</v>
      </c>
      <c r="K906" s="4">
        <f t="shared" si="89"/>
        <v>0.8274000000000008</v>
      </c>
      <c r="L906" s="40">
        <f t="shared" si="90"/>
        <v>3.0000000000000027E-2</v>
      </c>
      <c r="M906" s="1">
        <v>28</v>
      </c>
      <c r="N906" s="41">
        <f t="shared" si="88"/>
        <v>4.455000000000009E-2</v>
      </c>
    </row>
    <row r="907" spans="1:14">
      <c r="A907" s="1" t="str">
        <f t="shared" si="85"/>
        <v>2.03.00424</v>
      </c>
      <c r="B907" s="25">
        <f>COUNTIF(C$3:C907,C907)</f>
        <v>24</v>
      </c>
      <c r="C907" s="46" t="s">
        <v>2775</v>
      </c>
      <c r="D907" s="46"/>
      <c r="E907" s="47" t="s">
        <v>2776</v>
      </c>
      <c r="F907" s="1" t="s">
        <v>1123</v>
      </c>
      <c r="G907" s="50" t="s">
        <v>1124</v>
      </c>
      <c r="H907" s="43" t="s">
        <v>1117</v>
      </c>
      <c r="I907" s="1">
        <v>57.13</v>
      </c>
      <c r="J907" s="38">
        <v>55.4161</v>
      </c>
      <c r="K907" s="4">
        <f t="shared" si="89"/>
        <v>1.7139000000000024</v>
      </c>
      <c r="L907" s="40">
        <f t="shared" si="90"/>
        <v>3.0000000000000027E-2</v>
      </c>
      <c r="M907" s="1">
        <v>58</v>
      </c>
      <c r="N907" s="41">
        <f t="shared" si="88"/>
        <v>4.4549999999999979E-2</v>
      </c>
    </row>
    <row r="908" spans="1:14">
      <c r="A908" s="1" t="str">
        <f t="shared" si="85"/>
        <v>2.03.00425</v>
      </c>
      <c r="B908" s="25">
        <f>COUNTIF(C$3:C908,C908)</f>
        <v>25</v>
      </c>
      <c r="C908" s="46" t="s">
        <v>2775</v>
      </c>
      <c r="D908" s="46"/>
      <c r="E908" s="47" t="s">
        <v>2777</v>
      </c>
      <c r="F908" s="1" t="s">
        <v>1125</v>
      </c>
      <c r="G908" s="50" t="s">
        <v>1126</v>
      </c>
      <c r="H908" s="43" t="s">
        <v>10</v>
      </c>
      <c r="I908" s="1">
        <v>93.58</v>
      </c>
      <c r="J908" s="38">
        <v>90.772599999999997</v>
      </c>
      <c r="K908" s="4">
        <f t="shared" si="89"/>
        <v>2.8074000000000012</v>
      </c>
      <c r="L908" s="40">
        <f t="shared" si="90"/>
        <v>3.0000000000000027E-2</v>
      </c>
      <c r="M908" s="1">
        <v>95</v>
      </c>
      <c r="N908" s="41">
        <f t="shared" si="88"/>
        <v>4.4498947368421082E-2</v>
      </c>
    </row>
    <row r="909" spans="1:14">
      <c r="A909" s="1" t="str">
        <f t="shared" si="85"/>
        <v>2.03.00426</v>
      </c>
      <c r="B909" s="25">
        <f>COUNTIF(C$3:C909,C909)</f>
        <v>26</v>
      </c>
      <c r="C909" s="46" t="s">
        <v>2775</v>
      </c>
      <c r="D909" s="46"/>
      <c r="E909" s="47" t="s">
        <v>2778</v>
      </c>
      <c r="F909" s="1" t="s">
        <v>1127</v>
      </c>
      <c r="G909" s="50" t="s">
        <v>1128</v>
      </c>
      <c r="H909" s="43" t="s">
        <v>1117</v>
      </c>
      <c r="I909" s="1">
        <v>187.15</v>
      </c>
      <c r="J909" s="38">
        <v>181.53550000000001</v>
      </c>
      <c r="K909" s="4">
        <f t="shared" si="89"/>
        <v>5.6144999999999925</v>
      </c>
      <c r="L909" s="40">
        <f t="shared" si="90"/>
        <v>2.9999999999999916E-2</v>
      </c>
      <c r="M909" s="1">
        <v>190</v>
      </c>
      <c r="N909" s="41">
        <f t="shared" si="88"/>
        <v>4.4549999999999979E-2</v>
      </c>
    </row>
    <row r="910" spans="1:14">
      <c r="A910" s="1" t="str">
        <f t="shared" si="85"/>
        <v>2.03.00427</v>
      </c>
      <c r="B910" s="25">
        <f>COUNTIF(C$3:C910,C910)</f>
        <v>27</v>
      </c>
      <c r="C910" s="46" t="s">
        <v>2775</v>
      </c>
      <c r="D910" s="46"/>
      <c r="E910" s="47" t="s">
        <v>2779</v>
      </c>
      <c r="F910" s="1" t="s">
        <v>1129</v>
      </c>
      <c r="G910" s="50">
        <v>0</v>
      </c>
      <c r="H910" s="43" t="s">
        <v>10</v>
      </c>
      <c r="I910" s="1">
        <v>142.83000000000001</v>
      </c>
      <c r="J910" s="38">
        <v>138.54510000000002</v>
      </c>
      <c r="K910" s="4">
        <f t="shared" si="89"/>
        <v>4.2848999999999933</v>
      </c>
      <c r="L910" s="40">
        <f t="shared" si="90"/>
        <v>2.9999999999999916E-2</v>
      </c>
      <c r="M910" s="1">
        <v>145</v>
      </c>
      <c r="N910" s="41">
        <f t="shared" si="88"/>
        <v>4.4516551724137821E-2</v>
      </c>
    </row>
    <row r="911" spans="1:14">
      <c r="A911" s="1" t="str">
        <f t="shared" si="85"/>
        <v>2.03.00428</v>
      </c>
      <c r="B911" s="25">
        <f>COUNTIF(C$3:C911,C911)</f>
        <v>28</v>
      </c>
      <c r="C911" s="46" t="s">
        <v>2775</v>
      </c>
      <c r="D911" s="46"/>
      <c r="E911" s="47" t="s">
        <v>2780</v>
      </c>
      <c r="F911" s="1" t="s">
        <v>1130</v>
      </c>
      <c r="G911" s="50" t="s">
        <v>1131</v>
      </c>
      <c r="H911" s="43" t="s">
        <v>393</v>
      </c>
      <c r="I911" s="1">
        <v>145</v>
      </c>
      <c r="J911" s="38">
        <v>140.65</v>
      </c>
      <c r="K911" s="4">
        <f t="shared" si="89"/>
        <v>4.3499999999999943</v>
      </c>
      <c r="L911" s="40">
        <f t="shared" si="90"/>
        <v>2.9999999999999916E-2</v>
      </c>
      <c r="M911" s="1">
        <v>148</v>
      </c>
      <c r="N911" s="41">
        <f t="shared" si="88"/>
        <v>4.9662162162162127E-2</v>
      </c>
    </row>
    <row r="912" spans="1:14">
      <c r="A912" s="1" t="str">
        <f t="shared" si="85"/>
        <v>2.03.00429</v>
      </c>
      <c r="B912" s="25">
        <f>COUNTIF(C$3:C912,C912)</f>
        <v>29</v>
      </c>
      <c r="C912" s="46" t="s">
        <v>2775</v>
      </c>
      <c r="D912" s="46"/>
      <c r="E912" s="47" t="s">
        <v>2781</v>
      </c>
      <c r="F912" s="1" t="s">
        <v>1132</v>
      </c>
      <c r="G912" s="50" t="s">
        <v>1133</v>
      </c>
      <c r="H912" s="43" t="s">
        <v>1076</v>
      </c>
      <c r="I912" s="1">
        <v>120</v>
      </c>
      <c r="J912" s="38">
        <v>116.39999999999999</v>
      </c>
      <c r="K912" s="4">
        <f t="shared" si="89"/>
        <v>3.6000000000000085</v>
      </c>
      <c r="L912" s="40">
        <f t="shared" si="90"/>
        <v>3.0000000000000027E-2</v>
      </c>
      <c r="M912" s="1">
        <v>180</v>
      </c>
      <c r="N912" s="41">
        <f t="shared" si="88"/>
        <v>0.35333333333333339</v>
      </c>
    </row>
    <row r="913" spans="1:14">
      <c r="A913" s="1" t="str">
        <f t="shared" si="85"/>
        <v>2.03.00430</v>
      </c>
      <c r="B913" s="25">
        <f>COUNTIF(C$3:C913,C913)</f>
        <v>30</v>
      </c>
      <c r="C913" s="46" t="s">
        <v>2775</v>
      </c>
      <c r="D913" s="46"/>
      <c r="E913" s="47" t="s">
        <v>2782</v>
      </c>
      <c r="F913" s="1" t="s">
        <v>1134</v>
      </c>
      <c r="G913" s="50" t="s">
        <v>1135</v>
      </c>
      <c r="H913" s="43" t="s">
        <v>393</v>
      </c>
      <c r="I913" s="1">
        <v>96.53</v>
      </c>
      <c r="J913" s="38">
        <v>93.634100000000004</v>
      </c>
      <c r="K913" s="4">
        <f t="shared" si="89"/>
        <v>2.8958999999999975</v>
      </c>
      <c r="L913" s="40">
        <f t="shared" si="90"/>
        <v>3.0000000000000027E-2</v>
      </c>
      <c r="M913" s="1">
        <v>98</v>
      </c>
      <c r="N913" s="41">
        <f t="shared" ref="N913:N975" si="91">1-J913/M913</f>
        <v>4.4549999999999979E-2</v>
      </c>
    </row>
    <row r="914" spans="1:14">
      <c r="A914" s="1" t="str">
        <f t="shared" si="85"/>
        <v>2.03.00431</v>
      </c>
      <c r="B914" s="25">
        <f>COUNTIF(C$3:C914,C914)</f>
        <v>31</v>
      </c>
      <c r="C914" s="46" t="s">
        <v>2775</v>
      </c>
      <c r="D914" s="46"/>
      <c r="E914" s="47" t="s">
        <v>2783</v>
      </c>
      <c r="F914" s="1" t="s">
        <v>1136</v>
      </c>
      <c r="G914" s="50" t="s">
        <v>1137</v>
      </c>
      <c r="H914" s="43" t="s">
        <v>393</v>
      </c>
      <c r="I914" s="1">
        <v>103.43</v>
      </c>
      <c r="J914" s="38">
        <v>100.3271</v>
      </c>
      <c r="K914" s="4">
        <f t="shared" si="89"/>
        <v>3.1029000000000053</v>
      </c>
      <c r="L914" s="40">
        <f t="shared" si="90"/>
        <v>3.0000000000000027E-2</v>
      </c>
      <c r="M914" s="1">
        <v>105</v>
      </c>
      <c r="N914" s="41">
        <f t="shared" si="91"/>
        <v>4.4503809523809501E-2</v>
      </c>
    </row>
    <row r="915" spans="1:14">
      <c r="A915" s="1" t="str">
        <f t="shared" si="85"/>
        <v>2.03.00432</v>
      </c>
      <c r="B915" s="25">
        <f>COUNTIF(C$3:C915,C915)</f>
        <v>32</v>
      </c>
      <c r="C915" s="46" t="s">
        <v>2775</v>
      </c>
      <c r="D915" s="46"/>
      <c r="E915" s="47" t="s">
        <v>2784</v>
      </c>
      <c r="F915" s="1" t="s">
        <v>1138</v>
      </c>
      <c r="G915" s="50" t="s">
        <v>1139</v>
      </c>
      <c r="H915" s="43" t="s">
        <v>393</v>
      </c>
      <c r="I915" s="1">
        <v>236</v>
      </c>
      <c r="J915" s="38">
        <v>228.92</v>
      </c>
      <c r="K915" s="4">
        <f t="shared" si="89"/>
        <v>7.0800000000000125</v>
      </c>
      <c r="L915" s="40">
        <f t="shared" si="90"/>
        <v>3.0000000000000027E-2</v>
      </c>
      <c r="M915" s="1">
        <v>240</v>
      </c>
      <c r="N915" s="41">
        <f t="shared" si="91"/>
        <v>4.6166666666666689E-2</v>
      </c>
    </row>
    <row r="916" spans="1:14">
      <c r="A916" s="1" t="str">
        <f t="shared" si="85"/>
        <v>2.03.00433</v>
      </c>
      <c r="B916" s="25">
        <f>COUNTIF(C$3:C916,C916)</f>
        <v>33</v>
      </c>
      <c r="C916" s="46" t="s">
        <v>2775</v>
      </c>
      <c r="D916" s="46"/>
      <c r="E916" s="47" t="s">
        <v>2785</v>
      </c>
      <c r="F916" s="1" t="s">
        <v>1140</v>
      </c>
      <c r="G916" s="50" t="s">
        <v>1141</v>
      </c>
      <c r="H916" s="43" t="s">
        <v>10</v>
      </c>
      <c r="I916" s="1">
        <v>17.73</v>
      </c>
      <c r="J916" s="38">
        <v>17.1981</v>
      </c>
      <c r="K916" s="4">
        <f t="shared" si="89"/>
        <v>0.53190000000000026</v>
      </c>
      <c r="L916" s="40">
        <f t="shared" si="90"/>
        <v>3.0000000000000027E-2</v>
      </c>
      <c r="M916" s="1">
        <v>18</v>
      </c>
      <c r="N916" s="41">
        <f t="shared" si="91"/>
        <v>4.4549999999999979E-2</v>
      </c>
    </row>
    <row r="917" spans="1:14">
      <c r="A917" s="1" t="str">
        <f t="shared" si="85"/>
        <v>2.03.00434</v>
      </c>
      <c r="B917" s="25">
        <f>COUNTIF(C$3:C917,C917)</f>
        <v>34</v>
      </c>
      <c r="C917" s="46" t="s">
        <v>2775</v>
      </c>
      <c r="D917" s="46"/>
      <c r="E917" s="47" t="s">
        <v>2786</v>
      </c>
      <c r="F917" s="1" t="s">
        <v>1142</v>
      </c>
      <c r="G917" s="50" t="s">
        <v>1143</v>
      </c>
      <c r="H917" s="43" t="s">
        <v>10</v>
      </c>
      <c r="I917" s="1">
        <v>171</v>
      </c>
      <c r="J917" s="38">
        <v>165.87</v>
      </c>
      <c r="K917" s="4">
        <f t="shared" si="89"/>
        <v>5.1299999999999955</v>
      </c>
      <c r="L917" s="40">
        <f t="shared" si="90"/>
        <v>3.0000000000000027E-2</v>
      </c>
      <c r="M917" s="1">
        <v>180</v>
      </c>
      <c r="N917" s="41">
        <f t="shared" si="91"/>
        <v>7.8500000000000014E-2</v>
      </c>
    </row>
    <row r="918" spans="1:14">
      <c r="A918" s="1" t="str">
        <f t="shared" si="85"/>
        <v>2.03.00435</v>
      </c>
      <c r="B918" s="25">
        <f>COUNTIF(C$3:C918,C918)</f>
        <v>35</v>
      </c>
      <c r="C918" s="46" t="s">
        <v>2775</v>
      </c>
      <c r="D918" s="46"/>
      <c r="E918" s="47" t="s">
        <v>2787</v>
      </c>
      <c r="F918" s="1" t="s">
        <v>1144</v>
      </c>
      <c r="G918" s="50" t="s">
        <v>1145</v>
      </c>
      <c r="H918" s="43" t="s">
        <v>1076</v>
      </c>
      <c r="I918" s="1">
        <v>342</v>
      </c>
      <c r="J918" s="38">
        <v>331.74</v>
      </c>
      <c r="K918" s="4">
        <f t="shared" si="89"/>
        <v>10.259999999999991</v>
      </c>
      <c r="L918" s="40">
        <f t="shared" si="90"/>
        <v>3.0000000000000027E-2</v>
      </c>
      <c r="M918" s="1">
        <v>360</v>
      </c>
      <c r="N918" s="41">
        <f t="shared" si="91"/>
        <v>7.8500000000000014E-2</v>
      </c>
    </row>
    <row r="919" spans="1:14">
      <c r="A919" s="1" t="str">
        <f t="shared" ref="A919:A982" si="92">C919&amp;B919</f>
        <v>2.03.00436</v>
      </c>
      <c r="B919" s="25">
        <f>COUNTIF(C$3:C919,C919)</f>
        <v>36</v>
      </c>
      <c r="C919" s="46" t="s">
        <v>2775</v>
      </c>
      <c r="D919" s="46"/>
      <c r="E919" s="47" t="s">
        <v>2788</v>
      </c>
      <c r="F919" s="1" t="s">
        <v>1146</v>
      </c>
      <c r="G919" s="50" t="s">
        <v>1147</v>
      </c>
      <c r="H919" s="43" t="s">
        <v>393</v>
      </c>
      <c r="I919" s="1">
        <v>348</v>
      </c>
      <c r="J919" s="38">
        <v>337.56</v>
      </c>
      <c r="K919" s="4">
        <f t="shared" si="89"/>
        <v>10.439999999999998</v>
      </c>
      <c r="L919" s="40">
        <f t="shared" si="90"/>
        <v>3.0000000000000027E-2</v>
      </c>
      <c r="M919" s="1">
        <v>360</v>
      </c>
      <c r="N919" s="41">
        <f t="shared" si="91"/>
        <v>6.2333333333333352E-2</v>
      </c>
    </row>
    <row r="920" spans="1:14">
      <c r="A920" s="1" t="str">
        <f t="shared" si="92"/>
        <v>2.03.00437</v>
      </c>
      <c r="B920" s="25">
        <f>COUNTIF(C$3:C920,C920)</f>
        <v>37</v>
      </c>
      <c r="C920" s="46" t="s">
        <v>2775</v>
      </c>
      <c r="D920" s="46"/>
      <c r="E920" s="47" t="s">
        <v>2789</v>
      </c>
      <c r="F920" s="1" t="s">
        <v>1148</v>
      </c>
      <c r="G920" s="50" t="s">
        <v>1149</v>
      </c>
      <c r="H920" s="43" t="s">
        <v>1117</v>
      </c>
      <c r="I920" s="1">
        <v>360</v>
      </c>
      <c r="J920" s="38">
        <v>349.2</v>
      </c>
      <c r="K920" s="4">
        <f t="shared" si="89"/>
        <v>10.800000000000011</v>
      </c>
      <c r="L920" s="40">
        <f t="shared" si="90"/>
        <v>3.0000000000000027E-2</v>
      </c>
      <c r="M920" s="1">
        <v>360</v>
      </c>
      <c r="N920" s="41">
        <f t="shared" si="91"/>
        <v>3.0000000000000027E-2</v>
      </c>
    </row>
    <row r="921" spans="1:14">
      <c r="A921" s="1" t="str">
        <f t="shared" si="92"/>
        <v>2.03.00438</v>
      </c>
      <c r="B921" s="25">
        <f>COUNTIF(C$3:C921,C921)</f>
        <v>38</v>
      </c>
      <c r="C921" s="46" t="s">
        <v>2775</v>
      </c>
      <c r="D921" s="46"/>
      <c r="E921" s="47" t="s">
        <v>2790</v>
      </c>
      <c r="F921" s="1" t="s">
        <v>1150</v>
      </c>
      <c r="G921" s="50" t="s">
        <v>1151</v>
      </c>
      <c r="H921" s="43" t="s">
        <v>1117</v>
      </c>
      <c r="I921" s="1">
        <v>360</v>
      </c>
      <c r="J921" s="38">
        <v>349.2</v>
      </c>
      <c r="K921" s="4">
        <f t="shared" si="89"/>
        <v>10.800000000000011</v>
      </c>
      <c r="L921" s="40">
        <f t="shared" si="90"/>
        <v>3.0000000000000027E-2</v>
      </c>
      <c r="M921" s="1">
        <v>360</v>
      </c>
      <c r="N921" s="41">
        <f t="shared" si="91"/>
        <v>3.0000000000000027E-2</v>
      </c>
    </row>
    <row r="922" spans="1:14">
      <c r="A922" s="1" t="str">
        <f t="shared" si="92"/>
        <v>2.03.00439</v>
      </c>
      <c r="B922" s="25">
        <f>COUNTIF(C$3:C922,C922)</f>
        <v>39</v>
      </c>
      <c r="C922" s="46" t="s">
        <v>2775</v>
      </c>
      <c r="D922" s="46"/>
      <c r="E922" s="47" t="s">
        <v>2791</v>
      </c>
      <c r="F922" s="1" t="s">
        <v>1152</v>
      </c>
      <c r="G922" s="50" t="s">
        <v>1153</v>
      </c>
      <c r="H922" s="43" t="s">
        <v>1117</v>
      </c>
      <c r="I922" s="1">
        <v>118</v>
      </c>
      <c r="J922" s="38">
        <v>114.46</v>
      </c>
      <c r="K922" s="4">
        <f t="shared" si="89"/>
        <v>3.5400000000000063</v>
      </c>
      <c r="L922" s="40">
        <f t="shared" si="90"/>
        <v>3.0000000000000027E-2</v>
      </c>
      <c r="M922" s="1">
        <v>118</v>
      </c>
      <c r="N922" s="41">
        <f t="shared" si="91"/>
        <v>3.0000000000000027E-2</v>
      </c>
    </row>
    <row r="923" spans="1:14">
      <c r="A923" s="1" t="str">
        <f t="shared" si="92"/>
        <v>2.03.00440</v>
      </c>
      <c r="B923" s="25">
        <f>COUNTIF(C$3:C923,C923)</f>
        <v>40</v>
      </c>
      <c r="C923" s="46" t="s">
        <v>2775</v>
      </c>
      <c r="D923" s="46"/>
      <c r="E923" s="47" t="s">
        <v>2792</v>
      </c>
      <c r="F923" s="1" t="s">
        <v>1154</v>
      </c>
      <c r="G923" s="50" t="s">
        <v>1155</v>
      </c>
      <c r="H923" s="43" t="s">
        <v>1117</v>
      </c>
      <c r="I923" s="1">
        <v>320</v>
      </c>
      <c r="J923" s="38">
        <v>310.39999999999998</v>
      </c>
      <c r="K923" s="4">
        <f t="shared" si="89"/>
        <v>9.6000000000000227</v>
      </c>
      <c r="L923" s="40">
        <f t="shared" si="90"/>
        <v>3.0000000000000027E-2</v>
      </c>
      <c r="M923" s="1">
        <v>320</v>
      </c>
      <c r="N923" s="41">
        <f t="shared" si="91"/>
        <v>3.0000000000000027E-2</v>
      </c>
    </row>
    <row r="924" spans="1:14">
      <c r="A924" s="1" t="str">
        <f t="shared" si="92"/>
        <v>2.03.00441</v>
      </c>
      <c r="B924" s="25">
        <f>COUNTIF(C$3:C924,C924)</f>
        <v>41</v>
      </c>
      <c r="C924" s="46" t="s">
        <v>2775</v>
      </c>
      <c r="D924" s="46"/>
      <c r="E924" s="47" t="s">
        <v>2793</v>
      </c>
      <c r="F924" s="1" t="s">
        <v>1156</v>
      </c>
      <c r="G924" s="50" t="s">
        <v>1157</v>
      </c>
      <c r="H924" s="43" t="s">
        <v>518</v>
      </c>
      <c r="I924" s="1">
        <v>5.71</v>
      </c>
      <c r="J924" s="38">
        <v>5.5386999999999995</v>
      </c>
      <c r="K924" s="4">
        <f t="shared" si="89"/>
        <v>0.17130000000000045</v>
      </c>
      <c r="L924" s="40">
        <f t="shared" si="90"/>
        <v>3.0000000000000027E-2</v>
      </c>
      <c r="M924" s="1">
        <v>5.8</v>
      </c>
      <c r="N924" s="41">
        <f t="shared" si="91"/>
        <v>4.5051724137931126E-2</v>
      </c>
    </row>
    <row r="925" spans="1:14">
      <c r="A925" s="1" t="str">
        <f t="shared" si="92"/>
        <v>2.03.00442</v>
      </c>
      <c r="B925" s="25">
        <f>COUNTIF(C$3:C925,C925)</f>
        <v>42</v>
      </c>
      <c r="C925" s="46" t="s">
        <v>2775</v>
      </c>
      <c r="D925" s="46"/>
      <c r="E925" s="47" t="s">
        <v>2794</v>
      </c>
      <c r="F925" s="1" t="s">
        <v>1158</v>
      </c>
      <c r="G925" s="50" t="s">
        <v>1159</v>
      </c>
      <c r="H925" s="43" t="s">
        <v>518</v>
      </c>
      <c r="I925" s="1">
        <v>9.36</v>
      </c>
      <c r="J925" s="38">
        <v>9.0791999999999984</v>
      </c>
      <c r="K925" s="4">
        <f t="shared" si="89"/>
        <v>0.28080000000000105</v>
      </c>
      <c r="L925" s="40">
        <f t="shared" si="90"/>
        <v>3.0000000000000138E-2</v>
      </c>
      <c r="M925" s="1">
        <v>9.5</v>
      </c>
      <c r="N925" s="41">
        <f t="shared" si="91"/>
        <v>4.4294736842105387E-2</v>
      </c>
    </row>
    <row r="926" spans="1:14">
      <c r="A926" s="1" t="str">
        <f t="shared" si="92"/>
        <v>2.03.00443</v>
      </c>
      <c r="B926" s="25">
        <f>COUNTIF(C$3:C926,C926)</f>
        <v>43</v>
      </c>
      <c r="C926" s="46" t="s">
        <v>2775</v>
      </c>
      <c r="D926" s="46"/>
      <c r="E926" s="47" t="s">
        <v>2795</v>
      </c>
      <c r="F926" s="1" t="s">
        <v>1160</v>
      </c>
      <c r="G926" s="50" t="s">
        <v>1161</v>
      </c>
      <c r="H926" s="43" t="s">
        <v>1076</v>
      </c>
      <c r="I926" s="1">
        <v>128</v>
      </c>
      <c r="J926" s="38">
        <v>124.16</v>
      </c>
      <c r="K926" s="4">
        <f t="shared" si="89"/>
        <v>3.8400000000000034</v>
      </c>
      <c r="L926" s="40">
        <f t="shared" si="90"/>
        <v>3.0000000000000027E-2</v>
      </c>
      <c r="M926" s="1">
        <v>128</v>
      </c>
      <c r="N926" s="41">
        <f t="shared" si="91"/>
        <v>3.0000000000000027E-2</v>
      </c>
    </row>
    <row r="927" spans="1:14">
      <c r="A927" s="1" t="str">
        <f t="shared" si="92"/>
        <v>2.03.00444</v>
      </c>
      <c r="B927" s="25">
        <f>COUNTIF(C$3:C927,C927)</f>
        <v>44</v>
      </c>
      <c r="C927" s="46" t="s">
        <v>2775</v>
      </c>
      <c r="D927" s="46"/>
      <c r="E927" s="47" t="s">
        <v>2796</v>
      </c>
      <c r="F927" s="1" t="s">
        <v>1162</v>
      </c>
      <c r="G927" s="50" t="s">
        <v>1163</v>
      </c>
      <c r="H927" s="43" t="s">
        <v>1164</v>
      </c>
      <c r="I927" s="1">
        <v>655.03</v>
      </c>
      <c r="J927" s="38">
        <v>635.37909999999999</v>
      </c>
      <c r="K927" s="4">
        <f t="shared" si="89"/>
        <v>19.650899999999979</v>
      </c>
      <c r="L927" s="40">
        <f t="shared" si="90"/>
        <v>2.9999999999999916E-2</v>
      </c>
      <c r="M927" s="1">
        <v>665</v>
      </c>
      <c r="N927" s="41">
        <f t="shared" si="91"/>
        <v>4.4542706766917295E-2</v>
      </c>
    </row>
    <row r="928" spans="1:14">
      <c r="A928" s="1" t="str">
        <f t="shared" si="92"/>
        <v>2.03.00445</v>
      </c>
      <c r="B928" s="25">
        <f>COUNTIF(C$3:C928,C928)</f>
        <v>45</v>
      </c>
      <c r="C928" s="46" t="s">
        <v>2775</v>
      </c>
      <c r="D928" s="46"/>
      <c r="E928" s="47" t="s">
        <v>2797</v>
      </c>
      <c r="F928" s="1" t="s">
        <v>1165</v>
      </c>
      <c r="G928" s="50" t="s">
        <v>1166</v>
      </c>
      <c r="H928" s="43" t="s">
        <v>393</v>
      </c>
      <c r="I928" s="1">
        <v>275</v>
      </c>
      <c r="J928" s="38">
        <v>266.75</v>
      </c>
      <c r="K928" s="4">
        <f t="shared" si="89"/>
        <v>8.25</v>
      </c>
      <c r="L928" s="40">
        <f t="shared" si="90"/>
        <v>3.0000000000000027E-2</v>
      </c>
      <c r="M928" s="1">
        <v>280</v>
      </c>
      <c r="N928" s="41">
        <f t="shared" si="91"/>
        <v>4.7321428571428625E-2</v>
      </c>
    </row>
    <row r="929" spans="1:14">
      <c r="A929" s="1" t="str">
        <f t="shared" si="92"/>
        <v>2.03.00446</v>
      </c>
      <c r="B929" s="25">
        <f>COUNTIF(C$3:C929,C929)</f>
        <v>46</v>
      </c>
      <c r="C929" s="46" t="s">
        <v>2775</v>
      </c>
      <c r="D929" s="46"/>
      <c r="E929" s="47" t="s">
        <v>2798</v>
      </c>
      <c r="F929" s="1" t="s">
        <v>1167</v>
      </c>
      <c r="G929" s="50" t="s">
        <v>1168</v>
      </c>
      <c r="H929" s="43" t="s">
        <v>1164</v>
      </c>
      <c r="I929" s="1">
        <v>83.73</v>
      </c>
      <c r="J929" s="38">
        <v>81.218100000000007</v>
      </c>
      <c r="K929" s="4">
        <f t="shared" si="89"/>
        <v>2.5118999999999971</v>
      </c>
      <c r="L929" s="40">
        <f t="shared" si="90"/>
        <v>2.9999999999999916E-2</v>
      </c>
      <c r="M929" s="1">
        <v>85</v>
      </c>
      <c r="N929" s="41">
        <f t="shared" si="91"/>
        <v>4.4492941176470513E-2</v>
      </c>
    </row>
    <row r="930" spans="1:14">
      <c r="A930" s="1" t="str">
        <f t="shared" si="92"/>
        <v>2.03.00447</v>
      </c>
      <c r="B930" s="25">
        <f>COUNTIF(C$3:C930,C930)</f>
        <v>47</v>
      </c>
      <c r="C930" s="46" t="s">
        <v>2775</v>
      </c>
      <c r="D930" s="46"/>
      <c r="E930" s="47" t="s">
        <v>2799</v>
      </c>
      <c r="F930" s="1" t="s">
        <v>1169</v>
      </c>
      <c r="G930" s="50" t="s">
        <v>1170</v>
      </c>
      <c r="H930" s="43" t="s">
        <v>1117</v>
      </c>
      <c r="I930" s="1">
        <v>8.3699999999999992</v>
      </c>
      <c r="J930" s="38">
        <v>8.1188999999999982</v>
      </c>
      <c r="K930" s="4">
        <f t="shared" si="89"/>
        <v>0.25110000000000099</v>
      </c>
      <c r="L930" s="40">
        <f t="shared" si="90"/>
        <v>3.0000000000000138E-2</v>
      </c>
      <c r="M930" s="1">
        <v>8.5</v>
      </c>
      <c r="N930" s="41">
        <f t="shared" si="91"/>
        <v>4.4835294117647306E-2</v>
      </c>
    </row>
    <row r="931" spans="1:14">
      <c r="A931" s="1" t="str">
        <f t="shared" si="92"/>
        <v>2.03.00448</v>
      </c>
      <c r="B931" s="25">
        <f>COUNTIF(C$3:C931,C931)</f>
        <v>48</v>
      </c>
      <c r="C931" s="46" t="s">
        <v>2775</v>
      </c>
      <c r="D931" s="46"/>
      <c r="E931" s="47" t="s">
        <v>2800</v>
      </c>
      <c r="F931" s="1" t="s">
        <v>1171</v>
      </c>
      <c r="G931" s="50">
        <v>0</v>
      </c>
      <c r="H931" s="43" t="s">
        <v>1117</v>
      </c>
      <c r="I931" s="1">
        <v>6.9</v>
      </c>
      <c r="J931" s="38">
        <v>6.6930000000000005</v>
      </c>
      <c r="K931" s="4">
        <f t="shared" si="89"/>
        <v>0.20699999999999985</v>
      </c>
      <c r="L931" s="40">
        <f t="shared" si="90"/>
        <v>3.0000000000000027E-2</v>
      </c>
      <c r="M931" s="1">
        <v>7</v>
      </c>
      <c r="N931" s="41">
        <f t="shared" si="91"/>
        <v>4.3857142857142817E-2</v>
      </c>
    </row>
    <row r="932" spans="1:14">
      <c r="A932" s="1" t="str">
        <f t="shared" si="92"/>
        <v>2.03.00449</v>
      </c>
      <c r="B932" s="25">
        <f>COUNTIF(C$3:C932,C932)</f>
        <v>49</v>
      </c>
      <c r="C932" s="46" t="s">
        <v>2775</v>
      </c>
      <c r="D932" s="46"/>
      <c r="E932" s="47" t="s">
        <v>2801</v>
      </c>
      <c r="F932" s="1" t="s">
        <v>1172</v>
      </c>
      <c r="G932" s="50">
        <v>0</v>
      </c>
      <c r="H932" s="43" t="s">
        <v>1173</v>
      </c>
      <c r="I932" s="1">
        <v>29.55</v>
      </c>
      <c r="J932" s="38">
        <v>28.663499999999999</v>
      </c>
      <c r="K932" s="4">
        <f t="shared" si="89"/>
        <v>0.88650000000000162</v>
      </c>
      <c r="L932" s="40">
        <f t="shared" si="90"/>
        <v>3.0000000000000027E-2</v>
      </c>
      <c r="M932" s="1">
        <v>30</v>
      </c>
      <c r="N932" s="41">
        <f t="shared" si="91"/>
        <v>4.4549999999999979E-2</v>
      </c>
    </row>
    <row r="933" spans="1:14">
      <c r="A933" s="1" t="str">
        <f t="shared" si="92"/>
        <v>2.03.00450</v>
      </c>
      <c r="B933" s="25">
        <f>COUNTIF(C$3:C933,C933)</f>
        <v>50</v>
      </c>
      <c r="C933" s="46" t="s">
        <v>2775</v>
      </c>
      <c r="D933" s="46"/>
      <c r="E933" s="47" t="s">
        <v>2802</v>
      </c>
      <c r="F933" s="1" t="s">
        <v>1174</v>
      </c>
      <c r="G933" s="50">
        <v>0</v>
      </c>
      <c r="H933" s="43" t="s">
        <v>1175</v>
      </c>
      <c r="I933" s="1">
        <v>2.46</v>
      </c>
      <c r="J933" s="38">
        <v>2.3862000000000001</v>
      </c>
      <c r="K933" s="4">
        <f t="shared" si="89"/>
        <v>7.3799999999999866E-2</v>
      </c>
      <c r="L933" s="40">
        <f t="shared" si="90"/>
        <v>2.9999999999999916E-2</v>
      </c>
      <c r="M933" s="1">
        <v>2.5</v>
      </c>
      <c r="N933" s="41">
        <f t="shared" si="91"/>
        <v>4.5520000000000005E-2</v>
      </c>
    </row>
    <row r="934" spans="1:14">
      <c r="A934" s="1" t="str">
        <f t="shared" si="92"/>
        <v>2.03.00451</v>
      </c>
      <c r="B934" s="25">
        <f>COUNTIF(C$3:C934,C934)</f>
        <v>51</v>
      </c>
      <c r="C934" s="46" t="s">
        <v>2775</v>
      </c>
      <c r="D934" s="46"/>
      <c r="E934" s="47" t="s">
        <v>2803</v>
      </c>
      <c r="F934" s="1" t="s">
        <v>1176</v>
      </c>
      <c r="G934" s="50">
        <v>0</v>
      </c>
      <c r="H934" s="43" t="s">
        <v>1175</v>
      </c>
      <c r="I934" s="1">
        <v>2.5</v>
      </c>
      <c r="J934" s="38">
        <v>2.3862000000000001</v>
      </c>
      <c r="K934" s="4">
        <f t="shared" si="89"/>
        <v>0.1137999999999999</v>
      </c>
      <c r="L934" s="40">
        <f t="shared" si="90"/>
        <v>4.5520000000000005E-2</v>
      </c>
      <c r="M934" s="1">
        <v>2.5</v>
      </c>
      <c r="N934" s="41">
        <f t="shared" si="91"/>
        <v>4.5520000000000005E-2</v>
      </c>
    </row>
    <row r="935" spans="1:14">
      <c r="A935" s="1" t="str">
        <f t="shared" si="92"/>
        <v>2.03.00452</v>
      </c>
      <c r="B935" s="25">
        <f>COUNTIF(C$3:C935,C935)</f>
        <v>52</v>
      </c>
      <c r="C935" s="46" t="s">
        <v>2751</v>
      </c>
      <c r="D935" s="46"/>
      <c r="E935" s="47" t="s">
        <v>2804</v>
      </c>
      <c r="F935" s="1" t="s">
        <v>1177</v>
      </c>
      <c r="G935" s="50" t="s">
        <v>1178</v>
      </c>
      <c r="H935" s="43" t="s">
        <v>1179</v>
      </c>
      <c r="I935" s="1">
        <v>2.27</v>
      </c>
      <c r="J935" s="38">
        <v>2.2018999999999997</v>
      </c>
      <c r="K935" s="4">
        <f t="shared" si="89"/>
        <v>6.8100000000000271E-2</v>
      </c>
      <c r="L935" s="40">
        <f t="shared" si="90"/>
        <v>3.0000000000000138E-2</v>
      </c>
      <c r="M935" s="1">
        <v>2.2999999999999998</v>
      </c>
      <c r="N935" s="41">
        <f t="shared" si="91"/>
        <v>4.2652173913043545E-2</v>
      </c>
    </row>
    <row r="936" spans="1:14">
      <c r="A936" s="1" t="str">
        <f t="shared" si="92"/>
        <v>2.03.00453</v>
      </c>
      <c r="B936" s="25">
        <f>COUNTIF(C$3:C936,C936)</f>
        <v>53</v>
      </c>
      <c r="C936" s="46" t="s">
        <v>2775</v>
      </c>
      <c r="D936" s="46"/>
      <c r="E936" s="47" t="s">
        <v>2805</v>
      </c>
      <c r="F936" s="1" t="s">
        <v>1180</v>
      </c>
      <c r="G936" s="50" t="s">
        <v>1181</v>
      </c>
      <c r="H936" s="43" t="s">
        <v>1179</v>
      </c>
      <c r="I936" s="1">
        <v>5.5</v>
      </c>
      <c r="J936" s="38">
        <v>5.2573999999999996</v>
      </c>
      <c r="K936" s="4">
        <f t="shared" si="89"/>
        <v>0.24260000000000037</v>
      </c>
      <c r="L936" s="40">
        <f t="shared" si="90"/>
        <v>4.4109090909090987E-2</v>
      </c>
      <c r="M936" s="1">
        <v>5.5</v>
      </c>
      <c r="N936" s="41">
        <f t="shared" si="91"/>
        <v>4.4109090909090987E-2</v>
      </c>
    </row>
    <row r="937" spans="1:14">
      <c r="A937" s="1" t="str">
        <f t="shared" si="92"/>
        <v>2.03.00454</v>
      </c>
      <c r="B937" s="25">
        <f>COUNTIF(C$3:C937,C937)</f>
        <v>54</v>
      </c>
      <c r="C937" s="46" t="s">
        <v>2775</v>
      </c>
      <c r="D937" s="46"/>
      <c r="E937" s="47" t="s">
        <v>2806</v>
      </c>
      <c r="F937" s="1" t="s">
        <v>1182</v>
      </c>
      <c r="G937" s="50">
        <v>0</v>
      </c>
      <c r="H937" s="43" t="s">
        <v>1179</v>
      </c>
      <c r="I937" s="1">
        <v>2.27</v>
      </c>
      <c r="J937" s="38">
        <v>2.2018999999999997</v>
      </c>
      <c r="K937" s="4">
        <f t="shared" si="89"/>
        <v>6.8100000000000271E-2</v>
      </c>
      <c r="L937" s="40">
        <f t="shared" si="90"/>
        <v>3.0000000000000138E-2</v>
      </c>
      <c r="M937" s="1">
        <v>2.2999999999999998</v>
      </c>
      <c r="N937" s="41">
        <f t="shared" si="91"/>
        <v>4.2652173913043545E-2</v>
      </c>
    </row>
    <row r="938" spans="1:14">
      <c r="A938" s="1" t="str">
        <f t="shared" si="92"/>
        <v>2.03.00455</v>
      </c>
      <c r="B938" s="25">
        <f>COUNTIF(C$3:C938,C938)</f>
        <v>55</v>
      </c>
      <c r="C938" s="46" t="s">
        <v>2808</v>
      </c>
      <c r="D938" s="46"/>
      <c r="E938" s="47" t="s">
        <v>2807</v>
      </c>
      <c r="F938" s="1" t="s">
        <v>1183</v>
      </c>
      <c r="G938" s="50" t="s">
        <v>1184</v>
      </c>
      <c r="H938" s="43" t="s">
        <v>10</v>
      </c>
      <c r="I938" s="1">
        <v>167.45</v>
      </c>
      <c r="J938" s="38">
        <v>162.42649999999998</v>
      </c>
      <c r="K938" s="4">
        <f t="shared" si="89"/>
        <v>5.0235000000000127</v>
      </c>
      <c r="L938" s="40">
        <f t="shared" si="90"/>
        <v>3.0000000000000027E-2</v>
      </c>
      <c r="M938" s="1">
        <v>170</v>
      </c>
      <c r="N938" s="41">
        <f t="shared" si="91"/>
        <v>4.455000000000009E-2</v>
      </c>
    </row>
    <row r="939" spans="1:14">
      <c r="A939" s="1" t="str">
        <f t="shared" si="92"/>
        <v>2.03.00456</v>
      </c>
      <c r="B939" s="25">
        <f>COUNTIF(C$3:C939,C939)</f>
        <v>56</v>
      </c>
      <c r="C939" s="46" t="s">
        <v>2808</v>
      </c>
      <c r="D939" s="46"/>
      <c r="E939" s="47" t="s">
        <v>2809</v>
      </c>
      <c r="F939" s="1" t="s">
        <v>1185</v>
      </c>
      <c r="G939" s="50">
        <v>0</v>
      </c>
      <c r="H939" s="43" t="s">
        <v>10</v>
      </c>
      <c r="I939" s="1">
        <v>1.77</v>
      </c>
      <c r="J939" s="38">
        <v>1.7168999999999999</v>
      </c>
      <c r="K939" s="4">
        <f t="shared" si="89"/>
        <v>5.3100000000000147E-2</v>
      </c>
      <c r="L939" s="40">
        <f t="shared" si="90"/>
        <v>3.0000000000000138E-2</v>
      </c>
      <c r="M939" s="1">
        <v>1.8</v>
      </c>
      <c r="N939" s="41">
        <f t="shared" si="91"/>
        <v>4.61666666666668E-2</v>
      </c>
    </row>
    <row r="940" spans="1:14">
      <c r="A940" s="1" t="str">
        <f t="shared" si="92"/>
        <v>2.03.00457</v>
      </c>
      <c r="B940" s="25">
        <f>COUNTIF(C$3:C940,C940)</f>
        <v>57</v>
      </c>
      <c r="C940" s="46" t="s">
        <v>2811</v>
      </c>
      <c r="D940" s="46"/>
      <c r="E940" s="47" t="s">
        <v>2810</v>
      </c>
      <c r="F940" s="1" t="s">
        <v>1186</v>
      </c>
      <c r="G940" s="50" t="s">
        <v>1187</v>
      </c>
      <c r="H940" s="43" t="s">
        <v>10</v>
      </c>
      <c r="I940" s="1">
        <v>4.93</v>
      </c>
      <c r="J940" s="38">
        <v>4.7820999999999998</v>
      </c>
      <c r="K940" s="4">
        <f t="shared" si="89"/>
        <v>0.14789999999999992</v>
      </c>
      <c r="L940" s="40">
        <f t="shared" si="90"/>
        <v>3.0000000000000027E-2</v>
      </c>
      <c r="M940" s="1">
        <v>5</v>
      </c>
      <c r="N940" s="41">
        <f t="shared" si="91"/>
        <v>4.3580000000000063E-2</v>
      </c>
    </row>
    <row r="941" spans="1:14">
      <c r="A941" s="1" t="str">
        <f t="shared" si="92"/>
        <v>2.03.00458</v>
      </c>
      <c r="B941" s="25">
        <f>COUNTIF(C$3:C941,C941)</f>
        <v>58</v>
      </c>
      <c r="C941" s="46" t="s">
        <v>2811</v>
      </c>
      <c r="D941" s="46"/>
      <c r="E941" s="47" t="s">
        <v>2812</v>
      </c>
      <c r="F941" s="1" t="s">
        <v>1188</v>
      </c>
      <c r="G941" s="50" t="s">
        <v>1189</v>
      </c>
      <c r="H941" s="43" t="s">
        <v>393</v>
      </c>
      <c r="I941" s="1">
        <v>64.03</v>
      </c>
      <c r="J941" s="38">
        <v>62.109099999999998</v>
      </c>
      <c r="K941" s="4">
        <f t="shared" si="89"/>
        <v>1.9209000000000032</v>
      </c>
      <c r="L941" s="40">
        <f t="shared" si="90"/>
        <v>3.0000000000000027E-2</v>
      </c>
      <c r="M941" s="1">
        <v>65</v>
      </c>
      <c r="N941" s="41">
        <f t="shared" si="91"/>
        <v>4.4475384615384694E-2</v>
      </c>
    </row>
    <row r="942" spans="1:14">
      <c r="A942" s="1" t="str">
        <f t="shared" si="92"/>
        <v>2.03.00459</v>
      </c>
      <c r="B942" s="25">
        <f>COUNTIF(C$3:C942,C942)</f>
        <v>59</v>
      </c>
      <c r="C942" s="46" t="s">
        <v>2811</v>
      </c>
      <c r="D942" s="46"/>
      <c r="E942" s="47" t="s">
        <v>2813</v>
      </c>
      <c r="F942" s="1" t="s">
        <v>1190</v>
      </c>
      <c r="G942" s="50" t="s">
        <v>1191</v>
      </c>
      <c r="H942" s="43" t="s">
        <v>1069</v>
      </c>
      <c r="I942" s="1">
        <v>18</v>
      </c>
      <c r="J942" s="38">
        <v>17.46</v>
      </c>
      <c r="K942" s="4">
        <f t="shared" si="89"/>
        <v>0.53999999999999915</v>
      </c>
      <c r="L942" s="40">
        <f t="shared" si="90"/>
        <v>2.9999999999999916E-2</v>
      </c>
      <c r="M942" s="1">
        <v>18</v>
      </c>
      <c r="N942" s="41">
        <f t="shared" si="91"/>
        <v>2.9999999999999916E-2</v>
      </c>
    </row>
    <row r="943" spans="1:14">
      <c r="A943" s="1" t="str">
        <f t="shared" si="92"/>
        <v>2.03.00460</v>
      </c>
      <c r="B943" s="25">
        <f>COUNTIF(C$3:C943,C943)</f>
        <v>60</v>
      </c>
      <c r="C943" s="46" t="s">
        <v>2808</v>
      </c>
      <c r="D943" s="46"/>
      <c r="E943" s="47" t="s">
        <v>2814</v>
      </c>
      <c r="F943" s="1" t="s">
        <v>1192</v>
      </c>
      <c r="G943" s="50" t="s">
        <v>1193</v>
      </c>
      <c r="H943" s="43" t="s">
        <v>393</v>
      </c>
      <c r="I943" s="1">
        <v>0.18</v>
      </c>
      <c r="J943" s="38">
        <v>0.17459999999999998</v>
      </c>
      <c r="K943" s="4">
        <f t="shared" si="89"/>
        <v>5.4000000000000159E-3</v>
      </c>
      <c r="L943" s="40">
        <f t="shared" si="90"/>
        <v>3.0000000000000138E-2</v>
      </c>
      <c r="M943" s="1">
        <v>0.18</v>
      </c>
      <c r="N943" s="41">
        <f t="shared" si="91"/>
        <v>3.0000000000000138E-2</v>
      </c>
    </row>
    <row r="944" spans="1:14">
      <c r="A944" s="1" t="str">
        <f t="shared" si="92"/>
        <v>2.03.00461</v>
      </c>
      <c r="B944" s="25">
        <f>COUNTIF(C$3:C944,C944)</f>
        <v>61</v>
      </c>
      <c r="C944" s="46" t="s">
        <v>2808</v>
      </c>
      <c r="D944" s="46"/>
      <c r="E944" s="47" t="s">
        <v>2815</v>
      </c>
      <c r="F944" s="1" t="s">
        <v>1194</v>
      </c>
      <c r="G944" s="50" t="s">
        <v>1194</v>
      </c>
      <c r="H944" s="43" t="s">
        <v>1195</v>
      </c>
      <c r="I944" s="1">
        <v>15</v>
      </c>
      <c r="J944" s="38">
        <v>14.336599999999999</v>
      </c>
      <c r="K944" s="4">
        <f t="shared" si="89"/>
        <v>0.6634000000000011</v>
      </c>
      <c r="L944" s="40">
        <f t="shared" si="90"/>
        <v>4.4226666666666747E-2</v>
      </c>
      <c r="M944" s="1">
        <v>15</v>
      </c>
      <c r="N944" s="41">
        <f t="shared" si="91"/>
        <v>4.4226666666666747E-2</v>
      </c>
    </row>
    <row r="945" spans="1:14">
      <c r="A945" s="1" t="str">
        <f t="shared" si="92"/>
        <v>2.03.00462</v>
      </c>
      <c r="B945" s="25">
        <f>COUNTIF(C$3:C945,C945)</f>
        <v>62</v>
      </c>
      <c r="C945" s="46" t="s">
        <v>2817</v>
      </c>
      <c r="D945" s="46"/>
      <c r="E945" s="47" t="s">
        <v>2816</v>
      </c>
      <c r="F945" s="1" t="s">
        <v>1196</v>
      </c>
      <c r="G945" s="50" t="s">
        <v>1197</v>
      </c>
      <c r="H945" s="43" t="s">
        <v>393</v>
      </c>
      <c r="I945" s="1">
        <v>128.05000000000001</v>
      </c>
      <c r="J945" s="38">
        <v>124.2085</v>
      </c>
      <c r="K945" s="4">
        <f t="shared" si="89"/>
        <v>3.8415000000000106</v>
      </c>
      <c r="L945" s="40">
        <f t="shared" si="90"/>
        <v>3.0000000000000027E-2</v>
      </c>
      <c r="M945" s="1">
        <v>130</v>
      </c>
      <c r="N945" s="41">
        <f t="shared" si="91"/>
        <v>4.4549999999999979E-2</v>
      </c>
    </row>
    <row r="946" spans="1:14">
      <c r="A946" s="1" t="str">
        <f t="shared" si="92"/>
        <v>2.03.00463</v>
      </c>
      <c r="B946" s="25">
        <f>COUNTIF(C$3:C946,C946)</f>
        <v>63</v>
      </c>
      <c r="C946" s="46" t="s">
        <v>2817</v>
      </c>
      <c r="D946" s="46"/>
      <c r="E946" s="47" t="s">
        <v>2818</v>
      </c>
      <c r="F946" s="1" t="s">
        <v>1198</v>
      </c>
      <c r="G946" s="50" t="s">
        <v>1199</v>
      </c>
      <c r="H946" s="43" t="s">
        <v>1069</v>
      </c>
      <c r="I946" s="1">
        <v>5.42</v>
      </c>
      <c r="J946" s="38">
        <v>5.2573999999999996</v>
      </c>
      <c r="K946" s="4">
        <f t="shared" si="89"/>
        <v>0.1626000000000003</v>
      </c>
      <c r="L946" s="40">
        <f t="shared" si="90"/>
        <v>3.0000000000000027E-2</v>
      </c>
      <c r="M946" s="1">
        <v>5.5</v>
      </c>
      <c r="N946" s="41">
        <f t="shared" si="91"/>
        <v>4.4109090909090987E-2</v>
      </c>
    </row>
    <row r="947" spans="1:14">
      <c r="A947" s="1" t="str">
        <f t="shared" si="92"/>
        <v>2.03.00464</v>
      </c>
      <c r="B947" s="25">
        <f>COUNTIF(C$3:C947,C947)</f>
        <v>64</v>
      </c>
      <c r="C947" s="46" t="s">
        <v>2817</v>
      </c>
      <c r="D947" s="46"/>
      <c r="E947" s="47" t="s">
        <v>2819</v>
      </c>
      <c r="F947" s="1" t="s">
        <v>1200</v>
      </c>
      <c r="G947" s="50">
        <v>0</v>
      </c>
      <c r="H947" s="43" t="s">
        <v>489</v>
      </c>
      <c r="I947" s="1">
        <v>57.62</v>
      </c>
      <c r="J947" s="38">
        <v>55.891399999999997</v>
      </c>
      <c r="K947" s="4">
        <f t="shared" si="89"/>
        <v>1.7286000000000001</v>
      </c>
      <c r="L947" s="40">
        <f t="shared" si="90"/>
        <v>3.0000000000000027E-2</v>
      </c>
      <c r="M947" s="1">
        <v>58.5</v>
      </c>
      <c r="N947" s="41">
        <f t="shared" si="91"/>
        <v>4.4591452991453062E-2</v>
      </c>
    </row>
    <row r="948" spans="1:14">
      <c r="A948" s="1" t="str">
        <f t="shared" si="92"/>
        <v>2.03.00465</v>
      </c>
      <c r="B948" s="25">
        <f>COUNTIF(C$3:C948,C948)</f>
        <v>65</v>
      </c>
      <c r="C948" s="46" t="s">
        <v>2817</v>
      </c>
      <c r="D948" s="46"/>
      <c r="E948" s="47" t="s">
        <v>2820</v>
      </c>
      <c r="F948" s="1" t="s">
        <v>1201</v>
      </c>
      <c r="G948" s="50">
        <v>0</v>
      </c>
      <c r="H948" s="43" t="s">
        <v>1179</v>
      </c>
      <c r="I948" s="1">
        <v>147.75</v>
      </c>
      <c r="J948" s="38">
        <v>143.3175</v>
      </c>
      <c r="K948" s="4">
        <f t="shared" si="89"/>
        <v>4.4325000000000045</v>
      </c>
      <c r="L948" s="40">
        <f t="shared" si="90"/>
        <v>3.0000000000000027E-2</v>
      </c>
      <c r="M948" s="1">
        <v>150</v>
      </c>
      <c r="N948" s="41">
        <f t="shared" si="91"/>
        <v>4.4549999999999979E-2</v>
      </c>
    </row>
    <row r="949" spans="1:14">
      <c r="A949" s="1" t="str">
        <f t="shared" si="92"/>
        <v>2.03.00466</v>
      </c>
      <c r="B949" s="25">
        <f>COUNTIF(C$3:C949,C949)</f>
        <v>66</v>
      </c>
      <c r="C949" s="46" t="s">
        <v>2817</v>
      </c>
      <c r="D949" s="46"/>
      <c r="E949" s="47" t="s">
        <v>2821</v>
      </c>
      <c r="F949" s="1" t="s">
        <v>1202</v>
      </c>
      <c r="G949" s="50" t="s">
        <v>1203</v>
      </c>
      <c r="H949" s="43" t="s">
        <v>1076</v>
      </c>
      <c r="I949" s="1">
        <v>856.95</v>
      </c>
      <c r="J949" s="38">
        <v>831.24149999999997</v>
      </c>
      <c r="K949" s="4">
        <f t="shared" si="89"/>
        <v>25.708500000000072</v>
      </c>
      <c r="L949" s="40">
        <f t="shared" si="90"/>
        <v>3.0000000000000138E-2</v>
      </c>
      <c r="M949" s="1">
        <v>870</v>
      </c>
      <c r="N949" s="41">
        <f t="shared" si="91"/>
        <v>4.4549999999999979E-2</v>
      </c>
    </row>
    <row r="950" spans="1:14">
      <c r="A950" s="1" t="str">
        <f t="shared" si="92"/>
        <v>2.03.00467</v>
      </c>
      <c r="B950" s="25">
        <f>COUNTIF(C$3:C950,C950)</f>
        <v>67</v>
      </c>
      <c r="C950" s="46" t="s">
        <v>2808</v>
      </c>
      <c r="D950" s="46"/>
      <c r="E950" s="47" t="s">
        <v>2822</v>
      </c>
      <c r="F950" s="1" t="s">
        <v>1204</v>
      </c>
      <c r="G950" s="50" t="s">
        <v>1204</v>
      </c>
      <c r="H950" s="43" t="s">
        <v>1195</v>
      </c>
      <c r="I950" s="1">
        <v>5.8</v>
      </c>
      <c r="J950" s="38">
        <v>5.6259999999999994</v>
      </c>
      <c r="K950" s="4">
        <f t="shared" si="89"/>
        <v>0.17400000000000038</v>
      </c>
      <c r="L950" s="40">
        <f t="shared" si="90"/>
        <v>3.0000000000000027E-2</v>
      </c>
      <c r="M950" s="1">
        <v>5.8</v>
      </c>
      <c r="N950" s="41">
        <f t="shared" si="91"/>
        <v>3.0000000000000027E-2</v>
      </c>
    </row>
    <row r="951" spans="1:14">
      <c r="A951" s="1" t="str">
        <f t="shared" si="92"/>
        <v>2.03.00468</v>
      </c>
      <c r="B951" s="25">
        <f>COUNTIF(C$3:C951,C951)</f>
        <v>68</v>
      </c>
      <c r="C951" s="46" t="s">
        <v>2808</v>
      </c>
      <c r="D951" s="46"/>
      <c r="E951" s="47" t="s">
        <v>2823</v>
      </c>
      <c r="F951" s="1" t="s">
        <v>1205</v>
      </c>
      <c r="G951" s="50" t="s">
        <v>1206</v>
      </c>
      <c r="H951" s="43" t="s">
        <v>10</v>
      </c>
      <c r="I951" s="1">
        <v>9.85</v>
      </c>
      <c r="J951" s="38">
        <v>9.5544999999999991</v>
      </c>
      <c r="K951" s="4">
        <f t="shared" si="89"/>
        <v>0.29550000000000054</v>
      </c>
      <c r="L951" s="40">
        <f t="shared" si="90"/>
        <v>3.0000000000000027E-2</v>
      </c>
      <c r="M951" s="1">
        <v>10</v>
      </c>
      <c r="N951" s="41">
        <f t="shared" si="91"/>
        <v>4.455000000000009E-2</v>
      </c>
    </row>
    <row r="952" spans="1:14">
      <c r="A952" s="1" t="str">
        <f t="shared" si="92"/>
        <v>2.03.00469</v>
      </c>
      <c r="B952" s="25">
        <f>COUNTIF(C$3:C952,C952)</f>
        <v>69</v>
      </c>
      <c r="C952" s="46" t="s">
        <v>2808</v>
      </c>
      <c r="D952" s="46"/>
      <c r="E952" s="47" t="s">
        <v>2824</v>
      </c>
      <c r="F952" s="1" t="s">
        <v>1207</v>
      </c>
      <c r="G952" s="50" t="s">
        <v>1208</v>
      </c>
      <c r="H952" s="43" t="s">
        <v>1117</v>
      </c>
      <c r="I952" s="1">
        <v>85</v>
      </c>
      <c r="J952" s="38">
        <v>82.45</v>
      </c>
      <c r="K952" s="4">
        <f t="shared" si="89"/>
        <v>2.5499999999999972</v>
      </c>
      <c r="L952" s="40">
        <f t="shared" si="90"/>
        <v>2.9999999999999916E-2</v>
      </c>
      <c r="M952" s="1">
        <v>85</v>
      </c>
      <c r="N952" s="41">
        <f t="shared" si="91"/>
        <v>2.9999999999999916E-2</v>
      </c>
    </row>
    <row r="953" spans="1:14">
      <c r="A953" s="1" t="str">
        <f t="shared" si="92"/>
        <v>2.03.00470</v>
      </c>
      <c r="B953" s="25">
        <f>COUNTIF(C$3:C953,C953)</f>
        <v>70</v>
      </c>
      <c r="C953" s="46" t="s">
        <v>2808</v>
      </c>
      <c r="D953" s="46"/>
      <c r="E953" s="47" t="s">
        <v>2825</v>
      </c>
      <c r="F953" s="1" t="s">
        <v>1209</v>
      </c>
      <c r="G953" s="50" t="s">
        <v>1210</v>
      </c>
      <c r="H953" s="43" t="s">
        <v>489</v>
      </c>
      <c r="I953" s="1">
        <v>85</v>
      </c>
      <c r="J953" s="38">
        <v>82.45</v>
      </c>
      <c r="K953" s="4">
        <f t="shared" si="89"/>
        <v>2.5499999999999972</v>
      </c>
      <c r="L953" s="40">
        <f t="shared" si="90"/>
        <v>2.9999999999999916E-2</v>
      </c>
      <c r="M953" s="1">
        <v>85</v>
      </c>
      <c r="N953" s="41">
        <f t="shared" si="91"/>
        <v>2.9999999999999916E-2</v>
      </c>
    </row>
    <row r="954" spans="1:14">
      <c r="A954" s="1" t="str">
        <f t="shared" si="92"/>
        <v>2.03.00471</v>
      </c>
      <c r="B954" s="25">
        <f>COUNTIF(C$3:C954,C954)</f>
        <v>71</v>
      </c>
      <c r="C954" s="46" t="s">
        <v>2808</v>
      </c>
      <c r="D954" s="46"/>
      <c r="E954" s="47" t="s">
        <v>2826</v>
      </c>
      <c r="F954" s="1" t="s">
        <v>1211</v>
      </c>
      <c r="G954" s="50" t="s">
        <v>1212</v>
      </c>
      <c r="H954" s="43" t="s">
        <v>489</v>
      </c>
      <c r="I954" s="1">
        <v>75</v>
      </c>
      <c r="J954" s="38">
        <v>72.75</v>
      </c>
      <c r="K954" s="4">
        <f t="shared" si="89"/>
        <v>2.25</v>
      </c>
      <c r="L954" s="40">
        <f t="shared" si="90"/>
        <v>3.0000000000000027E-2</v>
      </c>
      <c r="M954" s="1">
        <v>75</v>
      </c>
      <c r="N954" s="41">
        <f t="shared" si="91"/>
        <v>3.0000000000000027E-2</v>
      </c>
    </row>
    <row r="955" spans="1:14">
      <c r="A955" s="1" t="str">
        <f t="shared" si="92"/>
        <v>2.03.00472</v>
      </c>
      <c r="B955" s="25">
        <f>COUNTIF(C$3:C955,C955)</f>
        <v>72</v>
      </c>
      <c r="C955" s="46" t="s">
        <v>2808</v>
      </c>
      <c r="D955" s="46"/>
      <c r="E955" s="47" t="s">
        <v>2827</v>
      </c>
      <c r="F955" s="1" t="s">
        <v>1213</v>
      </c>
      <c r="G955" s="50" t="s">
        <v>1213</v>
      </c>
      <c r="H955" s="43" t="s">
        <v>518</v>
      </c>
      <c r="I955" s="1">
        <v>1.5</v>
      </c>
      <c r="J955" s="38">
        <v>1.4550000000000001</v>
      </c>
      <c r="K955" s="4">
        <f t="shared" si="89"/>
        <v>4.4999999999999929E-2</v>
      </c>
      <c r="L955" s="40">
        <f t="shared" si="90"/>
        <v>2.9999999999999916E-2</v>
      </c>
      <c r="M955" s="1">
        <v>1.5</v>
      </c>
      <c r="N955" s="41">
        <f t="shared" si="91"/>
        <v>2.9999999999999916E-2</v>
      </c>
    </row>
    <row r="956" spans="1:14">
      <c r="A956" s="1" t="str">
        <f t="shared" si="92"/>
        <v>2.03.00473</v>
      </c>
      <c r="B956" s="25">
        <f>COUNTIF(C$3:C956,C956)</f>
        <v>73</v>
      </c>
      <c r="C956" s="46" t="s">
        <v>2808</v>
      </c>
      <c r="D956" s="46"/>
      <c r="E956" s="47" t="s">
        <v>2828</v>
      </c>
      <c r="F956" s="1" t="s">
        <v>1214</v>
      </c>
      <c r="G956" s="50" t="s">
        <v>1215</v>
      </c>
      <c r="H956" s="43" t="s">
        <v>10</v>
      </c>
      <c r="I956" s="1">
        <v>1.82</v>
      </c>
      <c r="J956" s="38">
        <v>1.7654000000000001</v>
      </c>
      <c r="K956" s="4">
        <f t="shared" si="89"/>
        <v>5.4599999999999982E-2</v>
      </c>
      <c r="L956" s="40">
        <f t="shared" si="90"/>
        <v>3.0000000000000027E-2</v>
      </c>
      <c r="M956" s="1">
        <v>1.85</v>
      </c>
      <c r="N956" s="41">
        <f t="shared" si="91"/>
        <v>4.5729729729729773E-2</v>
      </c>
    </row>
    <row r="957" spans="1:14">
      <c r="A957" s="1" t="str">
        <f t="shared" si="92"/>
        <v>2.03.00474</v>
      </c>
      <c r="B957" s="25">
        <f>COUNTIF(C$3:C957,C957)</f>
        <v>74</v>
      </c>
      <c r="C957" s="46" t="s">
        <v>2808</v>
      </c>
      <c r="D957" s="46"/>
      <c r="E957" s="47" t="s">
        <v>2829</v>
      </c>
      <c r="F957" s="1" t="s">
        <v>1216</v>
      </c>
      <c r="G957" s="50" t="s">
        <v>1217</v>
      </c>
      <c r="H957" s="43" t="s">
        <v>10</v>
      </c>
      <c r="I957" s="1">
        <v>4</v>
      </c>
      <c r="J957" s="38">
        <v>3.8217999999999996</v>
      </c>
      <c r="K957" s="4">
        <f t="shared" si="89"/>
        <v>0.17820000000000036</v>
      </c>
      <c r="L957" s="40">
        <f t="shared" si="90"/>
        <v>4.455000000000009E-2</v>
      </c>
      <c r="M957" s="1">
        <v>4</v>
      </c>
      <c r="N957" s="41">
        <f t="shared" si="91"/>
        <v>4.455000000000009E-2</v>
      </c>
    </row>
    <row r="958" spans="1:14">
      <c r="A958" s="1" t="str">
        <f t="shared" si="92"/>
        <v>2.03.00475</v>
      </c>
      <c r="B958" s="25">
        <f>COUNTIF(C$3:C958,C958)</f>
        <v>75</v>
      </c>
      <c r="C958" s="46" t="s">
        <v>2808</v>
      </c>
      <c r="D958" s="46"/>
      <c r="E958" s="47" t="s">
        <v>2830</v>
      </c>
      <c r="F958" s="1" t="s">
        <v>1218</v>
      </c>
      <c r="G958" s="50" t="s">
        <v>1219</v>
      </c>
      <c r="H958" s="43" t="s">
        <v>10</v>
      </c>
      <c r="I958" s="1">
        <v>8.8699999999999992</v>
      </c>
      <c r="J958" s="38">
        <v>8.6038999999999994</v>
      </c>
      <c r="K958" s="4">
        <f t="shared" ref="K958:K1005" si="93">I958-J958</f>
        <v>0.26609999999999978</v>
      </c>
      <c r="L958" s="40">
        <f t="shared" ref="L958:L1005" si="94">1-J958/I958</f>
        <v>3.0000000000000027E-2</v>
      </c>
      <c r="M958" s="1">
        <v>9</v>
      </c>
      <c r="N958" s="41">
        <f t="shared" si="91"/>
        <v>4.4011111111111223E-2</v>
      </c>
    </row>
    <row r="959" spans="1:14">
      <c r="A959" s="1" t="str">
        <f t="shared" si="92"/>
        <v>2.03.00476</v>
      </c>
      <c r="B959" s="25">
        <f>COUNTIF(C$3:C959,C959)</f>
        <v>76</v>
      </c>
      <c r="C959" s="46" t="s">
        <v>2808</v>
      </c>
      <c r="D959" s="46"/>
      <c r="E959" s="47" t="s">
        <v>2831</v>
      </c>
      <c r="F959" s="1" t="s">
        <v>1220</v>
      </c>
      <c r="G959" s="50" t="s">
        <v>1221</v>
      </c>
      <c r="H959" s="43" t="s">
        <v>393</v>
      </c>
      <c r="I959" s="1">
        <v>19.7</v>
      </c>
      <c r="J959" s="38">
        <v>19.108999999999998</v>
      </c>
      <c r="K959" s="4">
        <f t="shared" si="93"/>
        <v>0.59100000000000108</v>
      </c>
      <c r="L959" s="40">
        <f t="shared" si="94"/>
        <v>3.0000000000000027E-2</v>
      </c>
      <c r="M959" s="1">
        <v>20</v>
      </c>
      <c r="N959" s="41">
        <f t="shared" si="91"/>
        <v>4.455000000000009E-2</v>
      </c>
    </row>
    <row r="960" spans="1:14">
      <c r="A960" s="1" t="str">
        <f t="shared" si="92"/>
        <v>2.03.00477</v>
      </c>
      <c r="B960" s="25">
        <f>COUNTIF(C$3:C960,C960)</f>
        <v>77</v>
      </c>
      <c r="C960" s="46" t="s">
        <v>2808</v>
      </c>
      <c r="D960" s="46"/>
      <c r="E960" s="47" t="s">
        <v>2832</v>
      </c>
      <c r="F960" s="1" t="s">
        <v>1222</v>
      </c>
      <c r="G960" s="50" t="s">
        <v>1223</v>
      </c>
      <c r="H960" s="43" t="s">
        <v>393</v>
      </c>
      <c r="I960" s="1">
        <v>36</v>
      </c>
      <c r="J960" s="38">
        <v>34.92</v>
      </c>
      <c r="K960" s="4">
        <f t="shared" si="93"/>
        <v>1.0799999999999983</v>
      </c>
      <c r="L960" s="40">
        <f t="shared" si="94"/>
        <v>2.9999999999999916E-2</v>
      </c>
      <c r="M960" s="1">
        <v>45</v>
      </c>
      <c r="N960" s="41">
        <f t="shared" si="91"/>
        <v>0.22399999999999998</v>
      </c>
    </row>
    <row r="961" spans="1:14">
      <c r="A961" s="1" t="str">
        <f t="shared" si="92"/>
        <v>2.03.00478</v>
      </c>
      <c r="B961" s="25">
        <f>COUNTIF(C$3:C961,C961)</f>
        <v>78</v>
      </c>
      <c r="C961" s="46" t="s">
        <v>2834</v>
      </c>
      <c r="D961" s="46"/>
      <c r="E961" s="47" t="s">
        <v>2833</v>
      </c>
      <c r="F961" s="1" t="s">
        <v>1224</v>
      </c>
      <c r="G961" s="50" t="s">
        <v>1225</v>
      </c>
      <c r="H961" s="43" t="s">
        <v>10</v>
      </c>
      <c r="I961" s="1">
        <v>0.99</v>
      </c>
      <c r="J961" s="38">
        <v>0.96029999999999993</v>
      </c>
      <c r="K961" s="4">
        <f t="shared" si="93"/>
        <v>2.970000000000006E-2</v>
      </c>
      <c r="L961" s="40">
        <f t="shared" si="94"/>
        <v>3.0000000000000027E-2</v>
      </c>
      <c r="M961" s="1">
        <v>1</v>
      </c>
      <c r="N961" s="41">
        <f t="shared" si="91"/>
        <v>3.9700000000000069E-2</v>
      </c>
    </row>
    <row r="962" spans="1:14">
      <c r="A962" s="1" t="str">
        <f t="shared" si="92"/>
        <v>2.03.00479</v>
      </c>
      <c r="B962" s="25">
        <f>COUNTIF(C$3:C962,C962)</f>
        <v>79</v>
      </c>
      <c r="C962" s="46" t="s">
        <v>2751</v>
      </c>
      <c r="D962" s="46"/>
      <c r="E962" s="47" t="s">
        <v>2835</v>
      </c>
      <c r="F962" s="1" t="s">
        <v>1226</v>
      </c>
      <c r="G962" s="50" t="s">
        <v>1227</v>
      </c>
      <c r="H962" s="43" t="s">
        <v>10</v>
      </c>
      <c r="I962" s="1">
        <v>19</v>
      </c>
      <c r="J962" s="38">
        <v>18.43</v>
      </c>
      <c r="K962" s="4">
        <f t="shared" si="93"/>
        <v>0.57000000000000028</v>
      </c>
      <c r="L962" s="40">
        <f t="shared" si="94"/>
        <v>3.0000000000000027E-2</v>
      </c>
      <c r="M962" s="1">
        <v>20</v>
      </c>
      <c r="N962" s="41">
        <f t="shared" si="91"/>
        <v>7.8500000000000014E-2</v>
      </c>
    </row>
    <row r="963" spans="1:14">
      <c r="A963" s="1" t="str">
        <f t="shared" si="92"/>
        <v>2.03.00480</v>
      </c>
      <c r="B963" s="25">
        <f>COUNTIF(C$3:C963,C963)</f>
        <v>80</v>
      </c>
      <c r="C963" s="46" t="s">
        <v>2751</v>
      </c>
      <c r="D963" s="46"/>
      <c r="E963" s="47" t="s">
        <v>2836</v>
      </c>
      <c r="F963" s="1" t="s">
        <v>1228</v>
      </c>
      <c r="G963" s="50" t="s">
        <v>1229</v>
      </c>
      <c r="H963" s="43" t="s">
        <v>10</v>
      </c>
      <c r="I963" s="1">
        <v>3.33</v>
      </c>
      <c r="J963" s="38">
        <v>3.2301000000000002</v>
      </c>
      <c r="K963" s="4">
        <f t="shared" si="93"/>
        <v>9.9899999999999878E-2</v>
      </c>
      <c r="L963" s="40">
        <f t="shared" si="94"/>
        <v>2.9999999999999916E-2</v>
      </c>
      <c r="M963" s="1">
        <v>3.5</v>
      </c>
      <c r="N963" s="41">
        <f t="shared" si="91"/>
        <v>7.7114285714285691E-2</v>
      </c>
    </row>
    <row r="964" spans="1:14">
      <c r="A964" s="1" t="str">
        <f t="shared" si="92"/>
        <v>2.03.00481</v>
      </c>
      <c r="B964" s="25">
        <f>COUNTIF(C$3:C964,C964)</f>
        <v>81</v>
      </c>
      <c r="C964" s="46" t="s">
        <v>2751</v>
      </c>
      <c r="D964" s="46"/>
      <c r="E964" s="47" t="s">
        <v>2837</v>
      </c>
      <c r="F964" s="1" t="s">
        <v>1230</v>
      </c>
      <c r="G964" s="50" t="s">
        <v>1231</v>
      </c>
      <c r="H964" s="43" t="s">
        <v>1117</v>
      </c>
      <c r="I964" s="1">
        <v>19</v>
      </c>
      <c r="J964" s="38">
        <v>18.43</v>
      </c>
      <c r="K964" s="4">
        <f t="shared" si="93"/>
        <v>0.57000000000000028</v>
      </c>
      <c r="L964" s="40">
        <f t="shared" si="94"/>
        <v>3.0000000000000027E-2</v>
      </c>
      <c r="M964" s="1">
        <v>20</v>
      </c>
      <c r="N964" s="41">
        <f t="shared" si="91"/>
        <v>7.8500000000000014E-2</v>
      </c>
    </row>
    <row r="965" spans="1:14">
      <c r="A965" s="1" t="str">
        <f t="shared" si="92"/>
        <v>2.03.00482</v>
      </c>
      <c r="B965" s="25">
        <f>COUNTIF(C$3:C965,C965)</f>
        <v>82</v>
      </c>
      <c r="C965" s="46" t="s">
        <v>2751</v>
      </c>
      <c r="D965" s="46"/>
      <c r="E965" s="47" t="s">
        <v>2838</v>
      </c>
      <c r="F965" s="1" t="s">
        <v>1232</v>
      </c>
      <c r="G965" s="50">
        <v>0</v>
      </c>
      <c r="H965" s="43" t="s">
        <v>1233</v>
      </c>
      <c r="I965" s="1">
        <v>64.03</v>
      </c>
      <c r="J965" s="38">
        <v>62.109099999999998</v>
      </c>
      <c r="K965" s="4">
        <f t="shared" si="93"/>
        <v>1.9209000000000032</v>
      </c>
      <c r="L965" s="40">
        <f t="shared" si="94"/>
        <v>3.0000000000000027E-2</v>
      </c>
      <c r="M965" s="1">
        <v>65</v>
      </c>
      <c r="N965" s="41">
        <f t="shared" si="91"/>
        <v>4.4475384615384694E-2</v>
      </c>
    </row>
    <row r="966" spans="1:14">
      <c r="A966" s="1" t="str">
        <f t="shared" si="92"/>
        <v>2.03.00483</v>
      </c>
      <c r="B966" s="25">
        <f>COUNTIF(C$3:C966,C966)</f>
        <v>83</v>
      </c>
      <c r="C966" s="46" t="s">
        <v>2751</v>
      </c>
      <c r="D966" s="46"/>
      <c r="E966" s="47" t="s">
        <v>2839</v>
      </c>
      <c r="F966" s="1" t="s">
        <v>1234</v>
      </c>
      <c r="G966" s="50" t="s">
        <v>1235</v>
      </c>
      <c r="H966" s="43" t="s">
        <v>1233</v>
      </c>
      <c r="I966" s="1">
        <v>11.82</v>
      </c>
      <c r="J966" s="38">
        <v>11.465400000000001</v>
      </c>
      <c r="K966" s="4">
        <f t="shared" si="93"/>
        <v>0.35459999999999958</v>
      </c>
      <c r="L966" s="40">
        <f t="shared" si="94"/>
        <v>2.9999999999999916E-2</v>
      </c>
      <c r="M966" s="1">
        <v>12</v>
      </c>
      <c r="N966" s="41">
        <f t="shared" si="91"/>
        <v>4.4549999999999979E-2</v>
      </c>
    </row>
    <row r="967" spans="1:14">
      <c r="A967" s="1" t="str">
        <f t="shared" si="92"/>
        <v>2.03.00484</v>
      </c>
      <c r="B967" s="25">
        <f>COUNTIF(C$3:C967,C967)</f>
        <v>84</v>
      </c>
      <c r="C967" s="46" t="s">
        <v>2841</v>
      </c>
      <c r="D967" s="46"/>
      <c r="E967" s="47" t="s">
        <v>2840</v>
      </c>
      <c r="F967" s="1" t="s">
        <v>1236</v>
      </c>
      <c r="G967" s="50" t="s">
        <v>1236</v>
      </c>
      <c r="H967" s="43" t="s">
        <v>10</v>
      </c>
      <c r="I967" s="1">
        <v>19.7</v>
      </c>
      <c r="J967" s="38">
        <v>19.108999999999998</v>
      </c>
      <c r="K967" s="4">
        <f t="shared" si="93"/>
        <v>0.59100000000000108</v>
      </c>
      <c r="L967" s="40">
        <f t="shared" si="94"/>
        <v>3.0000000000000027E-2</v>
      </c>
      <c r="M967" s="1">
        <v>20</v>
      </c>
      <c r="N967" s="41">
        <f t="shared" si="91"/>
        <v>4.455000000000009E-2</v>
      </c>
    </row>
    <row r="968" spans="1:14">
      <c r="A968" s="1" t="str">
        <f t="shared" si="92"/>
        <v>2.03.00485</v>
      </c>
      <c r="B968" s="25">
        <f>COUNTIF(C$3:C968,C968)</f>
        <v>85</v>
      </c>
      <c r="C968" s="46" t="s">
        <v>2843</v>
      </c>
      <c r="D968" s="46"/>
      <c r="E968" s="47" t="s">
        <v>2842</v>
      </c>
      <c r="F968" s="1" t="s">
        <v>1237</v>
      </c>
      <c r="G968" s="50" t="s">
        <v>1238</v>
      </c>
      <c r="H968" s="43" t="s">
        <v>393</v>
      </c>
      <c r="I968" s="1">
        <v>28</v>
      </c>
      <c r="J968" s="38">
        <v>27.16</v>
      </c>
      <c r="K968" s="4">
        <f t="shared" si="93"/>
        <v>0.83999999999999986</v>
      </c>
      <c r="L968" s="40">
        <f t="shared" si="94"/>
        <v>3.0000000000000027E-2</v>
      </c>
      <c r="M968" s="1">
        <v>28</v>
      </c>
      <c r="N968" s="41">
        <f t="shared" si="91"/>
        <v>3.0000000000000027E-2</v>
      </c>
    </row>
    <row r="969" spans="1:14">
      <c r="A969" s="1" t="str">
        <f t="shared" si="92"/>
        <v>2.03.00486</v>
      </c>
      <c r="B969" s="25">
        <f>COUNTIF(C$3:C969,C969)</f>
        <v>86</v>
      </c>
      <c r="C969" s="46" t="s">
        <v>2845</v>
      </c>
      <c r="D969" s="46"/>
      <c r="E969" s="47" t="s">
        <v>2844</v>
      </c>
      <c r="F969" s="1" t="s">
        <v>1239</v>
      </c>
      <c r="G969" s="50" t="s">
        <v>1240</v>
      </c>
      <c r="H969" s="43" t="s">
        <v>393</v>
      </c>
      <c r="I969" s="1">
        <v>1.48</v>
      </c>
      <c r="J969" s="38">
        <v>1.4356</v>
      </c>
      <c r="K969" s="4">
        <f t="shared" si="93"/>
        <v>4.4399999999999995E-2</v>
      </c>
      <c r="L969" s="40">
        <f t="shared" si="94"/>
        <v>3.0000000000000027E-2</v>
      </c>
      <c r="M969" s="1">
        <v>1.5</v>
      </c>
      <c r="N969" s="41">
        <f t="shared" si="91"/>
        <v>4.2933333333333379E-2</v>
      </c>
    </row>
    <row r="970" spans="1:14">
      <c r="A970" s="1" t="str">
        <f t="shared" si="92"/>
        <v>2.03.00487</v>
      </c>
      <c r="B970" s="25">
        <f>COUNTIF(C$3:C970,C970)</f>
        <v>87</v>
      </c>
      <c r="C970" s="46" t="s">
        <v>2845</v>
      </c>
      <c r="D970" s="46"/>
      <c r="E970" s="47" t="s">
        <v>2846</v>
      </c>
      <c r="F970" s="1" t="s">
        <v>1241</v>
      </c>
      <c r="G970" s="50" t="s">
        <v>1242</v>
      </c>
      <c r="H970" s="43" t="s">
        <v>393</v>
      </c>
      <c r="I970" s="1">
        <v>2.46</v>
      </c>
      <c r="J970" s="38">
        <v>2.3862000000000001</v>
      </c>
      <c r="K970" s="4">
        <f t="shared" si="93"/>
        <v>7.3799999999999866E-2</v>
      </c>
      <c r="L970" s="40">
        <f t="shared" si="94"/>
        <v>2.9999999999999916E-2</v>
      </c>
      <c r="M970" s="1">
        <v>2.5</v>
      </c>
      <c r="N970" s="41">
        <f t="shared" si="91"/>
        <v>4.5520000000000005E-2</v>
      </c>
    </row>
    <row r="971" spans="1:14">
      <c r="A971" s="1" t="str">
        <f t="shared" si="92"/>
        <v>2.03.00488</v>
      </c>
      <c r="B971" s="25">
        <f>COUNTIF(C$3:C971,C971)</f>
        <v>88</v>
      </c>
      <c r="C971" s="46" t="s">
        <v>2848</v>
      </c>
      <c r="D971" s="46"/>
      <c r="E971" s="47" t="s">
        <v>2847</v>
      </c>
      <c r="F971" s="1" t="s">
        <v>1243</v>
      </c>
      <c r="G971" s="50" t="s">
        <v>1244</v>
      </c>
      <c r="H971" s="43" t="s">
        <v>393</v>
      </c>
      <c r="I971" s="1">
        <v>11.82</v>
      </c>
      <c r="J971" s="38">
        <v>11.465400000000001</v>
      </c>
      <c r="K971" s="4">
        <f t="shared" si="93"/>
        <v>0.35459999999999958</v>
      </c>
      <c r="L971" s="40">
        <f t="shared" si="94"/>
        <v>2.9999999999999916E-2</v>
      </c>
      <c r="M971" s="1">
        <v>12</v>
      </c>
      <c r="N971" s="41">
        <f t="shared" si="91"/>
        <v>4.4549999999999979E-2</v>
      </c>
    </row>
    <row r="972" spans="1:14">
      <c r="A972" s="1" t="str">
        <f t="shared" si="92"/>
        <v>2.03.00489</v>
      </c>
      <c r="B972" s="25">
        <f>COUNTIF(C$3:C972,C972)</f>
        <v>89</v>
      </c>
      <c r="C972" s="46" t="s">
        <v>2775</v>
      </c>
      <c r="D972" s="46"/>
      <c r="E972" s="47" t="s">
        <v>2849</v>
      </c>
      <c r="F972" s="1" t="s">
        <v>1245</v>
      </c>
      <c r="G972" s="50" t="s">
        <v>1246</v>
      </c>
      <c r="H972" s="43" t="s">
        <v>1247</v>
      </c>
      <c r="I972" s="1">
        <v>56</v>
      </c>
      <c r="J972" s="38">
        <v>53.505199999999995</v>
      </c>
      <c r="K972" s="4">
        <f t="shared" si="93"/>
        <v>2.494800000000005</v>
      </c>
      <c r="L972" s="40">
        <f t="shared" si="94"/>
        <v>4.455000000000009E-2</v>
      </c>
      <c r="M972" s="1">
        <v>56</v>
      </c>
      <c r="N972" s="41">
        <f t="shared" si="91"/>
        <v>4.455000000000009E-2</v>
      </c>
    </row>
    <row r="973" spans="1:14">
      <c r="A973" s="1" t="str">
        <f t="shared" si="92"/>
        <v>2.03.00490</v>
      </c>
      <c r="B973" s="25">
        <f>COUNTIF(C$3:C973,C973)</f>
        <v>90</v>
      </c>
      <c r="C973" s="46" t="s">
        <v>2851</v>
      </c>
      <c r="D973" s="46"/>
      <c r="E973" s="47" t="s">
        <v>2850</v>
      </c>
      <c r="F973" s="1" t="s">
        <v>1248</v>
      </c>
      <c r="G973" s="50" t="s">
        <v>1249</v>
      </c>
      <c r="H973" s="43" t="s">
        <v>1247</v>
      </c>
      <c r="I973" s="1">
        <v>175.33</v>
      </c>
      <c r="J973" s="38">
        <v>170.0701</v>
      </c>
      <c r="K973" s="4">
        <f t="shared" si="93"/>
        <v>5.259900000000016</v>
      </c>
      <c r="L973" s="40">
        <f t="shared" si="94"/>
        <v>3.0000000000000138E-2</v>
      </c>
      <c r="M973" s="1">
        <v>178</v>
      </c>
      <c r="N973" s="41">
        <f t="shared" si="91"/>
        <v>4.4549999999999979E-2</v>
      </c>
    </row>
    <row r="974" spans="1:14">
      <c r="A974" s="1" t="str">
        <f t="shared" si="92"/>
        <v>2.03.00491</v>
      </c>
      <c r="B974" s="25">
        <f>COUNTIF(C$3:C974,C974)</f>
        <v>91</v>
      </c>
      <c r="C974" s="46" t="s">
        <v>2845</v>
      </c>
      <c r="D974" s="46"/>
      <c r="E974" s="47" t="s">
        <v>2852</v>
      </c>
      <c r="F974" s="1" t="s">
        <v>1250</v>
      </c>
      <c r="G974" s="50" t="s">
        <v>1251</v>
      </c>
      <c r="H974" s="43" t="s">
        <v>393</v>
      </c>
      <c r="I974" s="1">
        <v>1.1000000000000001</v>
      </c>
      <c r="J974" s="38">
        <v>1.0669999999999999</v>
      </c>
      <c r="K974" s="4">
        <f t="shared" si="93"/>
        <v>3.300000000000014E-2</v>
      </c>
      <c r="L974" s="40">
        <f t="shared" si="94"/>
        <v>3.0000000000000138E-2</v>
      </c>
      <c r="M974" s="1">
        <v>2.2999999999999998</v>
      </c>
      <c r="N974" s="41">
        <f t="shared" si="91"/>
        <v>0.5360869565217391</v>
      </c>
    </row>
    <row r="975" spans="1:14">
      <c r="A975" s="1" t="str">
        <f t="shared" si="92"/>
        <v>2.03.00492</v>
      </c>
      <c r="B975" s="25">
        <f>COUNTIF(C$3:C975,C975)</f>
        <v>92</v>
      </c>
      <c r="C975" s="46" t="s">
        <v>2854</v>
      </c>
      <c r="D975" s="46"/>
      <c r="E975" s="47" t="s">
        <v>2853</v>
      </c>
      <c r="F975" s="1" t="s">
        <v>1252</v>
      </c>
      <c r="G975" s="50" t="s">
        <v>1253</v>
      </c>
      <c r="H975" s="43" t="s">
        <v>393</v>
      </c>
      <c r="I975" s="1">
        <v>2.0699999999999998</v>
      </c>
      <c r="J975" s="38">
        <v>2.0078999999999998</v>
      </c>
      <c r="K975" s="4">
        <f t="shared" si="93"/>
        <v>6.2100000000000044E-2</v>
      </c>
      <c r="L975" s="40">
        <f t="shared" si="94"/>
        <v>3.0000000000000027E-2</v>
      </c>
      <c r="M975" s="1">
        <v>2.1</v>
      </c>
      <c r="N975" s="41">
        <f t="shared" si="91"/>
        <v>4.3857142857143039E-2</v>
      </c>
    </row>
    <row r="976" spans="1:14">
      <c r="A976" s="1" t="str">
        <f t="shared" si="92"/>
        <v>2.03.00493</v>
      </c>
      <c r="B976" s="25">
        <f>COUNTIF(C$3:C976,C976)</f>
        <v>93</v>
      </c>
      <c r="C976" s="46" t="s">
        <v>2751</v>
      </c>
      <c r="D976" s="46"/>
      <c r="E976" s="47" t="s">
        <v>2855</v>
      </c>
      <c r="F976" s="1" t="s">
        <v>1254</v>
      </c>
      <c r="G976" s="50" t="s">
        <v>1255</v>
      </c>
      <c r="H976" s="43" t="s">
        <v>10</v>
      </c>
      <c r="I976" s="1">
        <v>7</v>
      </c>
      <c r="J976" s="38">
        <v>6.4504999999999999</v>
      </c>
      <c r="K976" s="4">
        <f t="shared" si="93"/>
        <v>0.5495000000000001</v>
      </c>
      <c r="L976" s="40">
        <f t="shared" si="94"/>
        <v>7.8500000000000014E-2</v>
      </c>
      <c r="M976" s="1">
        <v>7</v>
      </c>
      <c r="N976" s="41">
        <f t="shared" ref="N976:N1009" si="95">1-J976/M976</f>
        <v>7.8500000000000014E-2</v>
      </c>
    </row>
    <row r="977" spans="1:14">
      <c r="A977" s="1" t="str">
        <f t="shared" si="92"/>
        <v>2.03.00494</v>
      </c>
      <c r="B977" s="25">
        <f>COUNTIF(C$3:C977,C977)</f>
        <v>94</v>
      </c>
      <c r="C977" s="46" t="s">
        <v>2857</v>
      </c>
      <c r="D977" s="46"/>
      <c r="E977" s="47" t="s">
        <v>2856</v>
      </c>
      <c r="F977" s="1" t="s">
        <v>1256</v>
      </c>
      <c r="G977" s="50">
        <v>0</v>
      </c>
      <c r="H977" s="43" t="s">
        <v>1247</v>
      </c>
      <c r="I977" s="1">
        <v>2.9</v>
      </c>
      <c r="J977" s="38">
        <v>2.8129999999999997</v>
      </c>
      <c r="K977" s="4">
        <f t="shared" si="93"/>
        <v>8.7000000000000188E-2</v>
      </c>
      <c r="L977" s="40">
        <f t="shared" si="94"/>
        <v>3.0000000000000027E-2</v>
      </c>
      <c r="M977" s="1">
        <v>3.05</v>
      </c>
      <c r="N977" s="41">
        <f t="shared" si="95"/>
        <v>7.7704918032786896E-2</v>
      </c>
    </row>
    <row r="978" spans="1:14">
      <c r="A978" s="1" t="str">
        <f t="shared" si="92"/>
        <v>2.03.0051</v>
      </c>
      <c r="B978" s="25">
        <f>COUNTIF(C$3:C978,C978)</f>
        <v>1</v>
      </c>
      <c r="C978" s="46" t="s">
        <v>2859</v>
      </c>
      <c r="D978" s="46"/>
      <c r="E978" s="47" t="s">
        <v>2858</v>
      </c>
      <c r="F978" s="1" t="s">
        <v>1257</v>
      </c>
      <c r="G978" s="50" t="s">
        <v>1258</v>
      </c>
      <c r="H978" s="43" t="s">
        <v>1076</v>
      </c>
      <c r="I978" s="1">
        <v>16.98</v>
      </c>
      <c r="J978" s="38">
        <v>16.131</v>
      </c>
      <c r="K978" s="4">
        <f t="shared" si="93"/>
        <v>0.8490000000000002</v>
      </c>
      <c r="L978" s="40">
        <f t="shared" si="94"/>
        <v>5.0000000000000044E-2</v>
      </c>
      <c r="M978" s="1">
        <v>17.87</v>
      </c>
      <c r="N978" s="41">
        <f t="shared" si="95"/>
        <v>9.7313933967543398E-2</v>
      </c>
    </row>
    <row r="979" spans="1:14">
      <c r="A979" s="1" t="str">
        <f t="shared" si="92"/>
        <v>2.03.0052</v>
      </c>
      <c r="B979" s="25">
        <f>COUNTIF(C$3:C979,C979)</f>
        <v>2</v>
      </c>
      <c r="C979" s="46" t="s">
        <v>2861</v>
      </c>
      <c r="D979" s="46"/>
      <c r="E979" s="47" t="s">
        <v>2860</v>
      </c>
      <c r="F979" s="1" t="s">
        <v>1259</v>
      </c>
      <c r="G979" s="50" t="s">
        <v>1260</v>
      </c>
      <c r="H979" s="43" t="s">
        <v>1069</v>
      </c>
      <c r="I979" s="1">
        <v>13</v>
      </c>
      <c r="J979" s="38">
        <v>12.35</v>
      </c>
      <c r="K979" s="4">
        <f t="shared" si="93"/>
        <v>0.65000000000000036</v>
      </c>
      <c r="L979" s="40">
        <f t="shared" si="94"/>
        <v>5.0000000000000044E-2</v>
      </c>
      <c r="M979" s="1">
        <v>13.45</v>
      </c>
      <c r="N979" s="41">
        <f t="shared" si="95"/>
        <v>8.1784386617100302E-2</v>
      </c>
    </row>
    <row r="980" spans="1:14">
      <c r="A980" s="1" t="str">
        <f t="shared" si="92"/>
        <v>2.03.0053</v>
      </c>
      <c r="B980" s="25">
        <f>COUNTIF(C$3:C980,C980)</f>
        <v>3</v>
      </c>
      <c r="C980" s="46" t="s">
        <v>2861</v>
      </c>
      <c r="D980" s="46"/>
      <c r="E980" s="47" t="s">
        <v>2862</v>
      </c>
      <c r="F980" s="1" t="s">
        <v>1261</v>
      </c>
      <c r="G980" s="50" t="s">
        <v>1258</v>
      </c>
      <c r="H980" s="43" t="s">
        <v>393</v>
      </c>
      <c r="I980" s="1">
        <v>400</v>
      </c>
      <c r="J980" s="38">
        <v>380</v>
      </c>
      <c r="K980" s="4">
        <f t="shared" si="93"/>
        <v>20</v>
      </c>
      <c r="L980" s="40">
        <f t="shared" si="94"/>
        <v>5.0000000000000044E-2</v>
      </c>
      <c r="M980" s="1">
        <v>412.97</v>
      </c>
      <c r="N980" s="41">
        <f t="shared" si="95"/>
        <v>7.9836307722110589E-2</v>
      </c>
    </row>
    <row r="981" spans="1:14">
      <c r="A981" s="1" t="str">
        <f t="shared" si="92"/>
        <v>2.03.0054</v>
      </c>
      <c r="B981" s="25">
        <f>COUNTIF(C$3:C981,C981)</f>
        <v>4</v>
      </c>
      <c r="C981" s="46" t="s">
        <v>2861</v>
      </c>
      <c r="D981" s="46"/>
      <c r="E981" s="47" t="s">
        <v>2863</v>
      </c>
      <c r="F981" s="1" t="s">
        <v>1262</v>
      </c>
      <c r="G981" s="50" t="s">
        <v>1263</v>
      </c>
      <c r="H981" s="43" t="s">
        <v>1164</v>
      </c>
      <c r="I981" s="1">
        <v>36.520000000000003</v>
      </c>
      <c r="J981" s="38">
        <v>34.694000000000003</v>
      </c>
      <c r="K981" s="4">
        <f t="shared" si="93"/>
        <v>1.8260000000000005</v>
      </c>
      <c r="L981" s="40">
        <f t="shared" si="94"/>
        <v>5.0000000000000044E-2</v>
      </c>
      <c r="M981" s="1">
        <v>37.619999999999997</v>
      </c>
      <c r="N981" s="41">
        <f t="shared" si="95"/>
        <v>7.7777777777777612E-2</v>
      </c>
    </row>
    <row r="982" spans="1:14">
      <c r="A982" s="1" t="str">
        <f t="shared" si="92"/>
        <v>2.03.0055</v>
      </c>
      <c r="B982" s="25">
        <f>COUNTIF(C$3:C982,C982)</f>
        <v>5</v>
      </c>
      <c r="C982" s="46" t="s">
        <v>2861</v>
      </c>
      <c r="D982" s="46"/>
      <c r="E982" s="47" t="s">
        <v>2864</v>
      </c>
      <c r="F982" s="1" t="s">
        <v>1264</v>
      </c>
      <c r="G982" s="50" t="s">
        <v>1265</v>
      </c>
      <c r="H982" s="43" t="s">
        <v>1069</v>
      </c>
      <c r="I982" s="1">
        <v>6.73</v>
      </c>
      <c r="J982" s="38">
        <v>6.3935000000000004</v>
      </c>
      <c r="K982" s="4">
        <f t="shared" si="93"/>
        <v>0.33650000000000002</v>
      </c>
      <c r="L982" s="40">
        <f t="shared" si="94"/>
        <v>5.0000000000000044E-2</v>
      </c>
      <c r="M982" s="1">
        <v>6.93</v>
      </c>
      <c r="N982" s="41">
        <f t="shared" si="95"/>
        <v>7.7417027417027273E-2</v>
      </c>
    </row>
    <row r="983" spans="1:14">
      <c r="A983" s="1" t="str">
        <f t="shared" ref="A983:A1046" si="96">C983&amp;B983</f>
        <v>2.03.0056</v>
      </c>
      <c r="B983" s="25">
        <f>COUNTIF(C$3:C983,C983)</f>
        <v>6</v>
      </c>
      <c r="C983" s="46" t="s">
        <v>2861</v>
      </c>
      <c r="D983" s="46"/>
      <c r="E983" s="47" t="s">
        <v>2865</v>
      </c>
      <c r="F983" s="1" t="s">
        <v>1266</v>
      </c>
      <c r="G983" s="50" t="s">
        <v>1267</v>
      </c>
      <c r="H983" s="43" t="s">
        <v>393</v>
      </c>
      <c r="I983" s="1">
        <v>170.52</v>
      </c>
      <c r="J983" s="38">
        <v>161.994</v>
      </c>
      <c r="K983" s="4">
        <f t="shared" si="93"/>
        <v>8.5260000000000105</v>
      </c>
      <c r="L983" s="40">
        <f t="shared" si="94"/>
        <v>5.0000000000000044E-2</v>
      </c>
      <c r="M983" s="1">
        <v>179.49</v>
      </c>
      <c r="N983" s="41">
        <f t="shared" si="95"/>
        <v>9.7476182517131971E-2</v>
      </c>
    </row>
    <row r="984" spans="1:14">
      <c r="A984" s="1" t="str">
        <f t="shared" si="96"/>
        <v>2.03.0181</v>
      </c>
      <c r="B984" s="25">
        <f>COUNTIF(C$3:C984,C984)</f>
        <v>1</v>
      </c>
      <c r="C984" s="46" t="s">
        <v>2867</v>
      </c>
      <c r="D984" s="46"/>
      <c r="E984" s="47" t="s">
        <v>2866</v>
      </c>
      <c r="F984" s="1" t="s">
        <v>1268</v>
      </c>
      <c r="G984" s="50">
        <v>0</v>
      </c>
      <c r="H984" s="43" t="s">
        <v>393</v>
      </c>
      <c r="I984" s="1">
        <v>18.5</v>
      </c>
      <c r="J984" s="38">
        <v>17.945</v>
      </c>
      <c r="K984" s="4">
        <f t="shared" si="93"/>
        <v>0.55499999999999972</v>
      </c>
      <c r="L984" s="40">
        <f t="shared" si="94"/>
        <v>3.0000000000000027E-2</v>
      </c>
      <c r="M984" s="1">
        <v>18.5</v>
      </c>
      <c r="N984" s="41">
        <f t="shared" si="95"/>
        <v>3.0000000000000027E-2</v>
      </c>
    </row>
    <row r="985" spans="1:14">
      <c r="A985" s="1" t="str">
        <f t="shared" si="96"/>
        <v>2.03.0182</v>
      </c>
      <c r="B985" s="25">
        <f>COUNTIF(C$3:C985,C985)</f>
        <v>2</v>
      </c>
      <c r="C985" s="46" t="s">
        <v>2867</v>
      </c>
      <c r="D985" s="46"/>
      <c r="E985" s="47" t="s">
        <v>2868</v>
      </c>
      <c r="F985" s="1" t="s">
        <v>1269</v>
      </c>
      <c r="G985" s="50" t="s">
        <v>1270</v>
      </c>
      <c r="H985" s="43" t="s">
        <v>393</v>
      </c>
      <c r="I985" s="1">
        <v>9.6</v>
      </c>
      <c r="J985" s="38">
        <v>9.3119999999999994</v>
      </c>
      <c r="K985" s="4">
        <f t="shared" si="93"/>
        <v>0.28800000000000026</v>
      </c>
      <c r="L985" s="40">
        <f t="shared" si="94"/>
        <v>3.0000000000000027E-2</v>
      </c>
      <c r="M985" s="1">
        <v>9.6</v>
      </c>
      <c r="N985" s="41">
        <f t="shared" si="95"/>
        <v>3.0000000000000027E-2</v>
      </c>
    </row>
    <row r="986" spans="1:14">
      <c r="A986" s="1" t="str">
        <f t="shared" si="96"/>
        <v>2.03.0183</v>
      </c>
      <c r="B986" s="25">
        <f>COUNTIF(C$3:C986,C986)</f>
        <v>3</v>
      </c>
      <c r="C986" s="46" t="s">
        <v>2870</v>
      </c>
      <c r="D986" s="46"/>
      <c r="E986" s="47" t="s">
        <v>2869</v>
      </c>
      <c r="F986" s="1" t="s">
        <v>1271</v>
      </c>
      <c r="G986" s="50" t="s">
        <v>1272</v>
      </c>
      <c r="H986" s="43" t="s">
        <v>1164</v>
      </c>
      <c r="I986" s="1">
        <v>131.01</v>
      </c>
      <c r="J986" s="38">
        <v>127.07969999999999</v>
      </c>
      <c r="K986" s="4">
        <f t="shared" si="93"/>
        <v>3.9303000000000026</v>
      </c>
      <c r="L986" s="40">
        <f t="shared" si="94"/>
        <v>3.0000000000000027E-2</v>
      </c>
      <c r="M986" s="1">
        <v>131.01</v>
      </c>
      <c r="N986" s="41">
        <f t="shared" si="95"/>
        <v>3.0000000000000027E-2</v>
      </c>
    </row>
    <row r="987" spans="1:14">
      <c r="A987" s="1" t="str">
        <f t="shared" si="96"/>
        <v>2.03.0184</v>
      </c>
      <c r="B987" s="25">
        <f>COUNTIF(C$3:C987,C987)</f>
        <v>4</v>
      </c>
      <c r="C987" s="46" t="s">
        <v>2870</v>
      </c>
      <c r="D987" s="46"/>
      <c r="E987" s="47" t="s">
        <v>2871</v>
      </c>
      <c r="F987" s="1" t="s">
        <v>1273</v>
      </c>
      <c r="G987" s="50" t="s">
        <v>1274</v>
      </c>
      <c r="H987" s="43" t="s">
        <v>10</v>
      </c>
      <c r="I987" s="1">
        <v>386.79</v>
      </c>
      <c r="J987" s="38">
        <v>375.18630000000002</v>
      </c>
      <c r="K987" s="4">
        <f t="shared" si="93"/>
        <v>11.603700000000003</v>
      </c>
      <c r="L987" s="40">
        <f t="shared" si="94"/>
        <v>3.0000000000000027E-2</v>
      </c>
      <c r="M987" s="1">
        <v>386.79</v>
      </c>
      <c r="N987" s="41">
        <f t="shared" si="95"/>
        <v>3.0000000000000027E-2</v>
      </c>
    </row>
    <row r="988" spans="1:14">
      <c r="A988" s="1" t="str">
        <f t="shared" si="96"/>
        <v>2.03.0185</v>
      </c>
      <c r="B988" s="25">
        <f>COUNTIF(C$3:C988,C988)</f>
        <v>5</v>
      </c>
      <c r="C988" s="46" t="s">
        <v>2870</v>
      </c>
      <c r="D988" s="46"/>
      <c r="E988" s="47" t="s">
        <v>2872</v>
      </c>
      <c r="F988" s="1" t="s">
        <v>1275</v>
      </c>
      <c r="G988" s="50">
        <v>0</v>
      </c>
      <c r="H988" s="43" t="s">
        <v>10</v>
      </c>
      <c r="I988" s="1">
        <v>119.05</v>
      </c>
      <c r="J988" s="38">
        <v>115.4785</v>
      </c>
      <c r="K988" s="4">
        <f t="shared" si="93"/>
        <v>3.5715000000000003</v>
      </c>
      <c r="L988" s="40">
        <f t="shared" si="94"/>
        <v>3.0000000000000027E-2</v>
      </c>
      <c r="M988" s="1">
        <v>119.05</v>
      </c>
      <c r="N988" s="41">
        <f t="shared" si="95"/>
        <v>3.0000000000000027E-2</v>
      </c>
    </row>
    <row r="989" spans="1:14">
      <c r="A989" s="1" t="str">
        <f t="shared" si="96"/>
        <v>2.03.0186</v>
      </c>
      <c r="B989" s="25">
        <f>COUNTIF(C$3:C989,C989)</f>
        <v>6</v>
      </c>
      <c r="C989" s="46" t="s">
        <v>2870</v>
      </c>
      <c r="D989" s="46"/>
      <c r="E989" s="47" t="s">
        <v>2873</v>
      </c>
      <c r="F989" s="1" t="s">
        <v>1276</v>
      </c>
      <c r="G989" s="50">
        <v>0</v>
      </c>
      <c r="H989" s="43" t="s">
        <v>10</v>
      </c>
      <c r="I989" s="1">
        <v>122.93</v>
      </c>
      <c r="J989" s="38">
        <v>119.24210000000001</v>
      </c>
      <c r="K989" s="4">
        <f t="shared" si="93"/>
        <v>3.6878999999999991</v>
      </c>
      <c r="L989" s="40">
        <f t="shared" si="94"/>
        <v>3.0000000000000027E-2</v>
      </c>
      <c r="M989" s="1">
        <v>122.93</v>
      </c>
      <c r="N989" s="41">
        <f t="shared" si="95"/>
        <v>3.0000000000000027E-2</v>
      </c>
    </row>
    <row r="990" spans="1:14">
      <c r="A990" s="1" t="str">
        <f t="shared" si="96"/>
        <v>2.03.0187</v>
      </c>
      <c r="B990" s="25">
        <f>COUNTIF(C$3:C990,C990)</f>
        <v>7</v>
      </c>
      <c r="C990" s="46" t="s">
        <v>2870</v>
      </c>
      <c r="D990" s="46"/>
      <c r="E990" s="47" t="s">
        <v>2874</v>
      </c>
      <c r="F990" s="1" t="s">
        <v>1277</v>
      </c>
      <c r="G990" s="50">
        <v>0</v>
      </c>
      <c r="H990" s="43" t="s">
        <v>10</v>
      </c>
      <c r="I990" s="1">
        <v>270</v>
      </c>
      <c r="J990" s="38">
        <v>261.89999999999998</v>
      </c>
      <c r="K990" s="4">
        <f t="shared" si="93"/>
        <v>8.1000000000000227</v>
      </c>
      <c r="L990" s="40">
        <f t="shared" si="94"/>
        <v>3.0000000000000138E-2</v>
      </c>
      <c r="M990" s="1">
        <v>271.91000000000003</v>
      </c>
      <c r="N990" s="41">
        <f t="shared" si="95"/>
        <v>3.6813651575889228E-2</v>
      </c>
    </row>
    <row r="991" spans="1:14">
      <c r="A991" s="1" t="str">
        <f t="shared" si="96"/>
        <v>2.03.0188</v>
      </c>
      <c r="B991" s="25">
        <f>COUNTIF(C$3:C991,C991)</f>
        <v>8</v>
      </c>
      <c r="C991" s="46" t="s">
        <v>2870</v>
      </c>
      <c r="D991" s="46"/>
      <c r="E991" s="47" t="s">
        <v>2875</v>
      </c>
      <c r="F991" s="1" t="s">
        <v>1278</v>
      </c>
      <c r="G991" s="50">
        <v>0</v>
      </c>
      <c r="H991" s="43" t="s">
        <v>10</v>
      </c>
      <c r="I991" s="1">
        <v>99.81</v>
      </c>
      <c r="J991" s="38">
        <v>96.815699999999993</v>
      </c>
      <c r="K991" s="4">
        <f t="shared" si="93"/>
        <v>2.9943000000000097</v>
      </c>
      <c r="L991" s="40">
        <f t="shared" si="94"/>
        <v>3.0000000000000138E-2</v>
      </c>
      <c r="M991" s="1">
        <v>99.81</v>
      </c>
      <c r="N991" s="41">
        <f t="shared" si="95"/>
        <v>3.0000000000000138E-2</v>
      </c>
    </row>
    <row r="992" spans="1:14">
      <c r="A992" s="1" t="str">
        <f t="shared" si="96"/>
        <v>2.03.0189</v>
      </c>
      <c r="B992" s="25">
        <f>COUNTIF(C$3:C992,C992)</f>
        <v>9</v>
      </c>
      <c r="C992" s="46" t="s">
        <v>2870</v>
      </c>
      <c r="D992" s="46"/>
      <c r="E992" s="47" t="s">
        <v>2876</v>
      </c>
      <c r="F992" s="1" t="s">
        <v>1279</v>
      </c>
      <c r="G992" s="50">
        <v>0</v>
      </c>
      <c r="H992" s="43" t="s">
        <v>10</v>
      </c>
      <c r="I992" s="1">
        <v>841.43</v>
      </c>
      <c r="J992" s="38">
        <v>816.18709999999987</v>
      </c>
      <c r="K992" s="4">
        <f t="shared" si="93"/>
        <v>25.242900000000077</v>
      </c>
      <c r="L992" s="40">
        <f t="shared" si="94"/>
        <v>3.0000000000000138E-2</v>
      </c>
      <c r="M992" s="1">
        <v>841.43</v>
      </c>
      <c r="N992" s="41">
        <f t="shared" si="95"/>
        <v>3.0000000000000138E-2</v>
      </c>
    </row>
    <row r="993" spans="1:14">
      <c r="A993" s="1" t="str">
        <f t="shared" si="96"/>
        <v>2.03.01810</v>
      </c>
      <c r="B993" s="25">
        <f>COUNTIF(C$3:C993,C993)</f>
        <v>10</v>
      </c>
      <c r="C993" s="46" t="s">
        <v>2870</v>
      </c>
      <c r="D993" s="46"/>
      <c r="E993" s="47" t="s">
        <v>2877</v>
      </c>
      <c r="F993" s="1" t="s">
        <v>1280</v>
      </c>
      <c r="G993" s="50">
        <v>0</v>
      </c>
      <c r="H993" s="43" t="s">
        <v>10</v>
      </c>
      <c r="I993" s="1">
        <v>727.98</v>
      </c>
      <c r="J993" s="38">
        <v>706.14059999999995</v>
      </c>
      <c r="K993" s="4">
        <f t="shared" si="93"/>
        <v>21.839400000000069</v>
      </c>
      <c r="L993" s="40">
        <f t="shared" si="94"/>
        <v>3.0000000000000138E-2</v>
      </c>
      <c r="M993" s="1">
        <v>727.98</v>
      </c>
      <c r="N993" s="41">
        <f t="shared" si="95"/>
        <v>3.0000000000000138E-2</v>
      </c>
    </row>
    <row r="994" spans="1:14">
      <c r="A994" s="1" t="str">
        <f t="shared" si="96"/>
        <v>2.03.01811</v>
      </c>
      <c r="B994" s="25">
        <f>COUNTIF(C$3:C994,C994)</f>
        <v>11</v>
      </c>
      <c r="C994" s="46" t="s">
        <v>2870</v>
      </c>
      <c r="D994" s="46"/>
      <c r="E994" s="47" t="s">
        <v>2878</v>
      </c>
      <c r="F994" s="1" t="s">
        <v>1281</v>
      </c>
      <c r="G994" s="50">
        <v>0</v>
      </c>
      <c r="H994" s="43" t="s">
        <v>1164</v>
      </c>
      <c r="I994" s="1">
        <v>1592.78</v>
      </c>
      <c r="J994" s="38">
        <v>1544.9965999999999</v>
      </c>
      <c r="K994" s="4">
        <f t="shared" si="93"/>
        <v>47.783400000000029</v>
      </c>
      <c r="L994" s="40">
        <f t="shared" si="94"/>
        <v>3.0000000000000027E-2</v>
      </c>
      <c r="M994" s="1">
        <v>1592.78</v>
      </c>
      <c r="N994" s="41">
        <f t="shared" si="95"/>
        <v>3.0000000000000027E-2</v>
      </c>
    </row>
    <row r="995" spans="1:14">
      <c r="A995" s="1" t="str">
        <f t="shared" si="96"/>
        <v>2.03.01812</v>
      </c>
      <c r="B995" s="25">
        <f>COUNTIF(C$3:C995,C995)</f>
        <v>12</v>
      </c>
      <c r="C995" s="46" t="s">
        <v>2870</v>
      </c>
      <c r="D995" s="46"/>
      <c r="E995" s="47" t="s">
        <v>2879</v>
      </c>
      <c r="F995" s="1" t="s">
        <v>1282</v>
      </c>
      <c r="G995" s="50">
        <v>0</v>
      </c>
      <c r="H995" s="43" t="s">
        <v>1076</v>
      </c>
      <c r="I995" s="1">
        <v>929.78</v>
      </c>
      <c r="J995" s="38">
        <v>901.88659999999993</v>
      </c>
      <c r="K995" s="4">
        <f t="shared" si="93"/>
        <v>27.893400000000042</v>
      </c>
      <c r="L995" s="40">
        <f t="shared" si="94"/>
        <v>3.0000000000000027E-2</v>
      </c>
      <c r="M995" s="1">
        <v>929.78</v>
      </c>
      <c r="N995" s="41">
        <f t="shared" si="95"/>
        <v>3.0000000000000027E-2</v>
      </c>
    </row>
    <row r="996" spans="1:14">
      <c r="A996" s="1" t="str">
        <f t="shared" si="96"/>
        <v>2.03.01813</v>
      </c>
      <c r="B996" s="25">
        <f>COUNTIF(C$3:C996,C996)</f>
        <v>13</v>
      </c>
      <c r="C996" s="46" t="s">
        <v>2870</v>
      </c>
      <c r="D996" s="46"/>
      <c r="E996" s="47" t="s">
        <v>2880</v>
      </c>
      <c r="F996" s="1" t="s">
        <v>1283</v>
      </c>
      <c r="G996" s="50">
        <v>0</v>
      </c>
      <c r="H996" s="43" t="s">
        <v>393</v>
      </c>
      <c r="I996" s="1">
        <v>329.39</v>
      </c>
      <c r="J996" s="38">
        <v>319.50829999999996</v>
      </c>
      <c r="K996" s="4">
        <f t="shared" si="93"/>
        <v>9.8817000000000235</v>
      </c>
      <c r="L996" s="40">
        <f t="shared" si="94"/>
        <v>3.0000000000000027E-2</v>
      </c>
      <c r="M996" s="1">
        <v>329.39</v>
      </c>
      <c r="N996" s="41">
        <f t="shared" si="95"/>
        <v>3.0000000000000027E-2</v>
      </c>
    </row>
    <row r="997" spans="1:14">
      <c r="A997" s="1" t="str">
        <f t="shared" si="96"/>
        <v>2.03.01814</v>
      </c>
      <c r="B997" s="25">
        <f>COUNTIF(C$3:C997,C997)</f>
        <v>14</v>
      </c>
      <c r="C997" s="46" t="s">
        <v>2870</v>
      </c>
      <c r="D997" s="46"/>
      <c r="E997" s="47" t="s">
        <v>2881</v>
      </c>
      <c r="F997" s="1" t="s">
        <v>1284</v>
      </c>
      <c r="G997" s="50">
        <v>0</v>
      </c>
      <c r="H997" s="43" t="s">
        <v>10</v>
      </c>
      <c r="I997" s="1">
        <v>688.02</v>
      </c>
      <c r="J997" s="38">
        <v>667.37939999999992</v>
      </c>
      <c r="K997" s="4">
        <f t="shared" si="93"/>
        <v>20.640600000000063</v>
      </c>
      <c r="L997" s="40">
        <f t="shared" si="94"/>
        <v>3.0000000000000138E-2</v>
      </c>
      <c r="M997" s="1">
        <v>690</v>
      </c>
      <c r="N997" s="41">
        <f t="shared" si="95"/>
        <v>3.2783478260869692E-2</v>
      </c>
    </row>
    <row r="998" spans="1:14">
      <c r="A998" s="1" t="str">
        <f t="shared" si="96"/>
        <v>2.03.01815</v>
      </c>
      <c r="B998" s="25">
        <f>COUNTIF(C$3:C998,C998)</f>
        <v>15</v>
      </c>
      <c r="C998" s="46" t="s">
        <v>2870</v>
      </c>
      <c r="D998" s="46"/>
      <c r="E998" s="47" t="s">
        <v>2882</v>
      </c>
      <c r="F998" s="1" t="s">
        <v>1285</v>
      </c>
      <c r="G998" s="50">
        <v>0</v>
      </c>
      <c r="H998" s="43" t="s">
        <v>393</v>
      </c>
      <c r="I998" s="1">
        <v>186.12</v>
      </c>
      <c r="J998" s="38">
        <v>180.53639999999999</v>
      </c>
      <c r="K998" s="4">
        <f t="shared" si="93"/>
        <v>5.5836000000000183</v>
      </c>
      <c r="L998" s="40">
        <f t="shared" si="94"/>
        <v>3.0000000000000138E-2</v>
      </c>
      <c r="M998" s="1">
        <v>186.12</v>
      </c>
      <c r="N998" s="41">
        <f t="shared" si="95"/>
        <v>3.0000000000000138E-2</v>
      </c>
    </row>
    <row r="999" spans="1:14">
      <c r="A999" s="1" t="str">
        <f t="shared" si="96"/>
        <v>2.03.01816</v>
      </c>
      <c r="B999" s="25">
        <f>COUNTIF(C$3:C999,C999)</f>
        <v>16</v>
      </c>
      <c r="C999" s="46" t="s">
        <v>2870</v>
      </c>
      <c r="D999" s="46"/>
      <c r="E999" s="47" t="s">
        <v>2883</v>
      </c>
      <c r="F999" s="1" t="s">
        <v>1286</v>
      </c>
      <c r="G999" s="50" t="s">
        <v>1287</v>
      </c>
      <c r="H999" s="43" t="s">
        <v>10</v>
      </c>
      <c r="I999" s="1">
        <v>760</v>
      </c>
      <c r="J999" s="38">
        <v>737.19999999999993</v>
      </c>
      <c r="K999" s="4">
        <f t="shared" si="93"/>
        <v>22.800000000000068</v>
      </c>
      <c r="L999" s="40">
        <f t="shared" si="94"/>
        <v>3.0000000000000138E-2</v>
      </c>
      <c r="M999" s="1">
        <v>760</v>
      </c>
      <c r="N999" s="41">
        <f t="shared" si="95"/>
        <v>3.0000000000000138E-2</v>
      </c>
    </row>
    <row r="1000" spans="1:14">
      <c r="A1000" s="1" t="str">
        <f t="shared" si="96"/>
        <v>2.03.01817</v>
      </c>
      <c r="B1000" s="25">
        <f>COUNTIF(C$3:C1000,C1000)</f>
        <v>17</v>
      </c>
      <c r="C1000" s="46" t="s">
        <v>2870</v>
      </c>
      <c r="D1000" s="46"/>
      <c r="E1000" s="47" t="s">
        <v>2884</v>
      </c>
      <c r="F1000" s="1" t="s">
        <v>1288</v>
      </c>
      <c r="G1000" s="50" t="s">
        <v>1289</v>
      </c>
      <c r="H1000" s="43" t="s">
        <v>10</v>
      </c>
      <c r="I1000" s="1">
        <v>684</v>
      </c>
      <c r="J1000" s="38">
        <v>663.48</v>
      </c>
      <c r="K1000" s="4">
        <f t="shared" si="93"/>
        <v>20.519999999999982</v>
      </c>
      <c r="L1000" s="40">
        <f t="shared" si="94"/>
        <v>3.0000000000000027E-2</v>
      </c>
      <c r="M1000" s="1">
        <v>684</v>
      </c>
      <c r="N1000" s="41">
        <f t="shared" si="95"/>
        <v>3.0000000000000027E-2</v>
      </c>
    </row>
    <row r="1001" spans="1:14">
      <c r="A1001" s="1" t="str">
        <f t="shared" si="96"/>
        <v>2.03.01818</v>
      </c>
      <c r="B1001" s="25">
        <f>COUNTIF(C$3:C1001,C1001)</f>
        <v>18</v>
      </c>
      <c r="C1001" s="46" t="s">
        <v>2870</v>
      </c>
      <c r="D1001" s="46"/>
      <c r="E1001" s="47" t="s">
        <v>2885</v>
      </c>
      <c r="F1001" s="1" t="s">
        <v>1290</v>
      </c>
      <c r="G1001" s="50" t="s">
        <v>1291</v>
      </c>
      <c r="H1001" s="43" t="s">
        <v>10</v>
      </c>
      <c r="I1001" s="1">
        <v>386.79</v>
      </c>
      <c r="J1001" s="38">
        <v>375.18630000000002</v>
      </c>
      <c r="K1001" s="4">
        <f t="shared" si="93"/>
        <v>11.603700000000003</v>
      </c>
      <c r="L1001" s="40">
        <f t="shared" si="94"/>
        <v>3.0000000000000027E-2</v>
      </c>
      <c r="M1001" s="1">
        <v>386.79</v>
      </c>
      <c r="N1001" s="41">
        <f t="shared" si="95"/>
        <v>3.0000000000000027E-2</v>
      </c>
    </row>
    <row r="1002" spans="1:14">
      <c r="A1002" s="1" t="str">
        <f t="shared" si="96"/>
        <v>2.03.01819</v>
      </c>
      <c r="B1002" s="25">
        <f>COUNTIF(C$3:C1002,C1002)</f>
        <v>19</v>
      </c>
      <c r="C1002" s="46" t="s">
        <v>2870</v>
      </c>
      <c r="D1002" s="46"/>
      <c r="E1002" s="47" t="s">
        <v>2886</v>
      </c>
      <c r="F1002" s="1" t="s">
        <v>1292</v>
      </c>
      <c r="G1002" s="50">
        <v>0</v>
      </c>
      <c r="H1002" s="43" t="s">
        <v>10</v>
      </c>
      <c r="I1002" s="1">
        <v>298.12</v>
      </c>
      <c r="J1002" s="38">
        <v>289.1764</v>
      </c>
      <c r="K1002" s="4">
        <f t="shared" si="93"/>
        <v>8.9436000000000035</v>
      </c>
      <c r="L1002" s="40">
        <f t="shared" si="94"/>
        <v>3.0000000000000027E-2</v>
      </c>
      <c r="M1002" s="1">
        <v>372.64</v>
      </c>
      <c r="N1002" s="41">
        <f t="shared" si="95"/>
        <v>0.22397917561185055</v>
      </c>
    </row>
    <row r="1003" spans="1:14">
      <c r="A1003" s="1" t="str">
        <f t="shared" si="96"/>
        <v>2.03.01820</v>
      </c>
      <c r="B1003" s="25">
        <f>COUNTIF(C$3:C1003,C1003)</f>
        <v>20</v>
      </c>
      <c r="C1003" s="46" t="s">
        <v>2870</v>
      </c>
      <c r="D1003" s="46"/>
      <c r="E1003" s="47" t="s">
        <v>2887</v>
      </c>
      <c r="F1003" s="1" t="s">
        <v>1293</v>
      </c>
      <c r="G1003" s="50">
        <v>0</v>
      </c>
      <c r="H1003" s="43" t="s">
        <v>1069</v>
      </c>
      <c r="I1003" s="1">
        <v>322.69</v>
      </c>
      <c r="J1003" s="38">
        <v>313.0093</v>
      </c>
      <c r="K1003" s="4">
        <f t="shared" si="93"/>
        <v>9.6807000000000016</v>
      </c>
      <c r="L1003" s="40">
        <f t="shared" si="94"/>
        <v>3.0000000000000027E-2</v>
      </c>
      <c r="M1003" s="1">
        <v>322.69</v>
      </c>
      <c r="N1003" s="41">
        <f t="shared" si="95"/>
        <v>3.0000000000000027E-2</v>
      </c>
    </row>
    <row r="1004" spans="1:14">
      <c r="A1004" s="1" t="str">
        <f t="shared" si="96"/>
        <v>2.03.01821</v>
      </c>
      <c r="B1004" s="25">
        <f>COUNTIF(C$3:C1004,C1004)</f>
        <v>21</v>
      </c>
      <c r="C1004" s="46" t="s">
        <v>2870</v>
      </c>
      <c r="D1004" s="46"/>
      <c r="E1004" s="47" t="s">
        <v>2888</v>
      </c>
      <c r="F1004" s="1" t="s">
        <v>1294</v>
      </c>
      <c r="G1004" s="50" t="s">
        <v>1295</v>
      </c>
      <c r="H1004" s="43" t="s">
        <v>1069</v>
      </c>
      <c r="I1004" s="1">
        <v>278.7</v>
      </c>
      <c r="J1004" s="38">
        <v>270.339</v>
      </c>
      <c r="K1004" s="4">
        <f t="shared" si="93"/>
        <v>8.36099999999999</v>
      </c>
      <c r="L1004" s="40">
        <f t="shared" si="94"/>
        <v>2.9999999999999916E-2</v>
      </c>
      <c r="M1004" s="1">
        <v>278.7</v>
      </c>
      <c r="N1004" s="41">
        <f t="shared" si="95"/>
        <v>2.9999999999999916E-2</v>
      </c>
    </row>
    <row r="1005" spans="1:14">
      <c r="A1005" s="1" t="str">
        <f t="shared" si="96"/>
        <v>2.03.0231</v>
      </c>
      <c r="B1005" s="25">
        <f>COUNTIF(C$3:C1005,C1005)</f>
        <v>1</v>
      </c>
      <c r="C1005" s="46" t="s">
        <v>2890</v>
      </c>
      <c r="D1005" s="46"/>
      <c r="E1005" s="47" t="s">
        <v>2889</v>
      </c>
      <c r="F1005" s="1" t="s">
        <v>1296</v>
      </c>
      <c r="G1005" s="50">
        <v>0</v>
      </c>
      <c r="H1005" s="43" t="s">
        <v>1117</v>
      </c>
      <c r="I1005" s="1">
        <v>5.15</v>
      </c>
      <c r="J1005" s="38">
        <v>5.07</v>
      </c>
      <c r="K1005" s="4">
        <f t="shared" si="93"/>
        <v>8.0000000000000071E-2</v>
      </c>
      <c r="L1005" s="40">
        <f t="shared" si="94"/>
        <v>1.5533980582524309E-2</v>
      </c>
      <c r="M1005" s="1">
        <v>5.15</v>
      </c>
      <c r="N1005" s="41">
        <f t="shared" si="95"/>
        <v>1.5533980582524309E-2</v>
      </c>
    </row>
    <row r="1006" spans="1:14">
      <c r="A1006" s="1" t="str">
        <f t="shared" si="96"/>
        <v>2.03.0232</v>
      </c>
      <c r="B1006" s="25">
        <f>COUNTIF(C$3:C1006,C1006)</f>
        <v>2</v>
      </c>
      <c r="C1006" s="46" t="s">
        <v>2890</v>
      </c>
      <c r="D1006" s="46"/>
      <c r="E1006" s="47" t="s">
        <v>2891</v>
      </c>
      <c r="F1006" s="1" t="s">
        <v>1297</v>
      </c>
      <c r="G1006" s="50" t="s">
        <v>1298</v>
      </c>
      <c r="H1006" s="43" t="s">
        <v>10</v>
      </c>
      <c r="I1006" s="1">
        <v>636.03</v>
      </c>
      <c r="J1006" s="38">
        <v>626.49</v>
      </c>
      <c r="K1006" s="4">
        <f t="shared" ref="K1006:K1044" si="97">I1006-J1006</f>
        <v>9.5399999999999636</v>
      </c>
      <c r="L1006" s="40">
        <f t="shared" ref="L1006:L1044" si="98">1-J1006/I1006</f>
        <v>1.4999292486203464E-2</v>
      </c>
      <c r="M1006" s="1">
        <v>636.03000000000009</v>
      </c>
      <c r="N1006" s="41">
        <f t="shared" si="95"/>
        <v>1.4999292486203575E-2</v>
      </c>
    </row>
    <row r="1007" spans="1:14">
      <c r="A1007" s="1" t="str">
        <f t="shared" si="96"/>
        <v>2.03.0233</v>
      </c>
      <c r="B1007" s="25">
        <f>COUNTIF(C$3:C1007,C1007)</f>
        <v>3</v>
      </c>
      <c r="C1007" s="46" t="s">
        <v>2890</v>
      </c>
      <c r="D1007" s="46"/>
      <c r="E1007" s="47" t="s">
        <v>2892</v>
      </c>
      <c r="F1007" s="1" t="s">
        <v>1299</v>
      </c>
      <c r="G1007" s="50" t="s">
        <v>1300</v>
      </c>
      <c r="H1007" s="43" t="s">
        <v>393</v>
      </c>
      <c r="I1007" s="1">
        <v>1.5</v>
      </c>
      <c r="J1007" s="38">
        <v>1.48</v>
      </c>
      <c r="K1007" s="4">
        <f t="shared" si="97"/>
        <v>2.0000000000000018E-2</v>
      </c>
      <c r="L1007" s="40">
        <f t="shared" si="98"/>
        <v>1.3333333333333308E-2</v>
      </c>
      <c r="M1007" s="1">
        <v>1.5</v>
      </c>
      <c r="N1007" s="41">
        <f t="shared" si="95"/>
        <v>1.3333333333333308E-2</v>
      </c>
    </row>
    <row r="1008" spans="1:14">
      <c r="A1008" s="1" t="str">
        <f t="shared" si="96"/>
        <v>2.03.0234</v>
      </c>
      <c r="B1008" s="25">
        <f>COUNTIF(C$3:C1008,C1008)</f>
        <v>4</v>
      </c>
      <c r="C1008" s="46" t="s">
        <v>2890</v>
      </c>
      <c r="D1008" s="46"/>
      <c r="E1008" s="47" t="s">
        <v>2893</v>
      </c>
      <c r="F1008" s="1" t="s">
        <v>1301</v>
      </c>
      <c r="G1008" s="50">
        <v>0</v>
      </c>
      <c r="H1008" s="43" t="s">
        <v>393</v>
      </c>
      <c r="I1008" s="1">
        <v>12.82</v>
      </c>
      <c r="J1008" s="38">
        <v>12.63</v>
      </c>
      <c r="K1008" s="4">
        <f t="shared" si="97"/>
        <v>0.1899999999999995</v>
      </c>
      <c r="L1008" s="40">
        <f t="shared" si="98"/>
        <v>1.4820592823712953E-2</v>
      </c>
      <c r="M1008" s="1">
        <v>12.82</v>
      </c>
      <c r="N1008" s="41">
        <f t="shared" si="95"/>
        <v>1.4820592823712953E-2</v>
      </c>
    </row>
    <row r="1009" spans="1:14">
      <c r="A1009" s="1" t="str">
        <f t="shared" si="96"/>
        <v>2.03.0235</v>
      </c>
      <c r="B1009" s="25">
        <f>COUNTIF(C$3:C1009,C1009)</f>
        <v>5</v>
      </c>
      <c r="C1009" s="46" t="s">
        <v>2894</v>
      </c>
      <c r="D1009" s="46"/>
      <c r="E1009" s="47" t="s">
        <v>2895</v>
      </c>
      <c r="F1009" s="1" t="s">
        <v>1302</v>
      </c>
      <c r="G1009" s="50" t="s">
        <v>1303</v>
      </c>
      <c r="H1009" s="43" t="s">
        <v>393</v>
      </c>
      <c r="I1009" s="1">
        <v>6.83</v>
      </c>
      <c r="J1009" s="38">
        <v>6.73</v>
      </c>
      <c r="K1009" s="4">
        <f t="shared" si="97"/>
        <v>9.9999999999999645E-2</v>
      </c>
      <c r="L1009" s="40">
        <f t="shared" si="98"/>
        <v>1.4641288433382083E-2</v>
      </c>
      <c r="M1009" s="1">
        <v>6.8299999999999992</v>
      </c>
      <c r="N1009" s="41">
        <f t="shared" si="95"/>
        <v>1.4641288433381972E-2</v>
      </c>
    </row>
    <row r="1010" spans="1:14">
      <c r="A1010" s="1" t="str">
        <f t="shared" si="96"/>
        <v>2.03.0261</v>
      </c>
      <c r="B1010" s="25">
        <f>COUNTIF(C$3:C1010,C1010)</f>
        <v>1</v>
      </c>
      <c r="C1010" s="46" t="s">
        <v>2897</v>
      </c>
      <c r="D1010" s="46"/>
      <c r="E1010" s="47" t="s">
        <v>2896</v>
      </c>
      <c r="F1010" s="1" t="s">
        <v>1305</v>
      </c>
      <c r="G1010" s="50" t="s">
        <v>1306</v>
      </c>
      <c r="H1010" s="43" t="s">
        <v>10</v>
      </c>
      <c r="I1010" s="1">
        <v>135</v>
      </c>
      <c r="J1010" s="38">
        <v>128.25</v>
      </c>
      <c r="K1010" s="4">
        <f t="shared" si="97"/>
        <v>6.75</v>
      </c>
      <c r="L1010" s="40">
        <f t="shared" si="98"/>
        <v>5.0000000000000044E-2</v>
      </c>
      <c r="M1010" s="1">
        <v>135.25</v>
      </c>
      <c r="N1010" s="41">
        <f t="shared" ref="N1010:N1062" si="99">1-J1010/M1010</f>
        <v>5.1756007393715331E-2</v>
      </c>
    </row>
    <row r="1011" spans="1:14">
      <c r="A1011" s="1" t="str">
        <f t="shared" si="96"/>
        <v>2.03.0262</v>
      </c>
      <c r="B1011" s="25">
        <f>COUNTIF(C$3:C1011,C1011)</f>
        <v>2</v>
      </c>
      <c r="C1011" s="46" t="s">
        <v>2897</v>
      </c>
      <c r="D1011" s="46"/>
      <c r="E1011" s="47" t="s">
        <v>2898</v>
      </c>
      <c r="F1011" s="1" t="s">
        <v>1307</v>
      </c>
      <c r="G1011" s="50" t="s">
        <v>1308</v>
      </c>
      <c r="H1011" s="43" t="s">
        <v>10</v>
      </c>
      <c r="I1011" s="1">
        <v>316.61</v>
      </c>
      <c r="J1011" s="38">
        <v>300.77949999999998</v>
      </c>
      <c r="K1011" s="4">
        <f t="shared" si="97"/>
        <v>15.830500000000029</v>
      </c>
      <c r="L1011" s="40">
        <f t="shared" si="98"/>
        <v>5.0000000000000044E-2</v>
      </c>
      <c r="M1011" s="1">
        <v>321.43</v>
      </c>
      <c r="N1011" s="41">
        <f t="shared" si="99"/>
        <v>6.4245714463491366E-2</v>
      </c>
    </row>
    <row r="1012" spans="1:14">
      <c r="A1012" s="1" t="str">
        <f t="shared" si="96"/>
        <v>2.03.0263</v>
      </c>
      <c r="B1012" s="25">
        <f>COUNTIF(C$3:C1012,C1012)</f>
        <v>3</v>
      </c>
      <c r="C1012" s="46" t="s">
        <v>2897</v>
      </c>
      <c r="D1012" s="46"/>
      <c r="E1012" s="47" t="s">
        <v>2899</v>
      </c>
      <c r="F1012" s="1" t="s">
        <v>1309</v>
      </c>
      <c r="G1012" s="50" t="s">
        <v>1310</v>
      </c>
      <c r="H1012" s="43" t="s">
        <v>10</v>
      </c>
      <c r="I1012" s="1">
        <v>385</v>
      </c>
      <c r="J1012" s="38">
        <v>365.75</v>
      </c>
      <c r="K1012" s="4">
        <f t="shared" si="97"/>
        <v>19.25</v>
      </c>
      <c r="L1012" s="40">
        <f t="shared" si="98"/>
        <v>5.0000000000000044E-2</v>
      </c>
      <c r="M1012" s="1">
        <v>386.71</v>
      </c>
      <c r="N1012" s="41">
        <f t="shared" si="99"/>
        <v>5.4200822321636366E-2</v>
      </c>
    </row>
    <row r="1013" spans="1:14">
      <c r="A1013" s="1" t="str">
        <f t="shared" si="96"/>
        <v>2.03.0264</v>
      </c>
      <c r="B1013" s="25">
        <f>COUNTIF(C$3:C1013,C1013)</f>
        <v>4</v>
      </c>
      <c r="C1013" s="46" t="s">
        <v>2897</v>
      </c>
      <c r="D1013" s="46"/>
      <c r="E1013" s="47" t="s">
        <v>2900</v>
      </c>
      <c r="F1013" s="1" t="s">
        <v>1311</v>
      </c>
      <c r="G1013" s="50" t="s">
        <v>1312</v>
      </c>
      <c r="H1013" s="43" t="s">
        <v>10</v>
      </c>
      <c r="I1013" s="1">
        <v>4777.8</v>
      </c>
      <c r="J1013" s="38">
        <v>4538.91</v>
      </c>
      <c r="K1013" s="4">
        <f t="shared" si="97"/>
        <v>238.89000000000033</v>
      </c>
      <c r="L1013" s="40">
        <f t="shared" si="98"/>
        <v>5.0000000000000044E-2</v>
      </c>
      <c r="M1013" s="1">
        <v>4850.5600000000004</v>
      </c>
      <c r="N1013" s="41">
        <f t="shared" si="99"/>
        <v>6.4250313365879497E-2</v>
      </c>
    </row>
    <row r="1014" spans="1:14">
      <c r="A1014" s="1" t="str">
        <f t="shared" si="96"/>
        <v>2.03.0265</v>
      </c>
      <c r="B1014" s="25">
        <f>COUNTIF(C$3:C1014,C1014)</f>
        <v>5</v>
      </c>
      <c r="C1014" s="46" t="s">
        <v>2897</v>
      </c>
      <c r="D1014" s="46"/>
      <c r="E1014" s="47" t="s">
        <v>2901</v>
      </c>
      <c r="F1014" s="1" t="s">
        <v>1313</v>
      </c>
      <c r="G1014" s="50" t="s">
        <v>1314</v>
      </c>
      <c r="H1014" s="43" t="s">
        <v>1076</v>
      </c>
      <c r="I1014" s="1">
        <v>654.62</v>
      </c>
      <c r="J1014" s="38">
        <v>621.88900000000001</v>
      </c>
      <c r="K1014" s="4">
        <f t="shared" si="97"/>
        <v>32.730999999999995</v>
      </c>
      <c r="L1014" s="40">
        <f t="shared" si="98"/>
        <v>5.0000000000000044E-2</v>
      </c>
      <c r="M1014" s="1">
        <v>664.59</v>
      </c>
      <c r="N1014" s="41">
        <f t="shared" si="99"/>
        <v>6.4251643870657071E-2</v>
      </c>
    </row>
    <row r="1015" spans="1:14">
      <c r="A1015" s="1" t="str">
        <f t="shared" si="96"/>
        <v>2.03.0266</v>
      </c>
      <c r="B1015" s="25">
        <f>COUNTIF(C$3:C1015,C1015)</f>
        <v>6</v>
      </c>
      <c r="C1015" s="46" t="s">
        <v>2897</v>
      </c>
      <c r="D1015" s="46"/>
      <c r="E1015" s="47" t="s">
        <v>2902</v>
      </c>
      <c r="F1015" s="1" t="s">
        <v>1315</v>
      </c>
      <c r="G1015" s="50">
        <v>0</v>
      </c>
      <c r="H1015" s="43" t="s">
        <v>1076</v>
      </c>
      <c r="I1015" s="1">
        <v>965.3</v>
      </c>
      <c r="J1015" s="38">
        <v>917.03499999999997</v>
      </c>
      <c r="K1015" s="4">
        <f t="shared" si="97"/>
        <v>48.264999999999986</v>
      </c>
      <c r="L1015" s="40">
        <f t="shared" si="98"/>
        <v>4.9999999999999933E-2</v>
      </c>
      <c r="M1015" s="1">
        <v>980</v>
      </c>
      <c r="N1015" s="41">
        <f t="shared" si="99"/>
        <v>6.4250000000000029E-2</v>
      </c>
    </row>
    <row r="1016" spans="1:14">
      <c r="A1016" s="1" t="str">
        <f t="shared" si="96"/>
        <v>2.03.0267</v>
      </c>
      <c r="B1016" s="25">
        <f>COUNTIF(C$3:C1016,C1016)</f>
        <v>7</v>
      </c>
      <c r="C1016" s="46" t="s">
        <v>2897</v>
      </c>
      <c r="D1016" s="46"/>
      <c r="E1016" s="47" t="s">
        <v>2903</v>
      </c>
      <c r="F1016" s="1" t="s">
        <v>1316</v>
      </c>
      <c r="G1016" s="50" t="s">
        <v>1317</v>
      </c>
      <c r="H1016" s="43" t="s">
        <v>10</v>
      </c>
      <c r="I1016" s="1">
        <v>75</v>
      </c>
      <c r="J1016" s="38">
        <v>71.25</v>
      </c>
      <c r="K1016" s="4">
        <f t="shared" si="97"/>
        <v>3.75</v>
      </c>
      <c r="L1016" s="40">
        <f t="shared" si="98"/>
        <v>5.0000000000000044E-2</v>
      </c>
      <c r="M1016" s="1">
        <v>76.05</v>
      </c>
      <c r="N1016" s="41">
        <f t="shared" si="99"/>
        <v>6.311637080867849E-2</v>
      </c>
    </row>
    <row r="1017" spans="1:14">
      <c r="A1017" s="1" t="str">
        <f t="shared" si="96"/>
        <v>2.03.0281</v>
      </c>
      <c r="B1017" s="25">
        <f>COUNTIF(C$3:C1017,C1017)</f>
        <v>1</v>
      </c>
      <c r="C1017" s="46" t="s">
        <v>2905</v>
      </c>
      <c r="D1017" s="46"/>
      <c r="E1017" s="47" t="s">
        <v>2904</v>
      </c>
      <c r="F1017" s="1" t="s">
        <v>1318</v>
      </c>
      <c r="G1017" s="50">
        <v>0</v>
      </c>
      <c r="H1017" s="43" t="s">
        <v>1195</v>
      </c>
      <c r="I1017" s="1">
        <v>1681.2</v>
      </c>
      <c r="J1017" s="38">
        <v>1630.7639999999999</v>
      </c>
      <c r="K1017" s="4">
        <f t="shared" si="97"/>
        <v>50.436000000000149</v>
      </c>
      <c r="L1017" s="40">
        <f t="shared" si="98"/>
        <v>3.0000000000000138E-2</v>
      </c>
      <c r="M1017" s="1">
        <v>1681.2</v>
      </c>
      <c r="N1017" s="41">
        <f t="shared" si="99"/>
        <v>3.0000000000000138E-2</v>
      </c>
    </row>
    <row r="1018" spans="1:14">
      <c r="A1018" s="1" t="str">
        <f t="shared" si="96"/>
        <v>2.03.0282</v>
      </c>
      <c r="B1018" s="25">
        <f>COUNTIF(C$3:C1018,C1018)</f>
        <v>2</v>
      </c>
      <c r="C1018" s="46" t="s">
        <v>2905</v>
      </c>
      <c r="D1018" s="46"/>
      <c r="E1018" s="47" t="s">
        <v>2906</v>
      </c>
      <c r="F1018" s="1" t="s">
        <v>1319</v>
      </c>
      <c r="G1018" s="50">
        <v>0</v>
      </c>
      <c r="H1018" s="43" t="s">
        <v>10</v>
      </c>
      <c r="I1018" s="1">
        <v>568.48</v>
      </c>
      <c r="J1018" s="38">
        <v>551.42560000000003</v>
      </c>
      <c r="K1018" s="4">
        <f t="shared" si="97"/>
        <v>17.054399999999987</v>
      </c>
      <c r="L1018" s="40">
        <f t="shared" si="98"/>
        <v>3.0000000000000027E-2</v>
      </c>
      <c r="M1018" s="1">
        <v>568.48</v>
      </c>
      <c r="N1018" s="41">
        <f t="shared" si="99"/>
        <v>3.0000000000000027E-2</v>
      </c>
    </row>
    <row r="1019" spans="1:14">
      <c r="A1019" s="1" t="str">
        <f t="shared" si="96"/>
        <v>2.03.0283</v>
      </c>
      <c r="B1019" s="25">
        <f>COUNTIF(C$3:C1019,C1019)</f>
        <v>3</v>
      </c>
      <c r="C1019" s="46" t="s">
        <v>2905</v>
      </c>
      <c r="D1019" s="46"/>
      <c r="E1019" s="47" t="s">
        <v>2907</v>
      </c>
      <c r="F1019" s="1" t="s">
        <v>1320</v>
      </c>
      <c r="G1019" s="50">
        <v>0</v>
      </c>
      <c r="H1019" s="43" t="s">
        <v>10</v>
      </c>
      <c r="I1019" s="1">
        <v>242.98</v>
      </c>
      <c r="J1019" s="38">
        <v>235.69059999999999</v>
      </c>
      <c r="K1019" s="4">
        <f t="shared" si="97"/>
        <v>7.2894000000000005</v>
      </c>
      <c r="L1019" s="40">
        <f t="shared" si="98"/>
        <v>3.0000000000000027E-2</v>
      </c>
      <c r="M1019" s="1">
        <v>242.98</v>
      </c>
      <c r="N1019" s="41">
        <f t="shared" si="99"/>
        <v>3.0000000000000027E-2</v>
      </c>
    </row>
    <row r="1020" spans="1:14">
      <c r="A1020" s="1" t="str">
        <f t="shared" si="96"/>
        <v>2.03.0284</v>
      </c>
      <c r="B1020" s="25">
        <f>COUNTIF(C$3:C1020,C1020)</f>
        <v>4</v>
      </c>
      <c r="C1020" s="46" t="s">
        <v>2905</v>
      </c>
      <c r="D1020" s="46"/>
      <c r="E1020" s="47" t="s">
        <v>2908</v>
      </c>
      <c r="F1020" s="1" t="s">
        <v>1321</v>
      </c>
      <c r="G1020" s="50">
        <v>0</v>
      </c>
      <c r="H1020" s="43" t="s">
        <v>10</v>
      </c>
      <c r="I1020" s="1">
        <v>228.66</v>
      </c>
      <c r="J1020" s="38">
        <v>221.80019999999999</v>
      </c>
      <c r="K1020" s="4">
        <f t="shared" si="97"/>
        <v>6.859800000000007</v>
      </c>
      <c r="L1020" s="40">
        <f t="shared" si="98"/>
        <v>3.0000000000000027E-2</v>
      </c>
      <c r="M1020" s="1">
        <v>228.66</v>
      </c>
      <c r="N1020" s="41">
        <f t="shared" si="99"/>
        <v>3.0000000000000027E-2</v>
      </c>
    </row>
    <row r="1021" spans="1:14">
      <c r="A1021" s="1" t="str">
        <f t="shared" si="96"/>
        <v>2.03.0285</v>
      </c>
      <c r="B1021" s="25">
        <f>COUNTIF(C$3:C1021,C1021)</f>
        <v>5</v>
      </c>
      <c r="C1021" s="46" t="s">
        <v>2905</v>
      </c>
      <c r="D1021" s="46"/>
      <c r="E1021" s="47" t="s">
        <v>2909</v>
      </c>
      <c r="F1021" s="1" t="s">
        <v>1322</v>
      </c>
      <c r="G1021" s="50" t="s">
        <v>1323</v>
      </c>
      <c r="H1021" s="43" t="s">
        <v>518</v>
      </c>
      <c r="I1021" s="1">
        <v>79.31</v>
      </c>
      <c r="J1021" s="38">
        <v>76.930700000000002</v>
      </c>
      <c r="K1021" s="4">
        <f t="shared" si="97"/>
        <v>2.3793000000000006</v>
      </c>
      <c r="L1021" s="40">
        <f t="shared" si="98"/>
        <v>3.0000000000000027E-2</v>
      </c>
      <c r="M1021" s="1">
        <v>79.31</v>
      </c>
      <c r="N1021" s="41">
        <f t="shared" si="99"/>
        <v>3.0000000000000027E-2</v>
      </c>
    </row>
    <row r="1022" spans="1:14">
      <c r="A1022" s="1" t="str">
        <f t="shared" si="96"/>
        <v>2.03.0286</v>
      </c>
      <c r="B1022" s="25">
        <f>COUNTIF(C$3:C1022,C1022)</f>
        <v>6</v>
      </c>
      <c r="C1022" s="46" t="s">
        <v>2905</v>
      </c>
      <c r="D1022" s="46"/>
      <c r="E1022" s="47" t="s">
        <v>2910</v>
      </c>
      <c r="F1022" s="1" t="s">
        <v>1324</v>
      </c>
      <c r="G1022" s="50" t="s">
        <v>1325</v>
      </c>
      <c r="H1022" s="43" t="s">
        <v>10</v>
      </c>
      <c r="I1022" s="1">
        <v>2100</v>
      </c>
      <c r="J1022" s="38">
        <v>2037</v>
      </c>
      <c r="K1022" s="4">
        <f t="shared" si="97"/>
        <v>63</v>
      </c>
      <c r="L1022" s="40">
        <f t="shared" si="98"/>
        <v>3.0000000000000027E-2</v>
      </c>
      <c r="M1022" s="1">
        <v>2100</v>
      </c>
      <c r="N1022" s="41">
        <f t="shared" si="99"/>
        <v>3.0000000000000027E-2</v>
      </c>
    </row>
    <row r="1023" spans="1:14">
      <c r="A1023" s="1" t="str">
        <f t="shared" si="96"/>
        <v>2.03.0301</v>
      </c>
      <c r="B1023" s="25">
        <f>COUNTIF(C$3:C1023,C1023)</f>
        <v>1</v>
      </c>
      <c r="C1023" s="46" t="s">
        <v>2912</v>
      </c>
      <c r="D1023" s="46"/>
      <c r="E1023" s="47" t="s">
        <v>2911</v>
      </c>
      <c r="F1023" s="1" t="s">
        <v>1326</v>
      </c>
      <c r="G1023" s="50" t="s">
        <v>1327</v>
      </c>
      <c r="H1023" s="43" t="s">
        <v>10</v>
      </c>
      <c r="I1023" s="1">
        <v>195</v>
      </c>
      <c r="J1023" s="38">
        <v>189.15</v>
      </c>
      <c r="K1023" s="4">
        <f t="shared" si="97"/>
        <v>5.8499999999999943</v>
      </c>
      <c r="L1023" s="40">
        <f t="shared" si="98"/>
        <v>2.9999999999999916E-2</v>
      </c>
      <c r="M1023" s="1">
        <v>195</v>
      </c>
      <c r="N1023" s="41">
        <f t="shared" si="99"/>
        <v>2.9999999999999916E-2</v>
      </c>
    </row>
    <row r="1024" spans="1:14">
      <c r="A1024" s="1" t="str">
        <f t="shared" si="96"/>
        <v>2.03.0302</v>
      </c>
      <c r="B1024" s="25">
        <f>COUNTIF(C$3:C1024,C1024)</f>
        <v>2</v>
      </c>
      <c r="C1024" s="46" t="s">
        <v>2914</v>
      </c>
      <c r="D1024" s="46"/>
      <c r="E1024" s="47" t="s">
        <v>2913</v>
      </c>
      <c r="F1024" s="1" t="s">
        <v>1326</v>
      </c>
      <c r="G1024" s="50" t="s">
        <v>1328</v>
      </c>
      <c r="H1024" s="43" t="s">
        <v>10</v>
      </c>
      <c r="I1024" s="1">
        <v>200</v>
      </c>
      <c r="J1024" s="38">
        <v>194</v>
      </c>
      <c r="K1024" s="4">
        <f t="shared" si="97"/>
        <v>6</v>
      </c>
      <c r="L1024" s="40">
        <f t="shared" si="98"/>
        <v>3.0000000000000027E-2</v>
      </c>
      <c r="M1024" s="1">
        <v>200</v>
      </c>
      <c r="N1024" s="41">
        <f t="shared" si="99"/>
        <v>3.0000000000000027E-2</v>
      </c>
    </row>
    <row r="1025" spans="1:14">
      <c r="A1025" s="1" t="str">
        <f t="shared" si="96"/>
        <v>2.03.0303</v>
      </c>
      <c r="B1025" s="25">
        <f>COUNTIF(C$3:C1025,C1025)</f>
        <v>3</v>
      </c>
      <c r="C1025" s="46" t="s">
        <v>2916</v>
      </c>
      <c r="D1025" s="46"/>
      <c r="E1025" s="47" t="s">
        <v>2915</v>
      </c>
      <c r="F1025" s="1" t="s">
        <v>1326</v>
      </c>
      <c r="G1025" s="50" t="s">
        <v>1329</v>
      </c>
      <c r="H1025" s="43" t="s">
        <v>10</v>
      </c>
      <c r="I1025" s="1">
        <v>440</v>
      </c>
      <c r="J1025" s="38">
        <v>426.8</v>
      </c>
      <c r="K1025" s="4">
        <f t="shared" si="97"/>
        <v>13.199999999999989</v>
      </c>
      <c r="L1025" s="40">
        <f t="shared" si="98"/>
        <v>3.0000000000000027E-2</v>
      </c>
      <c r="M1025" s="1">
        <v>440</v>
      </c>
      <c r="N1025" s="41">
        <f t="shared" si="99"/>
        <v>3.0000000000000027E-2</v>
      </c>
    </row>
    <row r="1026" spans="1:14">
      <c r="A1026" s="1" t="str">
        <f t="shared" si="96"/>
        <v>2.03.0304</v>
      </c>
      <c r="B1026" s="25">
        <f>COUNTIF(C$3:C1026,C1026)</f>
        <v>4</v>
      </c>
      <c r="C1026" s="46" t="s">
        <v>2918</v>
      </c>
      <c r="D1026" s="46"/>
      <c r="E1026" s="47" t="s">
        <v>2917</v>
      </c>
      <c r="F1026" s="1" t="s">
        <v>1326</v>
      </c>
      <c r="G1026" s="50" t="s">
        <v>1330</v>
      </c>
      <c r="H1026" s="43" t="s">
        <v>10</v>
      </c>
      <c r="I1026" s="1">
        <v>650</v>
      </c>
      <c r="J1026" s="38">
        <v>598.97500000000002</v>
      </c>
      <c r="K1026" s="4">
        <f t="shared" si="97"/>
        <v>51.024999999999977</v>
      </c>
      <c r="L1026" s="40">
        <f t="shared" si="98"/>
        <v>7.8500000000000014E-2</v>
      </c>
      <c r="M1026" s="1">
        <v>650</v>
      </c>
      <c r="N1026" s="41">
        <f t="shared" si="99"/>
        <v>7.8500000000000014E-2</v>
      </c>
    </row>
    <row r="1027" spans="1:14">
      <c r="A1027" s="1" t="str">
        <f t="shared" si="96"/>
        <v>2.03.0305</v>
      </c>
      <c r="B1027" s="25">
        <f>COUNTIF(C$3:C1027,C1027)</f>
        <v>5</v>
      </c>
      <c r="C1027" s="46" t="s">
        <v>2920</v>
      </c>
      <c r="D1027" s="46"/>
      <c r="E1027" s="47" t="s">
        <v>2919</v>
      </c>
      <c r="F1027" s="1" t="s">
        <v>1326</v>
      </c>
      <c r="G1027" s="50" t="s">
        <v>1331</v>
      </c>
      <c r="H1027" s="43" t="s">
        <v>10</v>
      </c>
      <c r="I1027" s="1">
        <v>845</v>
      </c>
      <c r="J1027" s="38">
        <v>778.66750000000002</v>
      </c>
      <c r="K1027" s="4">
        <f t="shared" si="97"/>
        <v>66.332499999999982</v>
      </c>
      <c r="L1027" s="40">
        <f t="shared" si="98"/>
        <v>7.8500000000000014E-2</v>
      </c>
      <c r="M1027" s="1">
        <v>845</v>
      </c>
      <c r="N1027" s="41">
        <f t="shared" si="99"/>
        <v>7.8500000000000014E-2</v>
      </c>
    </row>
    <row r="1028" spans="1:14">
      <c r="A1028" s="1" t="str">
        <f t="shared" si="96"/>
        <v>2.03.0306</v>
      </c>
      <c r="B1028" s="25">
        <f>COUNTIF(C$3:C1028,C1028)</f>
        <v>6</v>
      </c>
      <c r="C1028" s="46" t="s">
        <v>2920</v>
      </c>
      <c r="D1028" s="46"/>
      <c r="E1028" s="47" t="s">
        <v>2921</v>
      </c>
      <c r="F1028" s="1" t="s">
        <v>1332</v>
      </c>
      <c r="G1028" s="50">
        <v>0</v>
      </c>
      <c r="H1028" s="43" t="s">
        <v>10</v>
      </c>
      <c r="I1028" s="1">
        <v>210</v>
      </c>
      <c r="J1028" s="38">
        <v>203.7</v>
      </c>
      <c r="K1028" s="4">
        <f t="shared" si="97"/>
        <v>6.3000000000000114</v>
      </c>
      <c r="L1028" s="40">
        <f t="shared" si="98"/>
        <v>3.0000000000000027E-2</v>
      </c>
      <c r="M1028" s="1">
        <v>210</v>
      </c>
      <c r="N1028" s="41">
        <f t="shared" si="99"/>
        <v>3.0000000000000027E-2</v>
      </c>
    </row>
    <row r="1029" spans="1:14">
      <c r="A1029" s="1" t="str">
        <f t="shared" si="96"/>
        <v>2.03.0307</v>
      </c>
      <c r="B1029" s="25">
        <f>COUNTIF(C$3:C1029,C1029)</f>
        <v>7</v>
      </c>
      <c r="C1029" s="46" t="s">
        <v>2920</v>
      </c>
      <c r="D1029" s="46"/>
      <c r="E1029" s="47" t="s">
        <v>2922</v>
      </c>
      <c r="F1029" s="1" t="s">
        <v>1333</v>
      </c>
      <c r="G1029" s="50" t="s">
        <v>1334</v>
      </c>
      <c r="H1029" s="43" t="s">
        <v>10</v>
      </c>
      <c r="I1029" s="1">
        <v>1159.83</v>
      </c>
      <c r="J1029" s="38">
        <v>1125.0350999999998</v>
      </c>
      <c r="K1029" s="4">
        <f t="shared" si="97"/>
        <v>34.794900000000098</v>
      </c>
      <c r="L1029" s="40">
        <f t="shared" si="98"/>
        <v>3.0000000000000138E-2</v>
      </c>
      <c r="M1029" s="1">
        <v>1159.83</v>
      </c>
      <c r="N1029" s="41">
        <f t="shared" si="99"/>
        <v>3.0000000000000138E-2</v>
      </c>
    </row>
    <row r="1030" spans="1:14">
      <c r="A1030" s="1" t="str">
        <f t="shared" si="96"/>
        <v>2.03.0308</v>
      </c>
      <c r="B1030" s="25">
        <f>COUNTIF(C$3:C1030,C1030)</f>
        <v>8</v>
      </c>
      <c r="C1030" s="46" t="s">
        <v>2920</v>
      </c>
      <c r="D1030" s="46"/>
      <c r="E1030" s="47" t="s">
        <v>2923</v>
      </c>
      <c r="F1030" s="1" t="s">
        <v>1335</v>
      </c>
      <c r="G1030" s="50" t="s">
        <v>1336</v>
      </c>
      <c r="H1030" s="43" t="s">
        <v>1069</v>
      </c>
      <c r="I1030" s="1">
        <v>170.94</v>
      </c>
      <c r="J1030" s="38">
        <v>165.81180000000001</v>
      </c>
      <c r="K1030" s="4">
        <f t="shared" si="97"/>
        <v>5.1281999999999925</v>
      </c>
      <c r="L1030" s="40">
        <f t="shared" si="98"/>
        <v>2.9999999999999916E-2</v>
      </c>
      <c r="M1030" s="1">
        <v>170.94</v>
      </c>
      <c r="N1030" s="41">
        <f t="shared" si="99"/>
        <v>2.9999999999999916E-2</v>
      </c>
    </row>
    <row r="1031" spans="1:14">
      <c r="A1031" s="1" t="str">
        <f t="shared" si="96"/>
        <v>2.03.0309</v>
      </c>
      <c r="B1031" s="25">
        <f>COUNTIF(C$3:C1031,C1031)</f>
        <v>9</v>
      </c>
      <c r="C1031" s="46" t="s">
        <v>2920</v>
      </c>
      <c r="D1031" s="46"/>
      <c r="E1031" s="47" t="s">
        <v>2924</v>
      </c>
      <c r="F1031" s="1" t="s">
        <v>1337</v>
      </c>
      <c r="G1031" s="50" t="s">
        <v>1338</v>
      </c>
      <c r="H1031" s="43" t="s">
        <v>1069</v>
      </c>
      <c r="I1031" s="1">
        <v>188.03</v>
      </c>
      <c r="J1031" s="38">
        <v>179.65370000000001</v>
      </c>
      <c r="K1031" s="4">
        <f t="shared" si="97"/>
        <v>8.3762999999999863</v>
      </c>
      <c r="L1031" s="40">
        <f t="shared" si="98"/>
        <v>4.4547678561931536E-2</v>
      </c>
      <c r="M1031" s="1">
        <v>188.03</v>
      </c>
      <c r="N1031" s="41">
        <f t="shared" si="99"/>
        <v>4.4547678561931536E-2</v>
      </c>
    </row>
    <row r="1032" spans="1:14">
      <c r="A1032" s="1" t="str">
        <f t="shared" si="96"/>
        <v>2.03.03010</v>
      </c>
      <c r="B1032" s="25">
        <f>COUNTIF(C$3:C1032,C1032)</f>
        <v>10</v>
      </c>
      <c r="C1032" s="46" t="s">
        <v>2918</v>
      </c>
      <c r="D1032" s="46"/>
      <c r="E1032" s="47" t="s">
        <v>2925</v>
      </c>
      <c r="F1032" s="1" t="s">
        <v>1339</v>
      </c>
      <c r="G1032" s="50" t="s">
        <v>1340</v>
      </c>
      <c r="H1032" s="43" t="s">
        <v>1069</v>
      </c>
      <c r="I1032" s="1">
        <v>197.85</v>
      </c>
      <c r="J1032" s="38">
        <v>191.91449999999998</v>
      </c>
      <c r="K1032" s="4">
        <f t="shared" si="97"/>
        <v>5.9355000000000189</v>
      </c>
      <c r="L1032" s="40">
        <f t="shared" si="98"/>
        <v>3.0000000000000138E-2</v>
      </c>
      <c r="M1032" s="1">
        <v>200.86</v>
      </c>
      <c r="N1032" s="41">
        <f t="shared" si="99"/>
        <v>4.4535995220551849E-2</v>
      </c>
    </row>
    <row r="1033" spans="1:14">
      <c r="A1033" s="1" t="str">
        <f t="shared" si="96"/>
        <v>2.03.0341</v>
      </c>
      <c r="B1033" s="25">
        <f>COUNTIF(C$3:C1033,C1033)</f>
        <v>1</v>
      </c>
      <c r="C1033" s="46" t="s">
        <v>2927</v>
      </c>
      <c r="D1033" s="46"/>
      <c r="E1033" s="47" t="s">
        <v>2926</v>
      </c>
      <c r="F1033" s="1" t="s">
        <v>1341</v>
      </c>
      <c r="G1033" s="50" t="s">
        <v>1342</v>
      </c>
      <c r="H1033" s="43" t="s">
        <v>1076</v>
      </c>
      <c r="I1033" s="1">
        <v>361</v>
      </c>
      <c r="J1033" s="38">
        <v>350.17</v>
      </c>
      <c r="K1033" s="4">
        <f t="shared" si="97"/>
        <v>10.829999999999984</v>
      </c>
      <c r="L1033" s="40">
        <f t="shared" si="98"/>
        <v>2.9999999999999916E-2</v>
      </c>
      <c r="M1033" s="1">
        <v>380</v>
      </c>
      <c r="N1033" s="41">
        <f t="shared" si="99"/>
        <v>7.8499999999999903E-2</v>
      </c>
    </row>
    <row r="1034" spans="1:14">
      <c r="A1034" s="1" t="str">
        <f t="shared" si="96"/>
        <v>2.03.0401</v>
      </c>
      <c r="B1034" s="25">
        <f>COUNTIF(C$3:C1034,C1034)</f>
        <v>1</v>
      </c>
      <c r="C1034" s="46" t="s">
        <v>2929</v>
      </c>
      <c r="D1034" s="46"/>
      <c r="E1034" s="47" t="s">
        <v>2928</v>
      </c>
      <c r="F1034" s="1" t="s">
        <v>1343</v>
      </c>
      <c r="G1034" s="50">
        <v>0</v>
      </c>
      <c r="H1034" s="43" t="s">
        <v>10</v>
      </c>
      <c r="I1034" s="1">
        <v>578.17999999999995</v>
      </c>
      <c r="J1034" s="38">
        <v>560.83459999999991</v>
      </c>
      <c r="K1034" s="4">
        <f t="shared" si="97"/>
        <v>17.345400000000041</v>
      </c>
      <c r="L1034" s="40">
        <f t="shared" si="98"/>
        <v>3.0000000000000027E-2</v>
      </c>
      <c r="M1034" s="1">
        <v>589.74</v>
      </c>
      <c r="N1034" s="41">
        <f t="shared" si="99"/>
        <v>4.9013802692712161E-2</v>
      </c>
    </row>
    <row r="1035" spans="1:14">
      <c r="A1035" s="1" t="str">
        <f t="shared" si="96"/>
        <v>2.03.0402</v>
      </c>
      <c r="B1035" s="25">
        <f>COUNTIF(C$3:C1035,C1035)</f>
        <v>2</v>
      </c>
      <c r="C1035" s="46" t="s">
        <v>2929</v>
      </c>
      <c r="D1035" s="46"/>
      <c r="E1035" s="47" t="s">
        <v>2930</v>
      </c>
      <c r="F1035" s="1" t="s">
        <v>1344</v>
      </c>
      <c r="G1035" s="50">
        <v>0</v>
      </c>
      <c r="H1035" s="43" t="s">
        <v>393</v>
      </c>
      <c r="I1035" s="1">
        <v>2639.52</v>
      </c>
      <c r="J1035" s="38">
        <v>2560.3343999999997</v>
      </c>
      <c r="K1035" s="4">
        <f t="shared" si="97"/>
        <v>79.18560000000025</v>
      </c>
      <c r="L1035" s="40">
        <f t="shared" si="98"/>
        <v>3.0000000000000138E-2</v>
      </c>
      <c r="M1035" s="1">
        <v>2692.31</v>
      </c>
      <c r="N1035" s="41">
        <f t="shared" si="99"/>
        <v>4.9019466554742985E-2</v>
      </c>
    </row>
    <row r="1036" spans="1:14">
      <c r="A1036" s="1" t="str">
        <f t="shared" si="96"/>
        <v>2.03.0403</v>
      </c>
      <c r="B1036" s="25">
        <f>COUNTIF(C$3:C1036,C1036)</f>
        <v>3</v>
      </c>
      <c r="C1036" s="46" t="s">
        <v>2929</v>
      </c>
      <c r="D1036" s="46"/>
      <c r="E1036" s="47" t="s">
        <v>2931</v>
      </c>
      <c r="F1036" s="1" t="s">
        <v>1345</v>
      </c>
      <c r="G1036" s="50">
        <v>0</v>
      </c>
      <c r="H1036" s="43" t="s">
        <v>393</v>
      </c>
      <c r="I1036" s="1">
        <v>2639.52</v>
      </c>
      <c r="J1036" s="38">
        <v>2560.3343999999997</v>
      </c>
      <c r="K1036" s="4">
        <f t="shared" si="97"/>
        <v>79.18560000000025</v>
      </c>
      <c r="L1036" s="40">
        <f t="shared" si="98"/>
        <v>3.0000000000000138E-2</v>
      </c>
      <c r="M1036" s="1">
        <v>2692.31</v>
      </c>
      <c r="N1036" s="41">
        <f t="shared" si="99"/>
        <v>4.9019466554742985E-2</v>
      </c>
    </row>
    <row r="1037" spans="1:14">
      <c r="A1037" s="1" t="str">
        <f t="shared" si="96"/>
        <v>2.03.0404</v>
      </c>
      <c r="B1037" s="25">
        <f>COUNTIF(C$3:C1037,C1037)</f>
        <v>4</v>
      </c>
      <c r="C1037" s="46" t="s">
        <v>2929</v>
      </c>
      <c r="D1037" s="46"/>
      <c r="E1037" s="47" t="s">
        <v>2932</v>
      </c>
      <c r="F1037" s="1" t="s">
        <v>1346</v>
      </c>
      <c r="G1037" s="50">
        <v>0</v>
      </c>
      <c r="H1037" s="43" t="s">
        <v>393</v>
      </c>
      <c r="I1037" s="1">
        <v>3242.84</v>
      </c>
      <c r="J1037" s="38">
        <v>3145.5547999999999</v>
      </c>
      <c r="K1037" s="4">
        <f t="shared" si="97"/>
        <v>97.285200000000259</v>
      </c>
      <c r="L1037" s="40">
        <f t="shared" si="98"/>
        <v>3.0000000000000027E-2</v>
      </c>
      <c r="M1037" s="1">
        <v>3307.69</v>
      </c>
      <c r="N1037" s="41">
        <f t="shared" si="99"/>
        <v>4.9017652803013623E-2</v>
      </c>
    </row>
    <row r="1038" spans="1:14">
      <c r="A1038" s="1" t="str">
        <f t="shared" si="96"/>
        <v>2.03.0405</v>
      </c>
      <c r="B1038" s="25">
        <f>COUNTIF(C$3:C1038,C1038)</f>
        <v>5</v>
      </c>
      <c r="C1038" s="46" t="s">
        <v>2929</v>
      </c>
      <c r="D1038" s="46"/>
      <c r="E1038" s="47" t="s">
        <v>2933</v>
      </c>
      <c r="F1038" s="1" t="s">
        <v>1347</v>
      </c>
      <c r="G1038" s="50">
        <v>0</v>
      </c>
      <c r="H1038" s="43" t="s">
        <v>393</v>
      </c>
      <c r="I1038" s="1">
        <v>3242.84</v>
      </c>
      <c r="J1038" s="38">
        <v>3145.5547999999999</v>
      </c>
      <c r="K1038" s="4">
        <f t="shared" si="97"/>
        <v>97.285200000000259</v>
      </c>
      <c r="L1038" s="40">
        <f t="shared" si="98"/>
        <v>3.0000000000000027E-2</v>
      </c>
      <c r="M1038" s="1">
        <v>3307.69</v>
      </c>
      <c r="N1038" s="41">
        <f t="shared" si="99"/>
        <v>4.9017652803013623E-2</v>
      </c>
    </row>
    <row r="1039" spans="1:14">
      <c r="A1039" s="1" t="str">
        <f t="shared" si="96"/>
        <v>2.03.0431</v>
      </c>
      <c r="B1039" s="25">
        <f>COUNTIF(C$3:C1039,C1039)</f>
        <v>1</v>
      </c>
      <c r="C1039" s="46" t="s">
        <v>2935</v>
      </c>
      <c r="D1039" s="46"/>
      <c r="E1039" s="47" t="s">
        <v>2934</v>
      </c>
      <c r="F1039" s="1" t="s">
        <v>1348</v>
      </c>
      <c r="G1039" s="50" t="s">
        <v>1349</v>
      </c>
      <c r="H1039" s="43" t="s">
        <v>393</v>
      </c>
      <c r="I1039" s="1">
        <v>1.8</v>
      </c>
      <c r="J1039" s="38">
        <v>1.746</v>
      </c>
      <c r="K1039" s="4">
        <f t="shared" si="97"/>
        <v>5.4000000000000048E-2</v>
      </c>
      <c r="L1039" s="40">
        <f t="shared" si="98"/>
        <v>3.0000000000000027E-2</v>
      </c>
      <c r="M1039" s="1">
        <v>1.8</v>
      </c>
      <c r="N1039" s="41">
        <f t="shared" si="99"/>
        <v>3.0000000000000027E-2</v>
      </c>
    </row>
    <row r="1040" spans="1:14">
      <c r="A1040" s="1" t="str">
        <f t="shared" si="96"/>
        <v>2.03.0432</v>
      </c>
      <c r="B1040" s="25">
        <f>COUNTIF(C$3:C1040,C1040)</f>
        <v>2</v>
      </c>
      <c r="C1040" s="46" t="s">
        <v>2937</v>
      </c>
      <c r="D1040" s="46"/>
      <c r="E1040" s="47" t="s">
        <v>2936</v>
      </c>
      <c r="F1040" s="1" t="s">
        <v>1350</v>
      </c>
      <c r="G1040" s="50" t="s">
        <v>1351</v>
      </c>
      <c r="H1040" s="43" t="s">
        <v>393</v>
      </c>
      <c r="I1040" s="1">
        <v>16.59</v>
      </c>
      <c r="J1040" s="38">
        <v>16.092299999999998</v>
      </c>
      <c r="K1040" s="4">
        <f t="shared" si="97"/>
        <v>0.49770000000000181</v>
      </c>
      <c r="L1040" s="40">
        <f t="shared" si="98"/>
        <v>3.0000000000000138E-2</v>
      </c>
      <c r="M1040" s="1">
        <v>16.59</v>
      </c>
      <c r="N1040" s="41">
        <f t="shared" si="99"/>
        <v>3.0000000000000138E-2</v>
      </c>
    </row>
    <row r="1041" spans="1:14">
      <c r="A1041" s="1" t="str">
        <f t="shared" si="96"/>
        <v>2.03.0433</v>
      </c>
      <c r="B1041" s="25">
        <f>COUNTIF(C$3:C1041,C1041)</f>
        <v>3</v>
      </c>
      <c r="C1041" s="46" t="s">
        <v>2939</v>
      </c>
      <c r="D1041" s="46"/>
      <c r="E1041" s="47" t="s">
        <v>2938</v>
      </c>
      <c r="F1041" s="1" t="s">
        <v>1350</v>
      </c>
      <c r="G1041" s="50" t="s">
        <v>1352</v>
      </c>
      <c r="H1041" s="43" t="s">
        <v>393</v>
      </c>
      <c r="I1041" s="1">
        <v>22.47</v>
      </c>
      <c r="J1041" s="38">
        <v>21.7959</v>
      </c>
      <c r="K1041" s="4">
        <f t="shared" si="97"/>
        <v>0.67409999999999926</v>
      </c>
      <c r="L1041" s="40">
        <f t="shared" si="98"/>
        <v>2.9999999999999916E-2</v>
      </c>
      <c r="M1041" s="1">
        <v>22.47</v>
      </c>
      <c r="N1041" s="41">
        <f t="shared" si="99"/>
        <v>2.9999999999999916E-2</v>
      </c>
    </row>
    <row r="1042" spans="1:14">
      <c r="A1042" s="1" t="str">
        <f t="shared" si="96"/>
        <v>2.03.0434</v>
      </c>
      <c r="B1042" s="25">
        <f>COUNTIF(C$3:C1042,C1042)</f>
        <v>4</v>
      </c>
      <c r="C1042" s="46" t="s">
        <v>2941</v>
      </c>
      <c r="D1042" s="46"/>
      <c r="E1042" s="47" t="s">
        <v>2940</v>
      </c>
      <c r="F1042" s="1" t="s">
        <v>1353</v>
      </c>
      <c r="G1042" s="50" t="s">
        <v>1354</v>
      </c>
      <c r="H1042" s="43" t="s">
        <v>393</v>
      </c>
      <c r="I1042" s="1">
        <v>161</v>
      </c>
      <c r="J1042" s="38">
        <v>156.16999999999999</v>
      </c>
      <c r="K1042" s="4">
        <f t="shared" si="97"/>
        <v>4.8300000000000125</v>
      </c>
      <c r="L1042" s="40">
        <f t="shared" si="98"/>
        <v>3.0000000000000027E-2</v>
      </c>
      <c r="M1042" s="1">
        <v>161.76</v>
      </c>
      <c r="N1042" s="41">
        <f t="shared" si="99"/>
        <v>3.4557368941641964E-2</v>
      </c>
    </row>
    <row r="1043" spans="1:14">
      <c r="A1043" s="1" t="str">
        <f t="shared" si="96"/>
        <v>2.03.0435</v>
      </c>
      <c r="B1043" s="25">
        <f>COUNTIF(C$3:C1043,C1043)</f>
        <v>5</v>
      </c>
      <c r="C1043" s="46" t="s">
        <v>2943</v>
      </c>
      <c r="D1043" s="46"/>
      <c r="E1043" s="47" t="s">
        <v>2942</v>
      </c>
      <c r="F1043" s="1" t="s">
        <v>1355</v>
      </c>
      <c r="G1043" s="50" t="s">
        <v>1351</v>
      </c>
      <c r="H1043" s="43" t="s">
        <v>393</v>
      </c>
      <c r="I1043" s="1">
        <v>17.95</v>
      </c>
      <c r="J1043" s="38">
        <v>17.4115</v>
      </c>
      <c r="K1043" s="4">
        <f t="shared" si="97"/>
        <v>0.53849999999999909</v>
      </c>
      <c r="L1043" s="40">
        <f t="shared" si="98"/>
        <v>2.9999999999999916E-2</v>
      </c>
      <c r="M1043" s="1">
        <v>17.95</v>
      </c>
      <c r="N1043" s="41">
        <f t="shared" si="99"/>
        <v>2.9999999999999916E-2</v>
      </c>
    </row>
    <row r="1044" spans="1:14">
      <c r="A1044" s="1" t="str">
        <f t="shared" si="96"/>
        <v>2.03.0436</v>
      </c>
      <c r="B1044" s="25">
        <f>COUNTIF(C$3:C1044,C1044)</f>
        <v>6</v>
      </c>
      <c r="C1044" s="46" t="s">
        <v>2943</v>
      </c>
      <c r="D1044" s="46"/>
      <c r="E1044" s="47" t="s">
        <v>2944</v>
      </c>
      <c r="F1044" s="1" t="s">
        <v>1356</v>
      </c>
      <c r="G1044" s="50" t="s">
        <v>1357</v>
      </c>
      <c r="H1044" s="43" t="s">
        <v>393</v>
      </c>
      <c r="I1044" s="1">
        <v>10</v>
      </c>
      <c r="J1044" s="38">
        <v>9.6999999999999993</v>
      </c>
      <c r="K1044" s="4">
        <f t="shared" si="97"/>
        <v>0.30000000000000071</v>
      </c>
      <c r="L1044" s="40">
        <f t="shared" si="98"/>
        <v>3.0000000000000027E-2</v>
      </c>
      <c r="M1044" s="1">
        <v>10</v>
      </c>
      <c r="N1044" s="41">
        <f t="shared" si="99"/>
        <v>3.0000000000000027E-2</v>
      </c>
    </row>
    <row r="1045" spans="1:14">
      <c r="A1045" s="1" t="str">
        <f t="shared" si="96"/>
        <v>2.03.0437</v>
      </c>
      <c r="B1045" s="25">
        <f>COUNTIF(C$3:C1045,C1045)</f>
        <v>7</v>
      </c>
      <c r="C1045" s="46" t="s">
        <v>2943</v>
      </c>
      <c r="D1045" s="46"/>
      <c r="E1045" s="47" t="s">
        <v>2945</v>
      </c>
      <c r="F1045" s="1" t="s">
        <v>1358</v>
      </c>
      <c r="G1045" s="50" t="s">
        <v>1357</v>
      </c>
      <c r="H1045" s="43" t="s">
        <v>393</v>
      </c>
      <c r="I1045" s="1">
        <v>12</v>
      </c>
      <c r="J1045" s="38">
        <v>11.64</v>
      </c>
      <c r="K1045" s="4">
        <f t="shared" ref="K1045:K1108" si="100">I1045-J1045</f>
        <v>0.35999999999999943</v>
      </c>
      <c r="L1045" s="40">
        <f t="shared" ref="L1045:L1108" si="101">1-J1045/I1045</f>
        <v>2.9999999999999916E-2</v>
      </c>
      <c r="M1045" s="1">
        <v>12</v>
      </c>
      <c r="N1045" s="41">
        <f t="shared" si="99"/>
        <v>2.9999999999999916E-2</v>
      </c>
    </row>
    <row r="1046" spans="1:14">
      <c r="A1046" s="1" t="str">
        <f t="shared" si="96"/>
        <v>2.03.0438</v>
      </c>
      <c r="B1046" s="25">
        <f>COUNTIF(C$3:C1046,C1046)</f>
        <v>8</v>
      </c>
      <c r="C1046" s="46" t="s">
        <v>2943</v>
      </c>
      <c r="D1046" s="46"/>
      <c r="E1046" s="47" t="s">
        <v>2946</v>
      </c>
      <c r="F1046" s="1" t="s">
        <v>1359</v>
      </c>
      <c r="G1046" s="50" t="s">
        <v>1360</v>
      </c>
      <c r="H1046" s="43" t="s">
        <v>393</v>
      </c>
      <c r="I1046" s="1">
        <v>4.5</v>
      </c>
      <c r="J1046" s="38">
        <v>4.3650000000000002</v>
      </c>
      <c r="K1046" s="4">
        <f t="shared" si="100"/>
        <v>0.13499999999999979</v>
      </c>
      <c r="L1046" s="40">
        <f t="shared" si="101"/>
        <v>2.9999999999999916E-2</v>
      </c>
      <c r="M1046" s="1">
        <v>4.5</v>
      </c>
      <c r="N1046" s="41">
        <f t="shared" si="99"/>
        <v>2.9999999999999916E-2</v>
      </c>
    </row>
    <row r="1047" spans="1:14">
      <c r="A1047" s="1" t="str">
        <f t="shared" ref="A1047:A1110" si="102">C1047&amp;B1047</f>
        <v>2.03.0439</v>
      </c>
      <c r="B1047" s="25">
        <f>COUNTIF(C$3:C1047,C1047)</f>
        <v>9</v>
      </c>
      <c r="C1047" s="46" t="s">
        <v>2943</v>
      </c>
      <c r="D1047" s="46"/>
      <c r="E1047" s="47" t="s">
        <v>2947</v>
      </c>
      <c r="F1047" s="1" t="s">
        <v>1361</v>
      </c>
      <c r="G1047" s="50" t="s">
        <v>1362</v>
      </c>
      <c r="H1047" s="43" t="s">
        <v>393</v>
      </c>
      <c r="I1047" s="1">
        <v>4.3</v>
      </c>
      <c r="J1047" s="38">
        <v>4.1709999999999994</v>
      </c>
      <c r="K1047" s="4">
        <f t="shared" si="100"/>
        <v>0.12900000000000045</v>
      </c>
      <c r="L1047" s="40">
        <f t="shared" si="101"/>
        <v>3.0000000000000138E-2</v>
      </c>
      <c r="M1047" s="1">
        <v>4.3</v>
      </c>
      <c r="N1047" s="41">
        <f t="shared" si="99"/>
        <v>3.0000000000000138E-2</v>
      </c>
    </row>
    <row r="1048" spans="1:14">
      <c r="A1048" s="1" t="str">
        <f t="shared" si="102"/>
        <v>2.03.04310</v>
      </c>
      <c r="B1048" s="25">
        <f>COUNTIF(C$3:C1048,C1048)</f>
        <v>10</v>
      </c>
      <c r="C1048" s="46" t="s">
        <v>2943</v>
      </c>
      <c r="D1048" s="46"/>
      <c r="E1048" s="47" t="s">
        <v>2948</v>
      </c>
      <c r="F1048" s="1" t="s">
        <v>1363</v>
      </c>
      <c r="G1048" s="50" t="s">
        <v>1364</v>
      </c>
      <c r="H1048" s="43" t="s">
        <v>393</v>
      </c>
      <c r="I1048" s="1">
        <v>5</v>
      </c>
      <c r="J1048" s="38">
        <v>4.8499999999999996</v>
      </c>
      <c r="K1048" s="4">
        <f t="shared" si="100"/>
        <v>0.15000000000000036</v>
      </c>
      <c r="L1048" s="40">
        <f t="shared" si="101"/>
        <v>3.0000000000000027E-2</v>
      </c>
      <c r="M1048" s="1">
        <v>5</v>
      </c>
      <c r="N1048" s="41">
        <f t="shared" si="99"/>
        <v>3.0000000000000027E-2</v>
      </c>
    </row>
    <row r="1049" spans="1:14">
      <c r="A1049" s="1" t="str">
        <f t="shared" si="102"/>
        <v>2.03.04311</v>
      </c>
      <c r="B1049" s="25">
        <f>COUNTIF(C$3:C1049,C1049)</f>
        <v>11</v>
      </c>
      <c r="C1049" s="46" t="s">
        <v>2943</v>
      </c>
      <c r="D1049" s="46"/>
      <c r="E1049" s="47" t="s">
        <v>2949</v>
      </c>
      <c r="F1049" s="1" t="s">
        <v>1365</v>
      </c>
      <c r="G1049" s="50" t="s">
        <v>1366</v>
      </c>
      <c r="H1049" s="43" t="s">
        <v>393</v>
      </c>
      <c r="I1049" s="1">
        <v>6</v>
      </c>
      <c r="J1049" s="38">
        <v>5.82</v>
      </c>
      <c r="K1049" s="4">
        <f t="shared" si="100"/>
        <v>0.17999999999999972</v>
      </c>
      <c r="L1049" s="40">
        <f t="shared" si="101"/>
        <v>2.9999999999999916E-2</v>
      </c>
      <c r="M1049" s="1">
        <v>6</v>
      </c>
      <c r="N1049" s="41">
        <f t="shared" si="99"/>
        <v>2.9999999999999916E-2</v>
      </c>
    </row>
    <row r="1050" spans="1:14">
      <c r="A1050" s="1" t="str">
        <f t="shared" si="102"/>
        <v>2.03.04312</v>
      </c>
      <c r="B1050" s="25">
        <f>COUNTIF(C$3:C1050,C1050)</f>
        <v>12</v>
      </c>
      <c r="C1050" s="46" t="s">
        <v>2943</v>
      </c>
      <c r="D1050" s="46"/>
      <c r="E1050" s="47" t="s">
        <v>2950</v>
      </c>
      <c r="F1050" s="1" t="s">
        <v>1367</v>
      </c>
      <c r="G1050" s="50" t="s">
        <v>1368</v>
      </c>
      <c r="H1050" s="43" t="s">
        <v>393</v>
      </c>
      <c r="I1050" s="1">
        <v>8</v>
      </c>
      <c r="J1050" s="38">
        <v>7.76</v>
      </c>
      <c r="K1050" s="4">
        <f t="shared" si="100"/>
        <v>0.24000000000000021</v>
      </c>
      <c r="L1050" s="40">
        <f t="shared" si="101"/>
        <v>3.0000000000000027E-2</v>
      </c>
      <c r="M1050" s="1">
        <v>8</v>
      </c>
      <c r="N1050" s="41">
        <f t="shared" si="99"/>
        <v>3.0000000000000027E-2</v>
      </c>
    </row>
    <row r="1051" spans="1:14">
      <c r="A1051" s="1" t="str">
        <f t="shared" si="102"/>
        <v>2.03.04313</v>
      </c>
      <c r="B1051" s="25">
        <f>COUNTIF(C$3:C1051,C1051)</f>
        <v>13</v>
      </c>
      <c r="C1051" s="46" t="s">
        <v>2943</v>
      </c>
      <c r="D1051" s="46"/>
      <c r="E1051" s="47" t="s">
        <v>2951</v>
      </c>
      <c r="F1051" s="1" t="s">
        <v>1369</v>
      </c>
      <c r="G1051" s="50" t="s">
        <v>1370</v>
      </c>
      <c r="H1051" s="43" t="s">
        <v>393</v>
      </c>
      <c r="I1051" s="1">
        <v>5</v>
      </c>
      <c r="J1051" s="38">
        <v>4.8499999999999996</v>
      </c>
      <c r="K1051" s="4">
        <f t="shared" si="100"/>
        <v>0.15000000000000036</v>
      </c>
      <c r="L1051" s="40">
        <f t="shared" si="101"/>
        <v>3.0000000000000027E-2</v>
      </c>
      <c r="M1051" s="1">
        <v>5</v>
      </c>
      <c r="N1051" s="41">
        <f t="shared" si="99"/>
        <v>3.0000000000000027E-2</v>
      </c>
    </row>
    <row r="1052" spans="1:14">
      <c r="A1052" s="1" t="str">
        <f t="shared" si="102"/>
        <v>2.03.04314</v>
      </c>
      <c r="B1052" s="25">
        <f>COUNTIF(C$3:C1052,C1052)</f>
        <v>14</v>
      </c>
      <c r="C1052" s="46" t="s">
        <v>2943</v>
      </c>
      <c r="D1052" s="46"/>
      <c r="E1052" s="47" t="s">
        <v>2952</v>
      </c>
      <c r="F1052" s="1" t="s">
        <v>1371</v>
      </c>
      <c r="G1052" s="50">
        <v>0</v>
      </c>
      <c r="H1052" s="43" t="s">
        <v>10</v>
      </c>
      <c r="I1052" s="1">
        <v>24</v>
      </c>
      <c r="J1052" s="38">
        <v>23.28</v>
      </c>
      <c r="K1052" s="4">
        <f t="shared" si="100"/>
        <v>0.71999999999999886</v>
      </c>
      <c r="L1052" s="40">
        <f t="shared" si="101"/>
        <v>2.9999999999999916E-2</v>
      </c>
      <c r="M1052" s="1">
        <v>33</v>
      </c>
      <c r="N1052" s="41">
        <f t="shared" si="99"/>
        <v>0.29454545454545455</v>
      </c>
    </row>
    <row r="1053" spans="1:14">
      <c r="A1053" s="1" t="str">
        <f t="shared" si="102"/>
        <v>2.03.04315</v>
      </c>
      <c r="B1053" s="25">
        <f>COUNTIF(C$3:C1053,C1053)</f>
        <v>15</v>
      </c>
      <c r="C1053" s="46" t="s">
        <v>2943</v>
      </c>
      <c r="D1053" s="46"/>
      <c r="E1053" s="47" t="s">
        <v>2953</v>
      </c>
      <c r="F1053" s="1" t="s">
        <v>1372</v>
      </c>
      <c r="G1053" s="50">
        <v>0</v>
      </c>
      <c r="H1053" s="43" t="s">
        <v>1175</v>
      </c>
      <c r="I1053" s="1">
        <v>4.5</v>
      </c>
      <c r="J1053" s="38">
        <v>4.3650000000000002</v>
      </c>
      <c r="K1053" s="4">
        <f t="shared" si="100"/>
        <v>0.13499999999999979</v>
      </c>
      <c r="L1053" s="40">
        <f t="shared" si="101"/>
        <v>2.9999999999999916E-2</v>
      </c>
      <c r="M1053" s="1">
        <v>4.5</v>
      </c>
      <c r="N1053" s="41">
        <f t="shared" si="99"/>
        <v>2.9999999999999916E-2</v>
      </c>
    </row>
    <row r="1054" spans="1:14">
      <c r="A1054" s="1" t="str">
        <f t="shared" si="102"/>
        <v>2.03.04316</v>
      </c>
      <c r="B1054" s="25">
        <f>COUNTIF(C$3:C1054,C1054)</f>
        <v>16</v>
      </c>
      <c r="C1054" s="46" t="s">
        <v>2941</v>
      </c>
      <c r="D1054" s="46"/>
      <c r="E1054" s="47" t="s">
        <v>2954</v>
      </c>
      <c r="F1054" s="1" t="s">
        <v>1373</v>
      </c>
      <c r="G1054" s="50" t="s">
        <v>1374</v>
      </c>
      <c r="H1054" s="43" t="s">
        <v>518</v>
      </c>
      <c r="I1054" s="1">
        <v>3.8</v>
      </c>
      <c r="J1054" s="38">
        <v>3.6859999999999999</v>
      </c>
      <c r="K1054" s="4">
        <f t="shared" si="100"/>
        <v>0.11399999999999988</v>
      </c>
      <c r="L1054" s="40">
        <f t="shared" si="101"/>
        <v>2.9999999999999916E-2</v>
      </c>
      <c r="M1054" s="1">
        <v>3.8</v>
      </c>
      <c r="N1054" s="41">
        <f t="shared" si="99"/>
        <v>2.9999999999999916E-2</v>
      </c>
    </row>
    <row r="1055" spans="1:14">
      <c r="A1055" s="1" t="str">
        <f t="shared" si="102"/>
        <v>2.03.04317</v>
      </c>
      <c r="B1055" s="25">
        <f>COUNTIF(C$3:C1055,C1055)</f>
        <v>17</v>
      </c>
      <c r="C1055" s="46" t="s">
        <v>2941</v>
      </c>
      <c r="D1055" s="46"/>
      <c r="E1055" s="47" t="s">
        <v>2955</v>
      </c>
      <c r="F1055" s="1" t="s">
        <v>1375</v>
      </c>
      <c r="G1055" s="50">
        <v>43532</v>
      </c>
      <c r="H1055" s="43" t="s">
        <v>518</v>
      </c>
      <c r="I1055" s="1">
        <v>4.5</v>
      </c>
      <c r="J1055" s="38">
        <v>4.3650000000000002</v>
      </c>
      <c r="K1055" s="4">
        <f t="shared" si="100"/>
        <v>0.13499999999999979</v>
      </c>
      <c r="L1055" s="40">
        <f t="shared" si="101"/>
        <v>2.9999999999999916E-2</v>
      </c>
      <c r="M1055" s="1">
        <v>4.5</v>
      </c>
      <c r="N1055" s="41">
        <f t="shared" si="99"/>
        <v>2.9999999999999916E-2</v>
      </c>
    </row>
    <row r="1056" spans="1:14">
      <c r="A1056" s="1" t="str">
        <f t="shared" si="102"/>
        <v>2.03.04318</v>
      </c>
      <c r="B1056" s="25">
        <f>COUNTIF(C$3:C1056,C1056)</f>
        <v>18</v>
      </c>
      <c r="C1056" s="46" t="s">
        <v>2941</v>
      </c>
      <c r="D1056" s="46"/>
      <c r="E1056" s="47" t="s">
        <v>2956</v>
      </c>
      <c r="F1056" s="1" t="s">
        <v>1376</v>
      </c>
      <c r="G1056" s="50" t="s">
        <v>1377</v>
      </c>
      <c r="H1056" s="43" t="s">
        <v>489</v>
      </c>
      <c r="I1056" s="1">
        <v>6</v>
      </c>
      <c r="J1056" s="38">
        <v>5.82</v>
      </c>
      <c r="K1056" s="4">
        <f t="shared" si="100"/>
        <v>0.17999999999999972</v>
      </c>
      <c r="L1056" s="40">
        <f t="shared" si="101"/>
        <v>2.9999999999999916E-2</v>
      </c>
      <c r="M1056" s="1">
        <v>6</v>
      </c>
      <c r="N1056" s="41">
        <f t="shared" si="99"/>
        <v>2.9999999999999916E-2</v>
      </c>
    </row>
    <row r="1057" spans="1:14">
      <c r="A1057" s="1" t="str">
        <f t="shared" si="102"/>
        <v>2.03.04319</v>
      </c>
      <c r="B1057" s="25">
        <f>COUNTIF(C$3:C1057,C1057)</f>
        <v>19</v>
      </c>
      <c r="C1057" s="46" t="s">
        <v>2941</v>
      </c>
      <c r="D1057" s="46"/>
      <c r="E1057" s="47" t="s">
        <v>2957</v>
      </c>
      <c r="F1057" s="1" t="s">
        <v>1378</v>
      </c>
      <c r="G1057" s="50" t="s">
        <v>1379</v>
      </c>
      <c r="H1057" s="43" t="s">
        <v>518</v>
      </c>
      <c r="I1057" s="1">
        <v>3.5</v>
      </c>
      <c r="J1057" s="38">
        <v>3.395</v>
      </c>
      <c r="K1057" s="4">
        <f t="shared" si="100"/>
        <v>0.10499999999999998</v>
      </c>
      <c r="L1057" s="40">
        <f t="shared" si="101"/>
        <v>3.0000000000000027E-2</v>
      </c>
      <c r="M1057" s="1">
        <v>3.5</v>
      </c>
      <c r="N1057" s="41">
        <f t="shared" si="99"/>
        <v>3.0000000000000027E-2</v>
      </c>
    </row>
    <row r="1058" spans="1:14">
      <c r="A1058" s="1" t="str">
        <f t="shared" si="102"/>
        <v>2.03.04320</v>
      </c>
      <c r="B1058" s="25">
        <f>COUNTIF(C$3:C1058,C1058)</f>
        <v>20</v>
      </c>
      <c r="C1058" s="46" t="s">
        <v>2941</v>
      </c>
      <c r="D1058" s="46"/>
      <c r="E1058" s="47" t="s">
        <v>2958</v>
      </c>
      <c r="F1058" s="1" t="s">
        <v>1380</v>
      </c>
      <c r="G1058" s="50">
        <v>0</v>
      </c>
      <c r="H1058" s="43" t="s">
        <v>10</v>
      </c>
      <c r="I1058" s="1">
        <v>1</v>
      </c>
      <c r="J1058" s="38">
        <v>0.97</v>
      </c>
      <c r="K1058" s="4">
        <f t="shared" si="100"/>
        <v>3.0000000000000027E-2</v>
      </c>
      <c r="L1058" s="40">
        <f t="shared" si="101"/>
        <v>3.0000000000000027E-2</v>
      </c>
      <c r="M1058" s="1">
        <v>1</v>
      </c>
      <c r="N1058" s="41">
        <f t="shared" si="99"/>
        <v>3.0000000000000027E-2</v>
      </c>
    </row>
    <row r="1059" spans="1:14">
      <c r="A1059" s="1" t="str">
        <f t="shared" si="102"/>
        <v>2.03.04321</v>
      </c>
      <c r="B1059" s="25">
        <f>COUNTIF(C$3:C1059,C1059)</f>
        <v>21</v>
      </c>
      <c r="C1059" s="46" t="s">
        <v>2943</v>
      </c>
      <c r="D1059" s="46"/>
      <c r="E1059" s="49" t="s">
        <v>2959</v>
      </c>
      <c r="F1059" s="1" t="s">
        <v>1381</v>
      </c>
      <c r="G1059" s="50">
        <v>6</v>
      </c>
      <c r="H1059" s="43" t="s">
        <v>1233</v>
      </c>
      <c r="I1059" s="1">
        <v>24.5</v>
      </c>
      <c r="J1059" s="38">
        <v>12</v>
      </c>
      <c r="K1059" s="4">
        <f t="shared" si="100"/>
        <v>12.5</v>
      </c>
      <c r="L1059" s="40">
        <f t="shared" si="101"/>
        <v>0.51020408163265307</v>
      </c>
      <c r="M1059" s="1">
        <v>12</v>
      </c>
      <c r="N1059" s="41">
        <f t="shared" si="99"/>
        <v>0</v>
      </c>
    </row>
    <row r="1060" spans="1:14">
      <c r="A1060" s="1" t="str">
        <f t="shared" si="102"/>
        <v>2.03.04322</v>
      </c>
      <c r="B1060" s="25">
        <f>COUNTIF(C$3:C1060,C1060)</f>
        <v>22</v>
      </c>
      <c r="C1060" s="46" t="s">
        <v>2943</v>
      </c>
      <c r="D1060" s="46"/>
      <c r="E1060" s="47" t="s">
        <v>2960</v>
      </c>
      <c r="F1060" s="1" t="s">
        <v>1382</v>
      </c>
      <c r="G1060" s="50">
        <v>8</v>
      </c>
      <c r="H1060" s="43" t="s">
        <v>393</v>
      </c>
      <c r="I1060" s="1">
        <v>12.5</v>
      </c>
      <c r="J1060" s="38">
        <v>12.125</v>
      </c>
      <c r="K1060" s="4">
        <f t="shared" si="100"/>
        <v>0.375</v>
      </c>
      <c r="L1060" s="40">
        <f t="shared" si="101"/>
        <v>3.0000000000000027E-2</v>
      </c>
      <c r="M1060" s="1">
        <v>12.5</v>
      </c>
      <c r="N1060" s="41">
        <f t="shared" si="99"/>
        <v>3.0000000000000027E-2</v>
      </c>
    </row>
    <row r="1061" spans="1:14">
      <c r="A1061" s="1" t="str">
        <f t="shared" si="102"/>
        <v>2.03.04323</v>
      </c>
      <c r="B1061" s="25">
        <f>COUNTIF(C$3:C1061,C1061)</f>
        <v>23</v>
      </c>
      <c r="C1061" s="46" t="s">
        <v>2943</v>
      </c>
      <c r="D1061" s="46"/>
      <c r="E1061" s="47" t="s">
        <v>2961</v>
      </c>
      <c r="F1061" s="1" t="s">
        <v>1383</v>
      </c>
      <c r="G1061" s="50">
        <v>0</v>
      </c>
      <c r="H1061" s="43" t="s">
        <v>1076</v>
      </c>
      <c r="I1061" s="1">
        <v>20</v>
      </c>
      <c r="J1061" s="38">
        <v>19.399999999999999</v>
      </c>
      <c r="K1061" s="4">
        <f t="shared" si="100"/>
        <v>0.60000000000000142</v>
      </c>
      <c r="L1061" s="40">
        <f t="shared" si="101"/>
        <v>3.0000000000000027E-2</v>
      </c>
      <c r="M1061" s="1">
        <v>20</v>
      </c>
      <c r="N1061" s="41">
        <f t="shared" si="99"/>
        <v>3.0000000000000027E-2</v>
      </c>
    </row>
    <row r="1062" spans="1:14">
      <c r="A1062" s="1" t="str">
        <f t="shared" si="102"/>
        <v>2.03.04324</v>
      </c>
      <c r="B1062" s="25">
        <f>COUNTIF(C$3:C1062,C1062)</f>
        <v>24</v>
      </c>
      <c r="C1062" s="46" t="s">
        <v>2963</v>
      </c>
      <c r="D1062" s="46"/>
      <c r="E1062" s="47" t="s">
        <v>2962</v>
      </c>
      <c r="F1062" s="1" t="s">
        <v>1384</v>
      </c>
      <c r="G1062" s="50" t="s">
        <v>1385</v>
      </c>
      <c r="H1062" s="43" t="s">
        <v>1233</v>
      </c>
      <c r="I1062" s="1">
        <v>16.5</v>
      </c>
      <c r="J1062" s="38">
        <v>16.004999999999999</v>
      </c>
      <c r="K1062" s="4">
        <f t="shared" si="100"/>
        <v>0.49500000000000099</v>
      </c>
      <c r="L1062" s="40">
        <f t="shared" si="101"/>
        <v>3.0000000000000027E-2</v>
      </c>
      <c r="M1062" s="1">
        <v>16.5</v>
      </c>
      <c r="N1062" s="41">
        <f t="shared" si="99"/>
        <v>3.0000000000000027E-2</v>
      </c>
    </row>
    <row r="1063" spans="1:14">
      <c r="A1063" s="1" t="str">
        <f t="shared" si="102"/>
        <v>2.03.04325</v>
      </c>
      <c r="B1063" s="25">
        <f>COUNTIF(C$3:C1063,C1063)</f>
        <v>25</v>
      </c>
      <c r="C1063" s="46" t="s">
        <v>2965</v>
      </c>
      <c r="D1063" s="46"/>
      <c r="E1063" s="47" t="s">
        <v>2964</v>
      </c>
      <c r="F1063" s="1" t="s">
        <v>1384</v>
      </c>
      <c r="G1063" s="50" t="s">
        <v>1386</v>
      </c>
      <c r="H1063" s="43" t="s">
        <v>1233</v>
      </c>
      <c r="I1063" s="1">
        <v>30</v>
      </c>
      <c r="J1063" s="38">
        <v>29.099999999999998</v>
      </c>
      <c r="K1063" s="4">
        <f t="shared" si="100"/>
        <v>0.90000000000000213</v>
      </c>
      <c r="L1063" s="40">
        <f t="shared" si="101"/>
        <v>3.0000000000000027E-2</v>
      </c>
      <c r="M1063" s="1">
        <v>30</v>
      </c>
      <c r="N1063" s="41">
        <f t="shared" ref="N1063:N1126" si="103">1-J1063/M1063</f>
        <v>3.0000000000000027E-2</v>
      </c>
    </row>
    <row r="1064" spans="1:14">
      <c r="A1064" s="1" t="str">
        <f t="shared" si="102"/>
        <v>2.03.04326</v>
      </c>
      <c r="B1064" s="25">
        <f>COUNTIF(C$3:C1064,C1064)</f>
        <v>26</v>
      </c>
      <c r="C1064" s="46" t="s">
        <v>2965</v>
      </c>
      <c r="D1064" s="46"/>
      <c r="E1064" s="47" t="s">
        <v>2966</v>
      </c>
      <c r="F1064" s="1" t="s">
        <v>1387</v>
      </c>
      <c r="G1064" s="50" t="s">
        <v>1388</v>
      </c>
      <c r="H1064" s="43" t="s">
        <v>1233</v>
      </c>
      <c r="I1064" s="1">
        <v>5.9</v>
      </c>
      <c r="J1064" s="38">
        <v>5.7229999999999999</v>
      </c>
      <c r="K1064" s="4">
        <f t="shared" si="100"/>
        <v>0.17700000000000049</v>
      </c>
      <c r="L1064" s="40">
        <f t="shared" si="101"/>
        <v>3.0000000000000027E-2</v>
      </c>
      <c r="M1064" s="1">
        <v>5.9</v>
      </c>
      <c r="N1064" s="41">
        <f t="shared" si="103"/>
        <v>3.0000000000000027E-2</v>
      </c>
    </row>
    <row r="1065" spans="1:14">
      <c r="A1065" s="1" t="str">
        <f t="shared" si="102"/>
        <v>2.03.04327</v>
      </c>
      <c r="B1065" s="25">
        <f>COUNTIF(C$3:C1065,C1065)</f>
        <v>27</v>
      </c>
      <c r="C1065" s="46" t="s">
        <v>2968</v>
      </c>
      <c r="D1065" s="46"/>
      <c r="E1065" s="47" t="s">
        <v>2967</v>
      </c>
      <c r="F1065" s="1" t="s">
        <v>1389</v>
      </c>
      <c r="G1065" s="50">
        <v>0</v>
      </c>
      <c r="H1065" s="43" t="s">
        <v>1233</v>
      </c>
      <c r="I1065" s="1">
        <v>85</v>
      </c>
      <c r="J1065" s="38">
        <v>82.45</v>
      </c>
      <c r="K1065" s="4">
        <f t="shared" si="100"/>
        <v>2.5499999999999972</v>
      </c>
      <c r="L1065" s="40">
        <f t="shared" si="101"/>
        <v>2.9999999999999916E-2</v>
      </c>
      <c r="M1065" s="1">
        <v>85</v>
      </c>
      <c r="N1065" s="41">
        <f t="shared" si="103"/>
        <v>2.9999999999999916E-2</v>
      </c>
    </row>
    <row r="1066" spans="1:14">
      <c r="A1066" s="1" t="str">
        <f t="shared" si="102"/>
        <v>2.03.04328</v>
      </c>
      <c r="B1066" s="25">
        <f>COUNTIF(C$3:C1066,C1066)</f>
        <v>28</v>
      </c>
      <c r="C1066" s="46" t="s">
        <v>2968</v>
      </c>
      <c r="D1066" s="46"/>
      <c r="E1066" s="47" t="s">
        <v>2969</v>
      </c>
      <c r="F1066" s="1" t="s">
        <v>1390</v>
      </c>
      <c r="G1066" s="50">
        <v>0</v>
      </c>
      <c r="H1066" s="43" t="s">
        <v>1117</v>
      </c>
      <c r="I1066" s="1">
        <v>18</v>
      </c>
      <c r="J1066" s="38">
        <v>4.5590000000000002</v>
      </c>
      <c r="K1066" s="4">
        <f t="shared" si="100"/>
        <v>13.440999999999999</v>
      </c>
      <c r="L1066" s="40">
        <f t="shared" si="101"/>
        <v>0.74672222222222229</v>
      </c>
      <c r="M1066" s="1">
        <v>18</v>
      </c>
      <c r="N1066" s="41">
        <f t="shared" si="103"/>
        <v>0.74672222222222229</v>
      </c>
    </row>
    <row r="1067" spans="1:14">
      <c r="A1067" s="1" t="str">
        <f t="shared" si="102"/>
        <v>2.03.04329</v>
      </c>
      <c r="B1067" s="25">
        <f>COUNTIF(C$3:C1067,C1067)</f>
        <v>29</v>
      </c>
      <c r="C1067" s="46" t="s">
        <v>2968</v>
      </c>
      <c r="D1067" s="46"/>
      <c r="E1067" s="47" t="s">
        <v>2970</v>
      </c>
      <c r="F1067" s="1" t="s">
        <v>1391</v>
      </c>
      <c r="G1067" s="50">
        <v>0</v>
      </c>
      <c r="H1067" s="43" t="s">
        <v>1233</v>
      </c>
      <c r="I1067" s="1">
        <v>24.5</v>
      </c>
      <c r="J1067" s="38">
        <v>23.765000000000001</v>
      </c>
      <c r="K1067" s="4">
        <f t="shared" si="100"/>
        <v>0.73499999999999943</v>
      </c>
      <c r="L1067" s="40">
        <f t="shared" si="101"/>
        <v>3.0000000000000027E-2</v>
      </c>
      <c r="M1067" s="1">
        <v>24.5</v>
      </c>
      <c r="N1067" s="41">
        <f t="shared" si="103"/>
        <v>3.0000000000000027E-2</v>
      </c>
    </row>
    <row r="1068" spans="1:14">
      <c r="A1068" s="1" t="str">
        <f t="shared" si="102"/>
        <v>2.03.04330</v>
      </c>
      <c r="B1068" s="25">
        <f>COUNTIF(C$3:C1068,C1068)</f>
        <v>30</v>
      </c>
      <c r="C1068" s="46" t="s">
        <v>2968</v>
      </c>
      <c r="D1068" s="46"/>
      <c r="E1068" s="47" t="s">
        <v>2971</v>
      </c>
      <c r="F1068" s="1" t="s">
        <v>1392</v>
      </c>
      <c r="G1068" s="50" t="s">
        <v>1393</v>
      </c>
      <c r="H1068" s="43" t="s">
        <v>1233</v>
      </c>
      <c r="I1068" s="1">
        <v>4.9000000000000004</v>
      </c>
      <c r="J1068" s="38">
        <v>4.7530000000000001</v>
      </c>
      <c r="K1068" s="4">
        <f t="shared" si="100"/>
        <v>0.14700000000000024</v>
      </c>
      <c r="L1068" s="40">
        <f t="shared" si="101"/>
        <v>3.0000000000000027E-2</v>
      </c>
      <c r="M1068" s="1">
        <v>4.9000000000000004</v>
      </c>
      <c r="N1068" s="41">
        <f t="shared" si="103"/>
        <v>3.0000000000000027E-2</v>
      </c>
    </row>
    <row r="1069" spans="1:14">
      <c r="A1069" s="1" t="str">
        <f t="shared" si="102"/>
        <v>2.03.04331</v>
      </c>
      <c r="B1069" s="25">
        <f>COUNTIF(C$3:C1069,C1069)</f>
        <v>31</v>
      </c>
      <c r="C1069" s="46" t="s">
        <v>2968</v>
      </c>
      <c r="D1069" s="46"/>
      <c r="E1069" s="47" t="s">
        <v>2972</v>
      </c>
      <c r="F1069" s="1" t="s">
        <v>1394</v>
      </c>
      <c r="G1069" s="50">
        <v>0</v>
      </c>
      <c r="H1069" s="43" t="s">
        <v>1233</v>
      </c>
      <c r="I1069" s="1">
        <v>4</v>
      </c>
      <c r="J1069" s="38">
        <v>3.88</v>
      </c>
      <c r="K1069" s="4">
        <f t="shared" si="100"/>
        <v>0.12000000000000011</v>
      </c>
      <c r="L1069" s="40">
        <f t="shared" si="101"/>
        <v>3.0000000000000027E-2</v>
      </c>
      <c r="M1069" s="1">
        <v>4</v>
      </c>
      <c r="N1069" s="41">
        <f t="shared" si="103"/>
        <v>3.0000000000000027E-2</v>
      </c>
    </row>
    <row r="1070" spans="1:14">
      <c r="A1070" s="1" t="str">
        <f t="shared" si="102"/>
        <v>2.03.04332</v>
      </c>
      <c r="B1070" s="25">
        <f>COUNTIF(C$3:C1070,C1070)</f>
        <v>32</v>
      </c>
      <c r="C1070" s="46" t="s">
        <v>2968</v>
      </c>
      <c r="D1070" s="46"/>
      <c r="E1070" s="47" t="s">
        <v>2973</v>
      </c>
      <c r="F1070" s="1" t="s">
        <v>1395</v>
      </c>
      <c r="G1070" s="50">
        <v>0</v>
      </c>
      <c r="H1070" s="43" t="s">
        <v>1195</v>
      </c>
      <c r="I1070" s="1">
        <v>25</v>
      </c>
      <c r="J1070" s="38">
        <v>24.25</v>
      </c>
      <c r="K1070" s="4">
        <f t="shared" si="100"/>
        <v>0.75</v>
      </c>
      <c r="L1070" s="40">
        <f t="shared" si="101"/>
        <v>3.0000000000000027E-2</v>
      </c>
      <c r="M1070" s="1">
        <v>25</v>
      </c>
      <c r="N1070" s="41">
        <f t="shared" si="103"/>
        <v>3.0000000000000027E-2</v>
      </c>
    </row>
    <row r="1071" spans="1:14">
      <c r="A1071" s="1" t="str">
        <f t="shared" si="102"/>
        <v>2.03.04333</v>
      </c>
      <c r="B1071" s="25">
        <f>COUNTIF(C$3:C1071,C1071)</f>
        <v>33</v>
      </c>
      <c r="C1071" s="46" t="s">
        <v>2968</v>
      </c>
      <c r="D1071" s="46"/>
      <c r="E1071" s="47" t="s">
        <v>2974</v>
      </c>
      <c r="F1071" s="1" t="s">
        <v>1396</v>
      </c>
      <c r="G1071" s="50" t="s">
        <v>1397</v>
      </c>
      <c r="H1071" s="43" t="s">
        <v>1233</v>
      </c>
      <c r="I1071" s="1">
        <v>15</v>
      </c>
      <c r="J1071" s="38">
        <v>14.549999999999999</v>
      </c>
      <c r="K1071" s="4">
        <f t="shared" si="100"/>
        <v>0.45000000000000107</v>
      </c>
      <c r="L1071" s="40">
        <f t="shared" si="101"/>
        <v>3.0000000000000027E-2</v>
      </c>
      <c r="M1071" s="1">
        <v>15</v>
      </c>
      <c r="N1071" s="41">
        <f t="shared" si="103"/>
        <v>3.0000000000000027E-2</v>
      </c>
    </row>
    <row r="1072" spans="1:14">
      <c r="A1072" s="1" t="str">
        <f t="shared" si="102"/>
        <v>2.03.04334</v>
      </c>
      <c r="B1072" s="25">
        <f>COUNTIF(C$3:C1072,C1072)</f>
        <v>34</v>
      </c>
      <c r="C1072" s="46" t="s">
        <v>2968</v>
      </c>
      <c r="D1072" s="46"/>
      <c r="E1072" s="47" t="s">
        <v>2975</v>
      </c>
      <c r="F1072" s="1" t="s">
        <v>1398</v>
      </c>
      <c r="G1072" s="50" t="s">
        <v>1399</v>
      </c>
      <c r="H1072" s="43" t="s">
        <v>1233</v>
      </c>
      <c r="I1072" s="1">
        <v>11.76</v>
      </c>
      <c r="J1072" s="38">
        <v>11.4072</v>
      </c>
      <c r="K1072" s="4">
        <f t="shared" si="100"/>
        <v>0.35280000000000022</v>
      </c>
      <c r="L1072" s="40">
        <f t="shared" si="101"/>
        <v>3.0000000000000027E-2</v>
      </c>
      <c r="M1072" s="1">
        <v>11.76</v>
      </c>
      <c r="N1072" s="41">
        <f t="shared" si="103"/>
        <v>3.0000000000000027E-2</v>
      </c>
    </row>
    <row r="1073" spans="1:14">
      <c r="A1073" s="1" t="str">
        <f t="shared" si="102"/>
        <v>2.03.04335</v>
      </c>
      <c r="B1073" s="25">
        <f>COUNTIF(C$3:C1073,C1073)</f>
        <v>35</v>
      </c>
      <c r="C1073" s="46" t="s">
        <v>2965</v>
      </c>
      <c r="D1073" s="46"/>
      <c r="E1073" s="47" t="s">
        <v>2976</v>
      </c>
      <c r="F1073" s="1" t="s">
        <v>1400</v>
      </c>
      <c r="G1073" s="50" t="s">
        <v>1401</v>
      </c>
      <c r="H1073" s="43" t="s">
        <v>1233</v>
      </c>
      <c r="I1073" s="1">
        <v>6</v>
      </c>
      <c r="J1073" s="38">
        <v>5.6454000000000004</v>
      </c>
      <c r="K1073" s="4">
        <f t="shared" si="100"/>
        <v>0.35459999999999958</v>
      </c>
      <c r="L1073" s="40">
        <f t="shared" si="101"/>
        <v>5.909999999999993E-2</v>
      </c>
      <c r="M1073" s="1">
        <v>6</v>
      </c>
      <c r="N1073" s="41">
        <f t="shared" si="103"/>
        <v>5.909999999999993E-2</v>
      </c>
    </row>
    <row r="1074" spans="1:14">
      <c r="A1074" s="1" t="str">
        <f t="shared" si="102"/>
        <v>2.03.04336</v>
      </c>
      <c r="B1074" s="25">
        <f>COUNTIF(C$3:C1074,C1074)</f>
        <v>36</v>
      </c>
      <c r="C1074" s="46" t="s">
        <v>2965</v>
      </c>
      <c r="D1074" s="46"/>
      <c r="E1074" s="47" t="s">
        <v>2977</v>
      </c>
      <c r="F1074" s="1" t="s">
        <v>1402</v>
      </c>
      <c r="G1074" s="50">
        <v>0</v>
      </c>
      <c r="H1074" s="43" t="s">
        <v>393</v>
      </c>
      <c r="I1074" s="1">
        <v>2.4500000000000002</v>
      </c>
      <c r="J1074" s="38">
        <v>2.3765000000000001</v>
      </c>
      <c r="K1074" s="4">
        <f t="shared" si="100"/>
        <v>7.3500000000000121E-2</v>
      </c>
      <c r="L1074" s="40">
        <f t="shared" si="101"/>
        <v>3.0000000000000027E-2</v>
      </c>
      <c r="M1074" s="1">
        <v>2.4500000000000002</v>
      </c>
      <c r="N1074" s="41">
        <f t="shared" si="103"/>
        <v>3.0000000000000027E-2</v>
      </c>
    </row>
    <row r="1075" spans="1:14">
      <c r="A1075" s="1" t="str">
        <f t="shared" si="102"/>
        <v>2.03.04337</v>
      </c>
      <c r="B1075" s="25">
        <f>COUNTIF(C$3:C1075,C1075)</f>
        <v>37</v>
      </c>
      <c r="C1075" s="46" t="s">
        <v>2965</v>
      </c>
      <c r="D1075" s="46"/>
      <c r="E1075" s="47" t="s">
        <v>2978</v>
      </c>
      <c r="F1075" s="1" t="s">
        <v>1403</v>
      </c>
      <c r="G1075" s="50">
        <v>0</v>
      </c>
      <c r="H1075" s="43" t="s">
        <v>1233</v>
      </c>
      <c r="I1075" s="1">
        <v>9</v>
      </c>
      <c r="J1075" s="38">
        <v>8.73</v>
      </c>
      <c r="K1075" s="4">
        <f t="shared" si="100"/>
        <v>0.26999999999999957</v>
      </c>
      <c r="L1075" s="40">
        <f t="shared" si="101"/>
        <v>2.9999999999999916E-2</v>
      </c>
      <c r="M1075" s="1">
        <v>9</v>
      </c>
      <c r="N1075" s="41">
        <f t="shared" si="103"/>
        <v>2.9999999999999916E-2</v>
      </c>
    </row>
    <row r="1076" spans="1:14">
      <c r="A1076" s="1" t="str">
        <f t="shared" si="102"/>
        <v>2.03.04338</v>
      </c>
      <c r="B1076" s="25">
        <f>COUNTIF(C$3:C1076,C1076)</f>
        <v>38</v>
      </c>
      <c r="C1076" s="46" t="s">
        <v>2965</v>
      </c>
      <c r="D1076" s="46"/>
      <c r="E1076" s="47" t="s">
        <v>2979</v>
      </c>
      <c r="F1076" s="1" t="s">
        <v>1404</v>
      </c>
      <c r="G1076" s="50">
        <v>0</v>
      </c>
      <c r="H1076" s="43" t="s">
        <v>1069</v>
      </c>
      <c r="I1076" s="1">
        <v>0.35</v>
      </c>
      <c r="J1076" s="38">
        <v>0.33949999999999997</v>
      </c>
      <c r="K1076" s="4">
        <f t="shared" si="100"/>
        <v>1.0500000000000009E-2</v>
      </c>
      <c r="L1076" s="40">
        <f t="shared" si="101"/>
        <v>3.0000000000000027E-2</v>
      </c>
      <c r="M1076" s="1">
        <v>0.35</v>
      </c>
      <c r="N1076" s="41">
        <f t="shared" si="103"/>
        <v>3.0000000000000027E-2</v>
      </c>
    </row>
    <row r="1077" spans="1:14">
      <c r="A1077" s="1" t="str">
        <f t="shared" si="102"/>
        <v>2.03.04339</v>
      </c>
      <c r="B1077" s="25">
        <f>COUNTIF(C$3:C1077,C1077)</f>
        <v>39</v>
      </c>
      <c r="C1077" s="46" t="s">
        <v>2965</v>
      </c>
      <c r="D1077" s="46"/>
      <c r="E1077" s="47" t="s">
        <v>2980</v>
      </c>
      <c r="F1077" s="1" t="s">
        <v>1405</v>
      </c>
      <c r="G1077" s="50">
        <v>0</v>
      </c>
      <c r="H1077" s="43" t="s">
        <v>393</v>
      </c>
      <c r="I1077" s="1">
        <v>2.4500000000000002</v>
      </c>
      <c r="J1077" s="38">
        <v>2.3765000000000001</v>
      </c>
      <c r="K1077" s="4">
        <f t="shared" si="100"/>
        <v>7.3500000000000121E-2</v>
      </c>
      <c r="L1077" s="40">
        <f t="shared" si="101"/>
        <v>3.0000000000000027E-2</v>
      </c>
      <c r="M1077" s="1">
        <v>2.4500000000000002</v>
      </c>
      <c r="N1077" s="41">
        <f t="shared" si="103"/>
        <v>3.0000000000000027E-2</v>
      </c>
    </row>
    <row r="1078" spans="1:14">
      <c r="A1078" s="1" t="str">
        <f t="shared" si="102"/>
        <v>2.03.04340</v>
      </c>
      <c r="B1078" s="25">
        <f>COUNTIF(C$3:C1078,C1078)</f>
        <v>40</v>
      </c>
      <c r="C1078" s="46" t="s">
        <v>2965</v>
      </c>
      <c r="D1078" s="46"/>
      <c r="E1078" s="47" t="s">
        <v>2981</v>
      </c>
      <c r="F1078" s="1" t="s">
        <v>1406</v>
      </c>
      <c r="G1078" s="50">
        <v>0</v>
      </c>
      <c r="H1078" s="43" t="s">
        <v>393</v>
      </c>
      <c r="I1078" s="1">
        <v>0.73</v>
      </c>
      <c r="J1078" s="38">
        <v>0.70809999999999995</v>
      </c>
      <c r="K1078" s="4">
        <f t="shared" si="100"/>
        <v>2.1900000000000031E-2</v>
      </c>
      <c r="L1078" s="40">
        <f t="shared" si="101"/>
        <v>3.0000000000000027E-2</v>
      </c>
      <c r="M1078" s="1">
        <v>0.73</v>
      </c>
      <c r="N1078" s="41">
        <f t="shared" si="103"/>
        <v>3.0000000000000027E-2</v>
      </c>
    </row>
    <row r="1079" spans="1:14">
      <c r="A1079" s="1" t="str">
        <f t="shared" si="102"/>
        <v>2.03.04341</v>
      </c>
      <c r="B1079" s="25">
        <f>COUNTIF(C$3:C1079,C1079)</f>
        <v>41</v>
      </c>
      <c r="C1079" s="46" t="s">
        <v>2965</v>
      </c>
      <c r="D1079" s="46"/>
      <c r="E1079" s="47" t="s">
        <v>2982</v>
      </c>
      <c r="F1079" s="1" t="s">
        <v>1407</v>
      </c>
      <c r="G1079" s="50">
        <v>0</v>
      </c>
      <c r="H1079" s="43" t="s">
        <v>1173</v>
      </c>
      <c r="I1079" s="1">
        <v>2.94</v>
      </c>
      <c r="J1079" s="38">
        <v>2.8517999999999999</v>
      </c>
      <c r="K1079" s="4">
        <f t="shared" si="100"/>
        <v>8.8200000000000056E-2</v>
      </c>
      <c r="L1079" s="40">
        <f t="shared" si="101"/>
        <v>3.0000000000000027E-2</v>
      </c>
      <c r="M1079" s="1">
        <v>2.94</v>
      </c>
      <c r="N1079" s="41">
        <f t="shared" si="103"/>
        <v>3.0000000000000027E-2</v>
      </c>
    </row>
    <row r="1080" spans="1:14">
      <c r="A1080" s="1" t="str">
        <f t="shared" si="102"/>
        <v>2.03.04342</v>
      </c>
      <c r="B1080" s="25">
        <f>COUNTIF(C$3:C1080,C1080)</f>
        <v>42</v>
      </c>
      <c r="C1080" s="46" t="s">
        <v>2984</v>
      </c>
      <c r="D1080" s="46"/>
      <c r="E1080" s="47" t="s">
        <v>2983</v>
      </c>
      <c r="F1080" s="1" t="s">
        <v>1408</v>
      </c>
      <c r="G1080" s="50">
        <v>0</v>
      </c>
      <c r="H1080" s="43" t="s">
        <v>393</v>
      </c>
      <c r="I1080" s="1">
        <v>7.84</v>
      </c>
      <c r="J1080" s="38">
        <v>7.6048</v>
      </c>
      <c r="K1080" s="4">
        <f t="shared" si="100"/>
        <v>0.23519999999999985</v>
      </c>
      <c r="L1080" s="40">
        <f t="shared" si="101"/>
        <v>3.0000000000000027E-2</v>
      </c>
      <c r="M1080" s="1">
        <v>7.84</v>
      </c>
      <c r="N1080" s="41">
        <f t="shared" si="103"/>
        <v>3.0000000000000027E-2</v>
      </c>
    </row>
    <row r="1081" spans="1:14">
      <c r="A1081" s="1" t="str">
        <f t="shared" si="102"/>
        <v>2.03.04343</v>
      </c>
      <c r="B1081" s="25">
        <f>COUNTIF(C$3:C1081,C1081)</f>
        <v>43</v>
      </c>
      <c r="C1081" s="46" t="s">
        <v>2984</v>
      </c>
      <c r="D1081" s="46"/>
      <c r="E1081" s="47" t="s">
        <v>2985</v>
      </c>
      <c r="F1081" s="1" t="s">
        <v>1409</v>
      </c>
      <c r="G1081" s="50" t="s">
        <v>1410</v>
      </c>
      <c r="H1081" s="43" t="s">
        <v>393</v>
      </c>
      <c r="I1081" s="1">
        <v>38</v>
      </c>
      <c r="J1081" s="38">
        <v>36.86</v>
      </c>
      <c r="K1081" s="4">
        <f t="shared" si="100"/>
        <v>1.1400000000000006</v>
      </c>
      <c r="L1081" s="40">
        <f t="shared" si="101"/>
        <v>3.0000000000000027E-2</v>
      </c>
      <c r="M1081" s="1">
        <v>38</v>
      </c>
      <c r="N1081" s="41">
        <f t="shared" si="103"/>
        <v>3.0000000000000027E-2</v>
      </c>
    </row>
    <row r="1082" spans="1:14">
      <c r="A1082" s="1" t="str">
        <f t="shared" si="102"/>
        <v>2.03.04344</v>
      </c>
      <c r="B1082" s="25">
        <f>COUNTIF(C$3:C1082,C1082)</f>
        <v>44</v>
      </c>
      <c r="C1082" s="46" t="s">
        <v>2984</v>
      </c>
      <c r="D1082" s="46"/>
      <c r="E1082" s="47" t="s">
        <v>2986</v>
      </c>
      <c r="F1082" s="1" t="s">
        <v>1411</v>
      </c>
      <c r="G1082" s="50">
        <v>8</v>
      </c>
      <c r="H1082" s="43" t="s">
        <v>10</v>
      </c>
      <c r="I1082" s="1">
        <v>7</v>
      </c>
      <c r="J1082" s="38">
        <v>6.79</v>
      </c>
      <c r="K1082" s="4">
        <f t="shared" si="100"/>
        <v>0.20999999999999996</v>
      </c>
      <c r="L1082" s="40">
        <f t="shared" si="101"/>
        <v>3.0000000000000027E-2</v>
      </c>
      <c r="M1082" s="1">
        <v>7</v>
      </c>
      <c r="N1082" s="41">
        <f t="shared" si="103"/>
        <v>3.0000000000000027E-2</v>
      </c>
    </row>
    <row r="1083" spans="1:14">
      <c r="A1083" s="1" t="str">
        <f t="shared" si="102"/>
        <v>2.03.04345</v>
      </c>
      <c r="B1083" s="25">
        <f>COUNTIF(C$3:C1083,C1083)</f>
        <v>45</v>
      </c>
      <c r="C1083" s="46" t="s">
        <v>2984</v>
      </c>
      <c r="D1083" s="46"/>
      <c r="E1083" s="47" t="s">
        <v>2987</v>
      </c>
      <c r="F1083" s="1" t="s">
        <v>1412</v>
      </c>
      <c r="G1083" s="50">
        <v>0</v>
      </c>
      <c r="H1083" s="43" t="s">
        <v>1233</v>
      </c>
      <c r="I1083" s="1">
        <v>36.5</v>
      </c>
      <c r="J1083" s="38">
        <v>35.405000000000001</v>
      </c>
      <c r="K1083" s="4">
        <f t="shared" si="100"/>
        <v>1.0949999999999989</v>
      </c>
      <c r="L1083" s="40">
        <f t="shared" si="101"/>
        <v>2.9999999999999916E-2</v>
      </c>
      <c r="M1083" s="1">
        <v>36.5</v>
      </c>
      <c r="N1083" s="41">
        <f t="shared" si="103"/>
        <v>2.9999999999999916E-2</v>
      </c>
    </row>
    <row r="1084" spans="1:14">
      <c r="A1084" s="1" t="str">
        <f t="shared" si="102"/>
        <v>2.03.04346</v>
      </c>
      <c r="B1084" s="25">
        <f>COUNTIF(C$3:C1084,C1084)</f>
        <v>46</v>
      </c>
      <c r="C1084" s="46" t="s">
        <v>2984</v>
      </c>
      <c r="D1084" s="46"/>
      <c r="E1084" s="47" t="s">
        <v>2988</v>
      </c>
      <c r="F1084" s="1" t="s">
        <v>1413</v>
      </c>
      <c r="G1084" s="50" t="s">
        <v>1414</v>
      </c>
      <c r="H1084" s="43" t="s">
        <v>1069</v>
      </c>
      <c r="I1084" s="1">
        <v>28</v>
      </c>
      <c r="J1084" s="38">
        <v>27.16</v>
      </c>
      <c r="K1084" s="4">
        <f t="shared" si="100"/>
        <v>0.83999999999999986</v>
      </c>
      <c r="L1084" s="40">
        <f t="shared" si="101"/>
        <v>3.0000000000000027E-2</v>
      </c>
      <c r="M1084" s="1">
        <v>28</v>
      </c>
      <c r="N1084" s="41">
        <f t="shared" si="103"/>
        <v>3.0000000000000027E-2</v>
      </c>
    </row>
    <row r="1085" spans="1:14">
      <c r="A1085" s="1" t="str">
        <f t="shared" si="102"/>
        <v>2.03.04347</v>
      </c>
      <c r="B1085" s="25">
        <f>COUNTIF(C$3:C1085,C1085)</f>
        <v>47</v>
      </c>
      <c r="C1085" s="46" t="s">
        <v>2990</v>
      </c>
      <c r="D1085" s="46"/>
      <c r="E1085" s="47" t="s">
        <v>2989</v>
      </c>
      <c r="F1085" s="1" t="s">
        <v>1415</v>
      </c>
      <c r="G1085" s="50" t="s">
        <v>1415</v>
      </c>
      <c r="H1085" s="43" t="s">
        <v>10</v>
      </c>
      <c r="I1085" s="1">
        <v>225</v>
      </c>
      <c r="J1085" s="38">
        <v>218.25</v>
      </c>
      <c r="K1085" s="4">
        <f t="shared" si="100"/>
        <v>6.75</v>
      </c>
      <c r="L1085" s="40">
        <f t="shared" si="101"/>
        <v>3.0000000000000027E-2</v>
      </c>
      <c r="M1085" s="1">
        <v>225</v>
      </c>
      <c r="N1085" s="41">
        <f t="shared" si="103"/>
        <v>3.0000000000000027E-2</v>
      </c>
    </row>
    <row r="1086" spans="1:14">
      <c r="A1086" s="1" t="str">
        <f t="shared" si="102"/>
        <v>2.03.04348</v>
      </c>
      <c r="B1086" s="25">
        <f>COUNTIF(C$3:C1086,C1086)</f>
        <v>48</v>
      </c>
      <c r="C1086" s="46" t="s">
        <v>2990</v>
      </c>
      <c r="D1086" s="46"/>
      <c r="E1086" s="47" t="s">
        <v>2991</v>
      </c>
      <c r="F1086" s="1" t="s">
        <v>1416</v>
      </c>
      <c r="G1086" s="50">
        <v>0</v>
      </c>
      <c r="H1086" s="43" t="s">
        <v>10</v>
      </c>
      <c r="I1086" s="1">
        <v>28.5</v>
      </c>
      <c r="J1086" s="38">
        <v>27.645</v>
      </c>
      <c r="K1086" s="4">
        <f t="shared" si="100"/>
        <v>0.85500000000000043</v>
      </c>
      <c r="L1086" s="40">
        <f t="shared" si="101"/>
        <v>3.0000000000000027E-2</v>
      </c>
      <c r="M1086" s="1">
        <v>28.5</v>
      </c>
      <c r="N1086" s="41">
        <f t="shared" si="103"/>
        <v>3.0000000000000027E-2</v>
      </c>
    </row>
    <row r="1087" spans="1:14">
      <c r="A1087" s="1" t="str">
        <f t="shared" si="102"/>
        <v>2.03.04349</v>
      </c>
      <c r="B1087" s="25">
        <f>COUNTIF(C$3:C1087,C1087)</f>
        <v>49</v>
      </c>
      <c r="C1087" s="46" t="s">
        <v>2990</v>
      </c>
      <c r="D1087" s="46"/>
      <c r="E1087" s="47" t="s">
        <v>2992</v>
      </c>
      <c r="F1087" s="1" t="s">
        <v>1417</v>
      </c>
      <c r="G1087" s="50">
        <v>0</v>
      </c>
      <c r="H1087" s="43" t="s">
        <v>1076</v>
      </c>
      <c r="I1087" s="1">
        <v>85</v>
      </c>
      <c r="J1087" s="38">
        <v>82.45</v>
      </c>
      <c r="K1087" s="4">
        <f t="shared" si="100"/>
        <v>2.5499999999999972</v>
      </c>
      <c r="L1087" s="40">
        <f t="shared" si="101"/>
        <v>2.9999999999999916E-2</v>
      </c>
      <c r="M1087" s="1">
        <v>85</v>
      </c>
      <c r="N1087" s="41">
        <f t="shared" si="103"/>
        <v>2.9999999999999916E-2</v>
      </c>
    </row>
    <row r="1088" spans="1:14">
      <c r="A1088" s="1" t="str">
        <f t="shared" si="102"/>
        <v>2.03.04350</v>
      </c>
      <c r="B1088" s="25">
        <f>COUNTIF(C$3:C1088,C1088)</f>
        <v>50</v>
      </c>
      <c r="C1088" s="46" t="s">
        <v>2990</v>
      </c>
      <c r="D1088" s="46"/>
      <c r="E1088" s="47" t="s">
        <v>2993</v>
      </c>
      <c r="F1088" s="1" t="s">
        <v>1418</v>
      </c>
      <c r="G1088" s="50" t="s">
        <v>1419</v>
      </c>
      <c r="H1088" s="43" t="s">
        <v>1117</v>
      </c>
      <c r="I1088" s="1">
        <v>48</v>
      </c>
      <c r="J1088" s="38">
        <v>46.56</v>
      </c>
      <c r="K1088" s="4">
        <f t="shared" si="100"/>
        <v>1.4399999999999977</v>
      </c>
      <c r="L1088" s="40">
        <f t="shared" si="101"/>
        <v>2.9999999999999916E-2</v>
      </c>
      <c r="M1088" s="1">
        <v>48</v>
      </c>
      <c r="N1088" s="41">
        <f t="shared" si="103"/>
        <v>2.9999999999999916E-2</v>
      </c>
    </row>
    <row r="1089" spans="1:14">
      <c r="A1089" s="1" t="str">
        <f t="shared" si="102"/>
        <v>2.03.04351</v>
      </c>
      <c r="B1089" s="25">
        <f>COUNTIF(C$3:C1089,C1089)</f>
        <v>51</v>
      </c>
      <c r="C1089" s="46" t="s">
        <v>2990</v>
      </c>
      <c r="D1089" s="46"/>
      <c r="E1089" s="47" t="s">
        <v>2994</v>
      </c>
      <c r="F1089" s="1" t="s">
        <v>1420</v>
      </c>
      <c r="G1089" s="50" t="s">
        <v>1421</v>
      </c>
      <c r="H1089" s="43" t="s">
        <v>1117</v>
      </c>
      <c r="I1089" s="1">
        <v>46</v>
      </c>
      <c r="J1089" s="38">
        <v>44.62</v>
      </c>
      <c r="K1089" s="4">
        <f t="shared" si="100"/>
        <v>1.3800000000000026</v>
      </c>
      <c r="L1089" s="40">
        <f t="shared" si="101"/>
        <v>3.0000000000000027E-2</v>
      </c>
      <c r="M1089" s="1">
        <v>46</v>
      </c>
      <c r="N1089" s="41">
        <f t="shared" si="103"/>
        <v>3.0000000000000027E-2</v>
      </c>
    </row>
    <row r="1090" spans="1:14">
      <c r="A1090" s="1" t="str">
        <f t="shared" si="102"/>
        <v>2.03.04352</v>
      </c>
      <c r="B1090" s="25">
        <f>COUNTIF(C$3:C1090,C1090)</f>
        <v>52</v>
      </c>
      <c r="C1090" s="46" t="s">
        <v>2990</v>
      </c>
      <c r="D1090" s="46"/>
      <c r="E1090" s="47" t="s">
        <v>2995</v>
      </c>
      <c r="F1090" s="1" t="s">
        <v>1422</v>
      </c>
      <c r="G1090" s="50" t="s">
        <v>1423</v>
      </c>
      <c r="H1090" s="43" t="s">
        <v>1164</v>
      </c>
      <c r="I1090" s="1">
        <v>960</v>
      </c>
      <c r="J1090" s="38">
        <v>931.19999999999993</v>
      </c>
      <c r="K1090" s="4">
        <f t="shared" si="100"/>
        <v>28.800000000000068</v>
      </c>
      <c r="L1090" s="40">
        <f t="shared" si="101"/>
        <v>3.0000000000000027E-2</v>
      </c>
      <c r="M1090" s="1">
        <v>960</v>
      </c>
      <c r="N1090" s="41">
        <f t="shared" si="103"/>
        <v>3.0000000000000027E-2</v>
      </c>
    </row>
    <row r="1091" spans="1:14">
      <c r="A1091" s="1" t="str">
        <f t="shared" si="102"/>
        <v>2.03.04353</v>
      </c>
      <c r="B1091" s="25">
        <f>COUNTIF(C$3:C1091,C1091)</f>
        <v>53</v>
      </c>
      <c r="C1091" s="46" t="s">
        <v>2990</v>
      </c>
      <c r="D1091" s="46"/>
      <c r="E1091" s="47" t="s">
        <v>2996</v>
      </c>
      <c r="F1091" s="1" t="s">
        <v>1424</v>
      </c>
      <c r="G1091" s="50">
        <v>0</v>
      </c>
      <c r="H1091" s="43" t="s">
        <v>1164</v>
      </c>
      <c r="I1091" s="1">
        <v>552</v>
      </c>
      <c r="J1091" s="38">
        <v>535.43999999999994</v>
      </c>
      <c r="K1091" s="4">
        <f t="shared" si="100"/>
        <v>16.560000000000059</v>
      </c>
      <c r="L1091" s="40">
        <f t="shared" si="101"/>
        <v>3.0000000000000138E-2</v>
      </c>
      <c r="M1091" s="1">
        <v>552</v>
      </c>
      <c r="N1091" s="41">
        <f t="shared" si="103"/>
        <v>3.0000000000000138E-2</v>
      </c>
    </row>
    <row r="1092" spans="1:14">
      <c r="A1092" s="1" t="str">
        <f t="shared" si="102"/>
        <v>2.03.04354</v>
      </c>
      <c r="B1092" s="25">
        <f>COUNTIF(C$3:C1092,C1092)</f>
        <v>54</v>
      </c>
      <c r="C1092" s="46" t="s">
        <v>2990</v>
      </c>
      <c r="D1092" s="46"/>
      <c r="E1092" s="47" t="s">
        <v>2997</v>
      </c>
      <c r="F1092" s="1" t="s">
        <v>1425</v>
      </c>
      <c r="G1092" s="50">
        <v>0</v>
      </c>
      <c r="H1092" s="43" t="s">
        <v>393</v>
      </c>
      <c r="I1092" s="1">
        <v>3.43</v>
      </c>
      <c r="J1092" s="38">
        <v>3.3271000000000002</v>
      </c>
      <c r="K1092" s="4">
        <f t="shared" si="100"/>
        <v>0.10289999999999999</v>
      </c>
      <c r="L1092" s="40">
        <f t="shared" si="101"/>
        <v>3.0000000000000027E-2</v>
      </c>
      <c r="M1092" s="1">
        <v>3.43</v>
      </c>
      <c r="N1092" s="41">
        <f t="shared" si="103"/>
        <v>3.0000000000000027E-2</v>
      </c>
    </row>
    <row r="1093" spans="1:14">
      <c r="A1093" s="1" t="str">
        <f t="shared" si="102"/>
        <v>2.03.04355</v>
      </c>
      <c r="B1093" s="25">
        <f>COUNTIF(C$3:C1093,C1093)</f>
        <v>55</v>
      </c>
      <c r="C1093" s="46" t="s">
        <v>2990</v>
      </c>
      <c r="D1093" s="46"/>
      <c r="E1093" s="47" t="s">
        <v>2998</v>
      </c>
      <c r="F1093" s="1" t="s">
        <v>1426</v>
      </c>
      <c r="G1093" s="50" t="s">
        <v>1426</v>
      </c>
      <c r="H1093" s="43" t="s">
        <v>393</v>
      </c>
      <c r="I1093" s="1">
        <v>0.35</v>
      </c>
      <c r="J1093" s="38">
        <v>0.33949999999999997</v>
      </c>
      <c r="K1093" s="4">
        <f t="shared" si="100"/>
        <v>1.0500000000000009E-2</v>
      </c>
      <c r="L1093" s="40">
        <f t="shared" si="101"/>
        <v>3.0000000000000027E-2</v>
      </c>
      <c r="M1093" s="1">
        <v>0.35</v>
      </c>
      <c r="N1093" s="41">
        <f t="shared" si="103"/>
        <v>3.0000000000000027E-2</v>
      </c>
    </row>
    <row r="1094" spans="1:14">
      <c r="A1094" s="1" t="str">
        <f t="shared" si="102"/>
        <v>2.03.04356</v>
      </c>
      <c r="B1094" s="25">
        <f>COUNTIF(C$3:C1094,C1094)</f>
        <v>56</v>
      </c>
      <c r="C1094" s="46" t="s">
        <v>2990</v>
      </c>
      <c r="D1094" s="46"/>
      <c r="E1094" s="47" t="s">
        <v>2999</v>
      </c>
      <c r="F1094" s="1" t="s">
        <v>1427</v>
      </c>
      <c r="G1094" s="50" t="s">
        <v>1428</v>
      </c>
      <c r="H1094" s="43" t="s">
        <v>1233</v>
      </c>
      <c r="I1094" s="1">
        <v>524</v>
      </c>
      <c r="J1094" s="38">
        <v>508.28</v>
      </c>
      <c r="K1094" s="4">
        <f t="shared" si="100"/>
        <v>15.720000000000027</v>
      </c>
      <c r="L1094" s="40">
        <f t="shared" si="101"/>
        <v>3.0000000000000027E-2</v>
      </c>
      <c r="M1094" s="1">
        <v>524</v>
      </c>
      <c r="N1094" s="41">
        <f t="shared" si="103"/>
        <v>3.0000000000000027E-2</v>
      </c>
    </row>
    <row r="1095" spans="1:14">
      <c r="A1095" s="1" t="str">
        <f t="shared" si="102"/>
        <v>2.03.04357</v>
      </c>
      <c r="B1095" s="25">
        <f>COUNTIF(C$3:C1095,C1095)</f>
        <v>57</v>
      </c>
      <c r="C1095" s="46" t="s">
        <v>2990</v>
      </c>
      <c r="D1095" s="46"/>
      <c r="E1095" s="47" t="s">
        <v>3000</v>
      </c>
      <c r="F1095" s="1" t="s">
        <v>1429</v>
      </c>
      <c r="G1095" s="50" t="s">
        <v>1430</v>
      </c>
      <c r="H1095" s="43" t="s">
        <v>1164</v>
      </c>
      <c r="I1095" s="1">
        <v>615</v>
      </c>
      <c r="J1095" s="38">
        <v>596.54999999999995</v>
      </c>
      <c r="K1095" s="4">
        <f t="shared" si="100"/>
        <v>18.450000000000045</v>
      </c>
      <c r="L1095" s="40">
        <f t="shared" si="101"/>
        <v>3.0000000000000027E-2</v>
      </c>
      <c r="M1095" s="1">
        <v>615</v>
      </c>
      <c r="N1095" s="41">
        <f t="shared" si="103"/>
        <v>3.0000000000000027E-2</v>
      </c>
    </row>
    <row r="1096" spans="1:14">
      <c r="A1096" s="1" t="str">
        <f t="shared" si="102"/>
        <v>2.03.04358</v>
      </c>
      <c r="B1096" s="25">
        <f>COUNTIF(C$3:C1096,C1096)</f>
        <v>58</v>
      </c>
      <c r="C1096" s="46" t="s">
        <v>2990</v>
      </c>
      <c r="D1096" s="46"/>
      <c r="E1096" s="47" t="s">
        <v>3001</v>
      </c>
      <c r="F1096" s="1" t="s">
        <v>1431</v>
      </c>
      <c r="G1096" s="50" t="s">
        <v>1432</v>
      </c>
      <c r="H1096" s="43" t="s">
        <v>1233</v>
      </c>
      <c r="I1096" s="1">
        <v>0.68</v>
      </c>
      <c r="J1096" s="38">
        <v>0.65960000000000008</v>
      </c>
      <c r="K1096" s="4">
        <f t="shared" si="100"/>
        <v>2.0399999999999974E-2</v>
      </c>
      <c r="L1096" s="40">
        <f t="shared" si="101"/>
        <v>2.9999999999999916E-2</v>
      </c>
      <c r="M1096" s="1">
        <v>0.7</v>
      </c>
      <c r="N1096" s="41">
        <f t="shared" si="103"/>
        <v>5.7714285714285496E-2</v>
      </c>
    </row>
    <row r="1097" spans="1:14">
      <c r="A1097" s="1" t="str">
        <f t="shared" si="102"/>
        <v>2.03.04359</v>
      </c>
      <c r="B1097" s="25">
        <f>COUNTIF(C$3:C1097,C1097)</f>
        <v>59</v>
      </c>
      <c r="C1097" s="46" t="s">
        <v>2990</v>
      </c>
      <c r="D1097" s="46"/>
      <c r="E1097" s="47" t="s">
        <v>3002</v>
      </c>
      <c r="F1097" s="1" t="s">
        <v>1433</v>
      </c>
      <c r="G1097" s="50" t="s">
        <v>1434</v>
      </c>
      <c r="H1097" s="43" t="s">
        <v>1233</v>
      </c>
      <c r="I1097" s="1">
        <v>1.4</v>
      </c>
      <c r="J1097" s="38">
        <v>1.3579999999999999</v>
      </c>
      <c r="K1097" s="4">
        <f t="shared" si="100"/>
        <v>4.2000000000000037E-2</v>
      </c>
      <c r="L1097" s="40">
        <f t="shared" si="101"/>
        <v>3.0000000000000027E-2</v>
      </c>
      <c r="M1097" s="1">
        <v>1.4</v>
      </c>
      <c r="N1097" s="41">
        <f t="shared" si="103"/>
        <v>3.0000000000000027E-2</v>
      </c>
    </row>
    <row r="1098" spans="1:14">
      <c r="A1098" s="1" t="str">
        <f t="shared" si="102"/>
        <v>2.03.04360</v>
      </c>
      <c r="B1098" s="25">
        <f>COUNTIF(C$3:C1098,C1098)</f>
        <v>60</v>
      </c>
      <c r="C1098" s="46" t="s">
        <v>2990</v>
      </c>
      <c r="D1098" s="46"/>
      <c r="E1098" s="47" t="s">
        <v>3003</v>
      </c>
      <c r="F1098" s="1" t="s">
        <v>1435</v>
      </c>
      <c r="G1098" s="50" t="s">
        <v>1436</v>
      </c>
      <c r="H1098" s="43" t="s">
        <v>1233</v>
      </c>
      <c r="I1098" s="1">
        <v>2.04</v>
      </c>
      <c r="J1098" s="38">
        <v>1.9787999999999999</v>
      </c>
      <c r="K1098" s="4">
        <f t="shared" si="100"/>
        <v>6.1200000000000143E-2</v>
      </c>
      <c r="L1098" s="40">
        <f t="shared" si="101"/>
        <v>3.0000000000000027E-2</v>
      </c>
      <c r="M1098" s="1">
        <v>2.1</v>
      </c>
      <c r="N1098" s="41">
        <f t="shared" si="103"/>
        <v>5.7714285714285829E-2</v>
      </c>
    </row>
    <row r="1099" spans="1:14">
      <c r="A1099" s="1" t="str">
        <f t="shared" si="102"/>
        <v>2.03.04361</v>
      </c>
      <c r="B1099" s="25">
        <f>COUNTIF(C$3:C1099,C1099)</f>
        <v>61</v>
      </c>
      <c r="C1099" s="46" t="s">
        <v>2990</v>
      </c>
      <c r="D1099" s="46"/>
      <c r="E1099" s="47" t="s">
        <v>3004</v>
      </c>
      <c r="F1099" s="1" t="s">
        <v>1437</v>
      </c>
      <c r="G1099" s="50" t="s">
        <v>1438</v>
      </c>
      <c r="H1099" s="43" t="s">
        <v>1233</v>
      </c>
      <c r="I1099" s="1">
        <v>2.73</v>
      </c>
      <c r="J1099" s="38">
        <v>2.7159999999999997</v>
      </c>
      <c r="K1099" s="4">
        <f t="shared" si="100"/>
        <v>1.4000000000000234E-2</v>
      </c>
      <c r="L1099" s="40">
        <f t="shared" si="101"/>
        <v>5.128205128205221E-3</v>
      </c>
      <c r="M1099" s="1">
        <v>2.8</v>
      </c>
      <c r="N1099" s="41">
        <f t="shared" si="103"/>
        <v>3.0000000000000027E-2</v>
      </c>
    </row>
    <row r="1100" spans="1:14">
      <c r="A1100" s="1" t="str">
        <f t="shared" si="102"/>
        <v>2.03.04362</v>
      </c>
      <c r="B1100" s="25">
        <f>COUNTIF(C$3:C1100,C1100)</f>
        <v>62</v>
      </c>
      <c r="C1100" s="46" t="s">
        <v>2990</v>
      </c>
      <c r="D1100" s="46"/>
      <c r="E1100" s="47" t="s">
        <v>3005</v>
      </c>
      <c r="F1100" s="1" t="s">
        <v>1439</v>
      </c>
      <c r="G1100" s="50" t="s">
        <v>1440</v>
      </c>
      <c r="H1100" s="43" t="s">
        <v>1441</v>
      </c>
      <c r="I1100" s="1">
        <v>0.78</v>
      </c>
      <c r="J1100" s="38">
        <v>0.75660000000000005</v>
      </c>
      <c r="K1100" s="4">
        <f t="shared" si="100"/>
        <v>2.3399999999999976E-2</v>
      </c>
      <c r="L1100" s="40">
        <f t="shared" si="101"/>
        <v>2.9999999999999916E-2</v>
      </c>
      <c r="M1100" s="1">
        <v>0.78</v>
      </c>
      <c r="N1100" s="41">
        <f t="shared" si="103"/>
        <v>2.9999999999999916E-2</v>
      </c>
    </row>
    <row r="1101" spans="1:14">
      <c r="A1101" s="1" t="str">
        <f t="shared" si="102"/>
        <v>2.03.04363</v>
      </c>
      <c r="B1101" s="25">
        <f>COUNTIF(C$3:C1101,C1101)</f>
        <v>63</v>
      </c>
      <c r="C1101" s="46" t="s">
        <v>2990</v>
      </c>
      <c r="D1101" s="46"/>
      <c r="E1101" s="47" t="s">
        <v>3006</v>
      </c>
      <c r="F1101" s="1" t="s">
        <v>1439</v>
      </c>
      <c r="G1101" s="50" t="s">
        <v>1442</v>
      </c>
      <c r="H1101" s="43" t="s">
        <v>1441</v>
      </c>
      <c r="I1101" s="1">
        <v>0.88</v>
      </c>
      <c r="J1101" s="38">
        <v>0.85360000000000003</v>
      </c>
      <c r="K1101" s="4">
        <f t="shared" si="100"/>
        <v>2.6399999999999979E-2</v>
      </c>
      <c r="L1101" s="40">
        <f t="shared" si="101"/>
        <v>3.0000000000000027E-2</v>
      </c>
      <c r="M1101" s="1">
        <v>0.88</v>
      </c>
      <c r="N1101" s="41">
        <f t="shared" si="103"/>
        <v>3.0000000000000027E-2</v>
      </c>
    </row>
    <row r="1102" spans="1:14">
      <c r="A1102" s="1" t="str">
        <f t="shared" si="102"/>
        <v>2.03.04364</v>
      </c>
      <c r="B1102" s="25">
        <f>COUNTIF(C$3:C1102,C1102)</f>
        <v>64</v>
      </c>
      <c r="C1102" s="46" t="s">
        <v>2990</v>
      </c>
      <c r="D1102" s="46"/>
      <c r="E1102" s="47" t="s">
        <v>3007</v>
      </c>
      <c r="F1102" s="1" t="s">
        <v>1443</v>
      </c>
      <c r="G1102" s="50" t="s">
        <v>1444</v>
      </c>
      <c r="H1102" s="43" t="s">
        <v>1441</v>
      </c>
      <c r="I1102" s="1">
        <v>0.35</v>
      </c>
      <c r="J1102" s="38">
        <v>0.33949999999999997</v>
      </c>
      <c r="K1102" s="4">
        <f t="shared" si="100"/>
        <v>1.0500000000000009E-2</v>
      </c>
      <c r="L1102" s="40">
        <f t="shared" si="101"/>
        <v>3.0000000000000027E-2</v>
      </c>
      <c r="M1102" s="1">
        <v>0.35</v>
      </c>
      <c r="N1102" s="41">
        <f t="shared" si="103"/>
        <v>3.0000000000000027E-2</v>
      </c>
    </row>
    <row r="1103" spans="1:14">
      <c r="A1103" s="1" t="str">
        <f t="shared" si="102"/>
        <v>2.03.04365</v>
      </c>
      <c r="B1103" s="25">
        <f>COUNTIF(C$3:C1103,C1103)</f>
        <v>65</v>
      </c>
      <c r="C1103" s="46" t="s">
        <v>2990</v>
      </c>
      <c r="D1103" s="46"/>
      <c r="E1103" s="47" t="s">
        <v>3008</v>
      </c>
      <c r="F1103" s="1" t="s">
        <v>1445</v>
      </c>
      <c r="G1103" s="50" t="s">
        <v>1446</v>
      </c>
      <c r="H1103" s="43" t="s">
        <v>1233</v>
      </c>
      <c r="I1103" s="1">
        <v>260</v>
      </c>
      <c r="J1103" s="38">
        <v>252.2</v>
      </c>
      <c r="K1103" s="4">
        <f t="shared" si="100"/>
        <v>7.8000000000000114</v>
      </c>
      <c r="L1103" s="40">
        <f t="shared" si="101"/>
        <v>3.0000000000000027E-2</v>
      </c>
      <c r="M1103" s="1">
        <v>260</v>
      </c>
      <c r="N1103" s="41">
        <f t="shared" si="103"/>
        <v>3.0000000000000027E-2</v>
      </c>
    </row>
    <row r="1104" spans="1:14">
      <c r="A1104" s="1" t="str">
        <f t="shared" si="102"/>
        <v>2.03.04366</v>
      </c>
      <c r="B1104" s="25">
        <f>COUNTIF(C$3:C1104,C1104)</f>
        <v>66</v>
      </c>
      <c r="C1104" s="46" t="s">
        <v>2990</v>
      </c>
      <c r="D1104" s="46"/>
      <c r="E1104" s="47" t="s">
        <v>3009</v>
      </c>
      <c r="F1104" s="1" t="s">
        <v>1250</v>
      </c>
      <c r="G1104" s="50" t="s">
        <v>1447</v>
      </c>
      <c r="H1104" s="43" t="s">
        <v>393</v>
      </c>
      <c r="I1104" s="1">
        <v>1.5</v>
      </c>
      <c r="J1104" s="38">
        <v>1.4550000000000001</v>
      </c>
      <c r="K1104" s="4">
        <f t="shared" si="100"/>
        <v>4.4999999999999929E-2</v>
      </c>
      <c r="L1104" s="40">
        <f t="shared" si="101"/>
        <v>2.9999999999999916E-2</v>
      </c>
      <c r="M1104" s="1">
        <v>1.5</v>
      </c>
      <c r="N1104" s="41">
        <f t="shared" si="103"/>
        <v>2.9999999999999916E-2</v>
      </c>
    </row>
    <row r="1105" spans="1:14">
      <c r="A1105" s="1" t="str">
        <f t="shared" si="102"/>
        <v>2.03.04367</v>
      </c>
      <c r="B1105" s="25">
        <f>COUNTIF(C$3:C1105,C1105)</f>
        <v>67</v>
      </c>
      <c r="C1105" s="46" t="s">
        <v>2990</v>
      </c>
      <c r="D1105" s="46"/>
      <c r="E1105" s="47" t="s">
        <v>3010</v>
      </c>
      <c r="F1105" s="1" t="s">
        <v>1448</v>
      </c>
      <c r="G1105" s="50" t="s">
        <v>1449</v>
      </c>
      <c r="H1105" s="43" t="s">
        <v>1233</v>
      </c>
      <c r="I1105" s="1">
        <v>378</v>
      </c>
      <c r="J1105" s="38">
        <v>366.65999999999997</v>
      </c>
      <c r="K1105" s="4">
        <f t="shared" si="100"/>
        <v>11.340000000000032</v>
      </c>
      <c r="L1105" s="40">
        <f t="shared" si="101"/>
        <v>3.0000000000000138E-2</v>
      </c>
      <c r="M1105" s="1">
        <v>378</v>
      </c>
      <c r="N1105" s="41">
        <f t="shared" si="103"/>
        <v>3.0000000000000138E-2</v>
      </c>
    </row>
    <row r="1106" spans="1:14">
      <c r="A1106" s="1" t="str">
        <f t="shared" si="102"/>
        <v>2.03.04368</v>
      </c>
      <c r="B1106" s="25">
        <f>COUNTIF(C$3:C1106,C1106)</f>
        <v>68</v>
      </c>
      <c r="C1106" s="46" t="s">
        <v>2990</v>
      </c>
      <c r="D1106" s="46"/>
      <c r="E1106" s="47" t="s">
        <v>3011</v>
      </c>
      <c r="F1106" s="1" t="s">
        <v>1450</v>
      </c>
      <c r="G1106" s="50" t="s">
        <v>1451</v>
      </c>
      <c r="H1106" s="43" t="s">
        <v>393</v>
      </c>
      <c r="I1106" s="1">
        <v>3.4</v>
      </c>
      <c r="J1106" s="38">
        <v>3.298</v>
      </c>
      <c r="K1106" s="4">
        <f t="shared" si="100"/>
        <v>0.10199999999999987</v>
      </c>
      <c r="L1106" s="40">
        <f t="shared" si="101"/>
        <v>2.9999999999999916E-2</v>
      </c>
      <c r="M1106" s="1">
        <v>3.4</v>
      </c>
      <c r="N1106" s="41">
        <f t="shared" si="103"/>
        <v>2.9999999999999916E-2</v>
      </c>
    </row>
    <row r="1107" spans="1:14">
      <c r="A1107" s="1" t="str">
        <f t="shared" si="102"/>
        <v>2.03.0481</v>
      </c>
      <c r="B1107" s="25">
        <f>COUNTIF(C$3:C1107,C1107)</f>
        <v>1</v>
      </c>
      <c r="C1107" s="46" t="s">
        <v>3013</v>
      </c>
      <c r="D1107" s="46"/>
      <c r="E1107" s="47" t="s">
        <v>3012</v>
      </c>
      <c r="F1107" s="1" t="s">
        <v>1452</v>
      </c>
      <c r="G1107" s="50" t="s">
        <v>1453</v>
      </c>
      <c r="H1107" s="43" t="s">
        <v>10</v>
      </c>
      <c r="I1107" s="1">
        <v>1.99</v>
      </c>
      <c r="J1107" s="38">
        <v>1.9302999999999999</v>
      </c>
      <c r="K1107" s="4">
        <f t="shared" si="100"/>
        <v>5.9700000000000086E-2</v>
      </c>
      <c r="L1107" s="40">
        <f t="shared" si="101"/>
        <v>3.0000000000000027E-2</v>
      </c>
      <c r="M1107" s="1">
        <v>2.0499999999999998</v>
      </c>
      <c r="N1107" s="41">
        <f t="shared" si="103"/>
        <v>5.8390243902438965E-2</v>
      </c>
    </row>
    <row r="1108" spans="1:14">
      <c r="A1108" s="1" t="str">
        <f t="shared" si="102"/>
        <v>2.03.0482</v>
      </c>
      <c r="B1108" s="25">
        <f>COUNTIF(C$3:C1108,C1108)</f>
        <v>2</v>
      </c>
      <c r="C1108" s="46" t="s">
        <v>3013</v>
      </c>
      <c r="D1108" s="46"/>
      <c r="E1108" s="47" t="s">
        <v>3014</v>
      </c>
      <c r="F1108" s="1" t="s">
        <v>1454</v>
      </c>
      <c r="G1108" s="50" t="s">
        <v>1455</v>
      </c>
      <c r="H1108" s="43" t="s">
        <v>1456</v>
      </c>
      <c r="I1108" s="1">
        <v>265.3</v>
      </c>
      <c r="J1108" s="38">
        <v>257.34100000000001</v>
      </c>
      <c r="K1108" s="4">
        <f t="shared" si="100"/>
        <v>7.9590000000000032</v>
      </c>
      <c r="L1108" s="40">
        <f t="shared" si="101"/>
        <v>3.0000000000000027E-2</v>
      </c>
      <c r="M1108" s="1">
        <v>273.5</v>
      </c>
      <c r="N1108" s="41">
        <f t="shared" si="103"/>
        <v>5.90822669104204E-2</v>
      </c>
    </row>
    <row r="1109" spans="1:14">
      <c r="A1109" s="1" t="str">
        <f t="shared" si="102"/>
        <v>2.03.0483</v>
      </c>
      <c r="B1109" s="25">
        <f>COUNTIF(C$3:C1109,C1109)</f>
        <v>3</v>
      </c>
      <c r="C1109" s="46" t="s">
        <v>3013</v>
      </c>
      <c r="D1109" s="46"/>
      <c r="E1109" s="47" t="s">
        <v>3015</v>
      </c>
      <c r="F1109" s="1" t="s">
        <v>1457</v>
      </c>
      <c r="G1109" s="50">
        <v>0</v>
      </c>
      <c r="H1109" s="43" t="s">
        <v>10</v>
      </c>
      <c r="I1109" s="1">
        <v>165.81</v>
      </c>
      <c r="J1109" s="38">
        <v>160.8357</v>
      </c>
      <c r="K1109" s="4">
        <f t="shared" ref="K1109:K1160" si="104">I1109-J1109</f>
        <v>4.9742999999999995</v>
      </c>
      <c r="L1109" s="40">
        <f t="shared" ref="L1109:L1160" si="105">1-J1109/I1109</f>
        <v>3.0000000000000027E-2</v>
      </c>
      <c r="M1109" s="1">
        <v>170.94</v>
      </c>
      <c r="N1109" s="41">
        <f t="shared" si="103"/>
        <v>5.911021411021411E-2</v>
      </c>
    </row>
    <row r="1110" spans="1:14">
      <c r="A1110" s="1" t="str">
        <f t="shared" si="102"/>
        <v>2.03.0484</v>
      </c>
      <c r="B1110" s="25">
        <f>COUNTIF(C$3:C1110,C1110)</f>
        <v>4</v>
      </c>
      <c r="C1110" s="46" t="s">
        <v>3013</v>
      </c>
      <c r="D1110" s="46"/>
      <c r="E1110" s="47" t="s">
        <v>3016</v>
      </c>
      <c r="F1110" s="1" t="s">
        <v>1458</v>
      </c>
      <c r="G1110" s="50">
        <v>0</v>
      </c>
      <c r="H1110" s="43" t="s">
        <v>10</v>
      </c>
      <c r="I1110" s="1">
        <v>153.37</v>
      </c>
      <c r="J1110" s="38">
        <v>148.7689</v>
      </c>
      <c r="K1110" s="4">
        <f t="shared" si="104"/>
        <v>4.6011000000000024</v>
      </c>
      <c r="L1110" s="40">
        <f t="shared" si="105"/>
        <v>3.0000000000000027E-2</v>
      </c>
      <c r="M1110" s="1">
        <v>158.12</v>
      </c>
      <c r="N1110" s="41">
        <f t="shared" si="103"/>
        <v>5.9139261320516057E-2</v>
      </c>
    </row>
    <row r="1111" spans="1:14">
      <c r="A1111" s="1" t="str">
        <f t="shared" ref="A1111:A1174" si="106">C1111&amp;B1111</f>
        <v>2.03.0485</v>
      </c>
      <c r="B1111" s="25">
        <f>COUNTIF(C$3:C1111,C1111)</f>
        <v>5</v>
      </c>
      <c r="C1111" s="46" t="s">
        <v>3013</v>
      </c>
      <c r="D1111" s="46"/>
      <c r="E1111" s="47" t="s">
        <v>3017</v>
      </c>
      <c r="F1111" s="1" t="s">
        <v>1459</v>
      </c>
      <c r="G1111" s="50">
        <v>0</v>
      </c>
      <c r="H1111" s="43" t="s">
        <v>10</v>
      </c>
      <c r="I1111" s="1">
        <v>23.08</v>
      </c>
      <c r="J1111" s="38">
        <v>22.387599999999999</v>
      </c>
      <c r="K1111" s="4">
        <f t="shared" si="104"/>
        <v>0.69239999999999924</v>
      </c>
      <c r="L1111" s="40">
        <f t="shared" si="105"/>
        <v>2.9999999999999916E-2</v>
      </c>
      <c r="M1111" s="1">
        <v>23.08</v>
      </c>
      <c r="N1111" s="41">
        <f t="shared" si="103"/>
        <v>2.9999999999999916E-2</v>
      </c>
    </row>
    <row r="1112" spans="1:14">
      <c r="A1112" s="1" t="str">
        <f t="shared" si="106"/>
        <v>2.03.0486</v>
      </c>
      <c r="B1112" s="25">
        <f>COUNTIF(C$3:C1112,C1112)</f>
        <v>6</v>
      </c>
      <c r="C1112" s="46" t="s">
        <v>3013</v>
      </c>
      <c r="D1112" s="46"/>
      <c r="E1112" s="47" t="s">
        <v>3018</v>
      </c>
      <c r="F1112" s="1" t="s">
        <v>1460</v>
      </c>
      <c r="G1112" s="50" t="s">
        <v>1461</v>
      </c>
      <c r="H1112" s="43" t="s">
        <v>10</v>
      </c>
      <c r="I1112" s="1">
        <v>140.94</v>
      </c>
      <c r="J1112" s="38">
        <v>136.71179999999998</v>
      </c>
      <c r="K1112" s="4">
        <f t="shared" si="104"/>
        <v>4.2282000000000153</v>
      </c>
      <c r="L1112" s="40">
        <f t="shared" si="105"/>
        <v>3.0000000000000138E-2</v>
      </c>
      <c r="M1112" s="1">
        <v>145.30000000000001</v>
      </c>
      <c r="N1112" s="41">
        <f t="shared" si="103"/>
        <v>5.9106675843083489E-2</v>
      </c>
    </row>
    <row r="1113" spans="1:14">
      <c r="A1113" s="1" t="str">
        <f t="shared" si="106"/>
        <v>2.03.0487</v>
      </c>
      <c r="B1113" s="25">
        <f>COUNTIF(C$3:C1113,C1113)</f>
        <v>7</v>
      </c>
      <c r="C1113" s="46" t="s">
        <v>3013</v>
      </c>
      <c r="D1113" s="46"/>
      <c r="E1113" s="47" t="s">
        <v>3019</v>
      </c>
      <c r="F1113" s="1" t="s">
        <v>1462</v>
      </c>
      <c r="G1113" s="50" t="s">
        <v>1455</v>
      </c>
      <c r="H1113" s="43" t="s">
        <v>1076</v>
      </c>
      <c r="I1113" s="1">
        <v>1392.82</v>
      </c>
      <c r="J1113" s="38">
        <v>1351.0354</v>
      </c>
      <c r="K1113" s="4">
        <f t="shared" si="104"/>
        <v>41.784599999999955</v>
      </c>
      <c r="L1113" s="40">
        <f t="shared" si="105"/>
        <v>2.9999999999999916E-2</v>
      </c>
      <c r="M1113" s="1">
        <v>1435.9</v>
      </c>
      <c r="N1113" s="41">
        <f t="shared" si="103"/>
        <v>5.9102026603524038E-2</v>
      </c>
    </row>
    <row r="1114" spans="1:14">
      <c r="A1114" s="1" t="str">
        <f t="shared" si="106"/>
        <v>2.03.0488</v>
      </c>
      <c r="B1114" s="25">
        <f>COUNTIF(C$3:C1114,C1114)</f>
        <v>8</v>
      </c>
      <c r="C1114" s="46" t="s">
        <v>3013</v>
      </c>
      <c r="D1114" s="46"/>
      <c r="E1114" s="47" t="s">
        <v>3020</v>
      </c>
      <c r="F1114" s="1" t="s">
        <v>1463</v>
      </c>
      <c r="G1114" s="50" t="s">
        <v>1464</v>
      </c>
      <c r="H1114" s="43" t="s">
        <v>10</v>
      </c>
      <c r="I1114" s="1">
        <v>185.18</v>
      </c>
      <c r="J1114" s="38">
        <v>179.62460000000002</v>
      </c>
      <c r="K1114" s="4">
        <f t="shared" si="104"/>
        <v>5.5553999999999917</v>
      </c>
      <c r="L1114" s="40">
        <f t="shared" si="105"/>
        <v>2.9999999999999916E-2</v>
      </c>
      <c r="M1114" s="1">
        <v>188</v>
      </c>
      <c r="N1114" s="41">
        <f t="shared" si="103"/>
        <v>4.4549999999999867E-2</v>
      </c>
    </row>
    <row r="1115" spans="1:14">
      <c r="A1115" s="1" t="str">
        <f t="shared" si="106"/>
        <v>2.03.0489</v>
      </c>
      <c r="B1115" s="25">
        <f>COUNTIF(C$3:C1115,C1115)</f>
        <v>9</v>
      </c>
      <c r="C1115" s="46" t="s">
        <v>3013</v>
      </c>
      <c r="D1115" s="46"/>
      <c r="E1115" s="47" t="s">
        <v>3021</v>
      </c>
      <c r="F1115" s="1" t="s">
        <v>1465</v>
      </c>
      <c r="G1115" s="50" t="s">
        <v>1466</v>
      </c>
      <c r="H1115" s="43" t="s">
        <v>489</v>
      </c>
      <c r="I1115" s="1">
        <v>6.5</v>
      </c>
      <c r="J1115" s="38">
        <v>6.3049999999999997</v>
      </c>
      <c r="K1115" s="4">
        <f t="shared" si="104"/>
        <v>0.19500000000000028</v>
      </c>
      <c r="L1115" s="40">
        <f t="shared" si="105"/>
        <v>3.0000000000000027E-2</v>
      </c>
      <c r="M1115" s="1">
        <v>6.5</v>
      </c>
      <c r="N1115" s="41">
        <f t="shared" si="103"/>
        <v>3.0000000000000027E-2</v>
      </c>
    </row>
    <row r="1116" spans="1:14">
      <c r="A1116" s="1" t="str">
        <f t="shared" si="106"/>
        <v>2.03.04810</v>
      </c>
      <c r="B1116" s="25">
        <f>COUNTIF(C$3:C1116,C1116)</f>
        <v>10</v>
      </c>
      <c r="C1116" s="46" t="s">
        <v>3013</v>
      </c>
      <c r="D1116" s="46"/>
      <c r="E1116" s="47" t="s">
        <v>3022</v>
      </c>
      <c r="F1116" s="1" t="s">
        <v>1467</v>
      </c>
      <c r="G1116" s="50" t="s">
        <v>1468</v>
      </c>
      <c r="H1116" s="43" t="s">
        <v>489</v>
      </c>
      <c r="I1116" s="1">
        <v>74.08</v>
      </c>
      <c r="J1116" s="38">
        <v>71.857599999999991</v>
      </c>
      <c r="K1116" s="4">
        <f t="shared" si="104"/>
        <v>2.2224000000000075</v>
      </c>
      <c r="L1116" s="40">
        <f t="shared" si="105"/>
        <v>3.0000000000000138E-2</v>
      </c>
      <c r="M1116" s="1">
        <v>75.209999999999994</v>
      </c>
      <c r="N1116" s="41">
        <f t="shared" si="103"/>
        <v>4.4573859859061371E-2</v>
      </c>
    </row>
    <row r="1117" spans="1:14">
      <c r="A1117" s="1" t="str">
        <f t="shared" si="106"/>
        <v>2.03.0491</v>
      </c>
      <c r="B1117" s="25">
        <f>COUNTIF(C$3:C1117,C1117)</f>
        <v>1</v>
      </c>
      <c r="C1117" s="46" t="s">
        <v>3024</v>
      </c>
      <c r="D1117" s="46"/>
      <c r="E1117" s="47" t="s">
        <v>3023</v>
      </c>
      <c r="F1117" s="1" t="s">
        <v>1469</v>
      </c>
      <c r="G1117" s="50" t="s">
        <v>1470</v>
      </c>
      <c r="H1117" s="43" t="s">
        <v>10</v>
      </c>
      <c r="I1117" s="1">
        <v>92.15</v>
      </c>
      <c r="J1117" s="38">
        <v>89.385500000000008</v>
      </c>
      <c r="K1117" s="4">
        <f t="shared" si="104"/>
        <v>2.7644999999999982</v>
      </c>
      <c r="L1117" s="40">
        <f t="shared" si="105"/>
        <v>3.0000000000000027E-2</v>
      </c>
      <c r="M1117" s="1">
        <v>97</v>
      </c>
      <c r="N1117" s="41">
        <f t="shared" si="103"/>
        <v>7.8499999999999903E-2</v>
      </c>
    </row>
    <row r="1118" spans="1:14">
      <c r="A1118" s="1" t="str">
        <f t="shared" si="106"/>
        <v>2.03.0492</v>
      </c>
      <c r="B1118" s="25">
        <f>COUNTIF(C$3:C1118,C1118)</f>
        <v>2</v>
      </c>
      <c r="C1118" s="46" t="s">
        <v>3024</v>
      </c>
      <c r="D1118" s="46"/>
      <c r="E1118" s="47" t="s">
        <v>3025</v>
      </c>
      <c r="F1118" s="1" t="s">
        <v>1471</v>
      </c>
      <c r="G1118" s="50" t="s">
        <v>1472</v>
      </c>
      <c r="H1118" s="43" t="s">
        <v>10</v>
      </c>
      <c r="I1118" s="1">
        <v>159.6</v>
      </c>
      <c r="J1118" s="38">
        <v>154.81199999999998</v>
      </c>
      <c r="K1118" s="4">
        <f t="shared" si="104"/>
        <v>4.7880000000000109</v>
      </c>
      <c r="L1118" s="40">
        <f t="shared" si="105"/>
        <v>3.0000000000000027E-2</v>
      </c>
      <c r="M1118" s="1">
        <v>168</v>
      </c>
      <c r="N1118" s="41">
        <f t="shared" si="103"/>
        <v>7.8500000000000125E-2</v>
      </c>
    </row>
    <row r="1119" spans="1:14">
      <c r="A1119" s="1" t="str">
        <f t="shared" si="106"/>
        <v>2.03.0493</v>
      </c>
      <c r="B1119" s="25">
        <f>COUNTIF(C$3:C1119,C1119)</f>
        <v>3</v>
      </c>
      <c r="C1119" s="46" t="s">
        <v>3024</v>
      </c>
      <c r="D1119" s="46"/>
      <c r="E1119" s="47" t="s">
        <v>3026</v>
      </c>
      <c r="F1119" s="1" t="s">
        <v>1473</v>
      </c>
      <c r="G1119" s="50" t="s">
        <v>1470</v>
      </c>
      <c r="H1119" s="43" t="s">
        <v>10</v>
      </c>
      <c r="I1119" s="1">
        <v>182.4</v>
      </c>
      <c r="J1119" s="38">
        <v>176.928</v>
      </c>
      <c r="K1119" s="4">
        <f t="shared" si="104"/>
        <v>5.4720000000000084</v>
      </c>
      <c r="L1119" s="40">
        <f t="shared" si="105"/>
        <v>3.0000000000000027E-2</v>
      </c>
      <c r="M1119" s="1">
        <v>192</v>
      </c>
      <c r="N1119" s="41">
        <f t="shared" si="103"/>
        <v>7.8500000000000014E-2</v>
      </c>
    </row>
    <row r="1120" spans="1:14">
      <c r="A1120" s="1" t="str">
        <f t="shared" si="106"/>
        <v>2.03.0494</v>
      </c>
      <c r="B1120" s="25">
        <f>COUNTIF(C$3:C1120,C1120)</f>
        <v>4</v>
      </c>
      <c r="C1120" s="46" t="s">
        <v>3024</v>
      </c>
      <c r="D1120" s="46"/>
      <c r="E1120" s="47" t="s">
        <v>3027</v>
      </c>
      <c r="F1120" s="1" t="s">
        <v>1474</v>
      </c>
      <c r="G1120" s="50" t="s">
        <v>1475</v>
      </c>
      <c r="H1120" s="43" t="s">
        <v>10</v>
      </c>
      <c r="I1120" s="1">
        <v>389.5</v>
      </c>
      <c r="J1120" s="38">
        <v>377.815</v>
      </c>
      <c r="K1120" s="4">
        <f t="shared" si="104"/>
        <v>11.685000000000002</v>
      </c>
      <c r="L1120" s="40">
        <f t="shared" si="105"/>
        <v>3.0000000000000027E-2</v>
      </c>
      <c r="M1120" s="1">
        <v>410</v>
      </c>
      <c r="N1120" s="41">
        <f t="shared" si="103"/>
        <v>7.8500000000000014E-2</v>
      </c>
    </row>
    <row r="1121" spans="1:14">
      <c r="A1121" s="1" t="str">
        <f t="shared" si="106"/>
        <v>2.03.0495</v>
      </c>
      <c r="B1121" s="25">
        <f>COUNTIF(C$3:C1121,C1121)</f>
        <v>5</v>
      </c>
      <c r="C1121" s="46" t="s">
        <v>3029</v>
      </c>
      <c r="D1121" s="46"/>
      <c r="E1121" s="49" t="s">
        <v>3028</v>
      </c>
      <c r="F1121" s="1" t="s">
        <v>1476</v>
      </c>
      <c r="G1121" s="50" t="s">
        <v>1477</v>
      </c>
      <c r="H1121" s="43" t="s">
        <v>1076</v>
      </c>
      <c r="I1121" s="1">
        <v>374</v>
      </c>
      <c r="J1121" s="38">
        <v>270</v>
      </c>
      <c r="K1121" s="4">
        <f t="shared" si="104"/>
        <v>104</v>
      </c>
      <c r="L1121" s="40">
        <f t="shared" si="105"/>
        <v>0.27807486631016043</v>
      </c>
      <c r="M1121" s="1">
        <v>280</v>
      </c>
      <c r="N1121" s="41">
        <f t="shared" si="103"/>
        <v>3.5714285714285698E-2</v>
      </c>
    </row>
    <row r="1122" spans="1:14">
      <c r="A1122" s="1" t="str">
        <f t="shared" si="106"/>
        <v>2.03.0496</v>
      </c>
      <c r="B1122" s="25">
        <f>COUNTIF(C$3:C1122,C1122)</f>
        <v>6</v>
      </c>
      <c r="C1122" s="46" t="s">
        <v>3029</v>
      </c>
      <c r="D1122" s="46"/>
      <c r="E1122" s="47" t="s">
        <v>3030</v>
      </c>
      <c r="F1122" s="1" t="s">
        <v>1478</v>
      </c>
      <c r="G1122" s="50" t="s">
        <v>1479</v>
      </c>
      <c r="H1122" s="43" t="s">
        <v>1076</v>
      </c>
      <c r="I1122" s="1">
        <v>1700.5</v>
      </c>
      <c r="J1122" s="38">
        <v>1649.4849999999999</v>
      </c>
      <c r="K1122" s="4">
        <f t="shared" si="104"/>
        <v>51.0150000000001</v>
      </c>
      <c r="L1122" s="40">
        <f t="shared" si="105"/>
        <v>3.0000000000000027E-2</v>
      </c>
      <c r="M1122" s="1">
        <v>1790</v>
      </c>
      <c r="N1122" s="41">
        <f t="shared" si="103"/>
        <v>7.8500000000000014E-2</v>
      </c>
    </row>
    <row r="1123" spans="1:14">
      <c r="A1123" s="1" t="str">
        <f t="shared" si="106"/>
        <v>2.03.0497</v>
      </c>
      <c r="B1123" s="25">
        <f>COUNTIF(C$3:C1123,C1123)</f>
        <v>7</v>
      </c>
      <c r="C1123" s="46" t="s">
        <v>3029</v>
      </c>
      <c r="D1123" s="46"/>
      <c r="E1123" s="47" t="s">
        <v>3031</v>
      </c>
      <c r="F1123" s="1" t="s">
        <v>1480</v>
      </c>
      <c r="G1123" s="50" t="s">
        <v>1481</v>
      </c>
      <c r="H1123" s="43" t="s">
        <v>1117</v>
      </c>
      <c r="I1123" s="1">
        <v>366</v>
      </c>
      <c r="J1123" s="38">
        <v>355.02</v>
      </c>
      <c r="K1123" s="4">
        <f t="shared" si="104"/>
        <v>10.980000000000018</v>
      </c>
      <c r="L1123" s="40">
        <f t="shared" si="105"/>
        <v>3.0000000000000027E-2</v>
      </c>
      <c r="M1123" s="1">
        <v>373</v>
      </c>
      <c r="N1123" s="41">
        <f t="shared" si="103"/>
        <v>4.8203753351206524E-2</v>
      </c>
    </row>
    <row r="1124" spans="1:14">
      <c r="A1124" s="1" t="str">
        <f t="shared" si="106"/>
        <v>2.03.0498</v>
      </c>
      <c r="B1124" s="25">
        <f>COUNTIF(C$3:C1124,C1124)</f>
        <v>8</v>
      </c>
      <c r="C1124" s="46" t="s">
        <v>3029</v>
      </c>
      <c r="D1124" s="46"/>
      <c r="E1124" s="47" t="s">
        <v>3032</v>
      </c>
      <c r="F1124" s="1" t="s">
        <v>1482</v>
      </c>
      <c r="G1124" s="50" t="s">
        <v>1483</v>
      </c>
      <c r="H1124" s="43" t="s">
        <v>393</v>
      </c>
      <c r="I1124" s="1">
        <v>121</v>
      </c>
      <c r="J1124" s="38">
        <v>117.36999999999999</v>
      </c>
      <c r="K1124" s="4">
        <f t="shared" si="104"/>
        <v>3.6300000000000097</v>
      </c>
      <c r="L1124" s="40">
        <f t="shared" si="105"/>
        <v>3.0000000000000027E-2</v>
      </c>
      <c r="M1124" s="1">
        <v>125</v>
      </c>
      <c r="N1124" s="41">
        <f t="shared" si="103"/>
        <v>6.1040000000000094E-2</v>
      </c>
    </row>
    <row r="1125" spans="1:14">
      <c r="A1125" s="1" t="str">
        <f t="shared" si="106"/>
        <v>2.03.0499</v>
      </c>
      <c r="B1125" s="25">
        <f>COUNTIF(C$3:C1125,C1125)</f>
        <v>9</v>
      </c>
      <c r="C1125" s="46" t="s">
        <v>3029</v>
      </c>
      <c r="D1125" s="46"/>
      <c r="E1125" s="47" t="s">
        <v>3033</v>
      </c>
      <c r="F1125" s="1" t="s">
        <v>1484</v>
      </c>
      <c r="G1125" s="50" t="s">
        <v>1483</v>
      </c>
      <c r="H1125" s="43" t="s">
        <v>393</v>
      </c>
      <c r="I1125" s="1">
        <v>122</v>
      </c>
      <c r="J1125" s="38">
        <v>118.34</v>
      </c>
      <c r="K1125" s="4">
        <f t="shared" si="104"/>
        <v>3.6599999999999966</v>
      </c>
      <c r="L1125" s="40">
        <f t="shared" si="105"/>
        <v>3.0000000000000027E-2</v>
      </c>
      <c r="M1125" s="1">
        <v>125</v>
      </c>
      <c r="N1125" s="41">
        <f t="shared" si="103"/>
        <v>5.3279999999999994E-2</v>
      </c>
    </row>
    <row r="1126" spans="1:14">
      <c r="A1126" s="1" t="str">
        <f t="shared" si="106"/>
        <v>2.03.04910</v>
      </c>
      <c r="B1126" s="25">
        <f>COUNTIF(C$3:C1126,C1126)</f>
        <v>10</v>
      </c>
      <c r="C1126" s="46" t="s">
        <v>3029</v>
      </c>
      <c r="D1126" s="46"/>
      <c r="E1126" s="47" t="s">
        <v>3034</v>
      </c>
      <c r="F1126" s="1" t="s">
        <v>1485</v>
      </c>
      <c r="G1126" s="50" t="s">
        <v>1481</v>
      </c>
      <c r="H1126" s="43" t="s">
        <v>10</v>
      </c>
      <c r="I1126" s="1">
        <v>854.98</v>
      </c>
      <c r="J1126" s="38">
        <v>829.3306</v>
      </c>
      <c r="K1126" s="4">
        <f t="shared" si="104"/>
        <v>25.649400000000014</v>
      </c>
      <c r="L1126" s="40">
        <f t="shared" si="105"/>
        <v>3.0000000000000027E-2</v>
      </c>
      <c r="M1126" s="1">
        <v>868</v>
      </c>
      <c r="N1126" s="41">
        <f t="shared" si="103"/>
        <v>4.4549999999999979E-2</v>
      </c>
    </row>
    <row r="1127" spans="1:14">
      <c r="A1127" s="1" t="str">
        <f t="shared" si="106"/>
        <v>2.03.04911</v>
      </c>
      <c r="B1127" s="25">
        <f>COUNTIF(C$3:C1127,C1127)</f>
        <v>11</v>
      </c>
      <c r="C1127" s="46" t="s">
        <v>3029</v>
      </c>
      <c r="D1127" s="46"/>
      <c r="E1127" s="47" t="s">
        <v>3035</v>
      </c>
      <c r="F1127" s="1" t="s">
        <v>1486</v>
      </c>
      <c r="G1127" s="50" t="s">
        <v>1487</v>
      </c>
      <c r="H1127" s="43" t="s">
        <v>1233</v>
      </c>
      <c r="I1127" s="1">
        <v>88.47</v>
      </c>
      <c r="J1127" s="38">
        <v>85.815899999999999</v>
      </c>
      <c r="K1127" s="4">
        <f t="shared" si="104"/>
        <v>2.6540999999999997</v>
      </c>
      <c r="L1127" s="40">
        <f t="shared" si="105"/>
        <v>3.0000000000000027E-2</v>
      </c>
      <c r="M1127" s="1">
        <v>89.82</v>
      </c>
      <c r="N1127" s="41">
        <f t="shared" ref="N1127:N1178" si="107">1-J1127/M1127</f>
        <v>4.4579158316633172E-2</v>
      </c>
    </row>
    <row r="1128" spans="1:14">
      <c r="A1128" s="1" t="str">
        <f t="shared" si="106"/>
        <v>2.03.04912</v>
      </c>
      <c r="B1128" s="25">
        <f>COUNTIF(C$3:C1128,C1128)</f>
        <v>12</v>
      </c>
      <c r="C1128" s="46" t="s">
        <v>3029</v>
      </c>
      <c r="D1128" s="46"/>
      <c r="E1128" s="47" t="s">
        <v>3036</v>
      </c>
      <c r="F1128" s="1" t="s">
        <v>1488</v>
      </c>
      <c r="G1128" s="50" t="s">
        <v>1489</v>
      </c>
      <c r="H1128" s="43" t="s">
        <v>1076</v>
      </c>
      <c r="I1128" s="1">
        <v>57.87</v>
      </c>
      <c r="J1128" s="38">
        <v>56.133899999999997</v>
      </c>
      <c r="K1128" s="4">
        <f t="shared" si="104"/>
        <v>1.7361000000000004</v>
      </c>
      <c r="L1128" s="40">
        <f t="shared" si="105"/>
        <v>3.0000000000000027E-2</v>
      </c>
      <c r="M1128" s="1">
        <v>58.75</v>
      </c>
      <c r="N1128" s="41">
        <f t="shared" si="107"/>
        <v>4.4529361702127734E-2</v>
      </c>
    </row>
    <row r="1129" spans="1:14">
      <c r="A1129" s="1" t="str">
        <f t="shared" si="106"/>
        <v>2.03.04913</v>
      </c>
      <c r="B1129" s="25">
        <f>COUNTIF(C$3:C1129,C1129)</f>
        <v>13</v>
      </c>
      <c r="C1129" s="46" t="s">
        <v>3029</v>
      </c>
      <c r="D1129" s="46"/>
      <c r="E1129" s="47" t="s">
        <v>3037</v>
      </c>
      <c r="F1129" s="1" t="s">
        <v>1490</v>
      </c>
      <c r="G1129" s="50" t="s">
        <v>1491</v>
      </c>
      <c r="H1129" s="43" t="s">
        <v>1233</v>
      </c>
      <c r="I1129" s="1">
        <v>19.7</v>
      </c>
      <c r="J1129" s="38">
        <v>19.108999999999998</v>
      </c>
      <c r="K1129" s="4">
        <f t="shared" si="104"/>
        <v>0.59100000000000108</v>
      </c>
      <c r="L1129" s="40">
        <f t="shared" si="105"/>
        <v>3.0000000000000027E-2</v>
      </c>
      <c r="M1129" s="1">
        <v>20</v>
      </c>
      <c r="N1129" s="41">
        <f t="shared" si="107"/>
        <v>4.455000000000009E-2</v>
      </c>
    </row>
    <row r="1130" spans="1:14">
      <c r="A1130" s="1" t="str">
        <f t="shared" si="106"/>
        <v>2.03.04914</v>
      </c>
      <c r="B1130" s="25">
        <f>COUNTIF(C$3:C1130,C1130)</f>
        <v>14</v>
      </c>
      <c r="C1130" s="46" t="s">
        <v>3029</v>
      </c>
      <c r="D1130" s="46"/>
      <c r="E1130" s="47" t="s">
        <v>3038</v>
      </c>
      <c r="F1130" s="1" t="s">
        <v>1492</v>
      </c>
      <c r="G1130" s="50" t="s">
        <v>1493</v>
      </c>
      <c r="H1130" s="43" t="s">
        <v>1233</v>
      </c>
      <c r="I1130" s="1">
        <v>109</v>
      </c>
      <c r="J1130" s="38">
        <v>105.73</v>
      </c>
      <c r="K1130" s="4">
        <f t="shared" si="104"/>
        <v>3.269999999999996</v>
      </c>
      <c r="L1130" s="40">
        <f t="shared" si="105"/>
        <v>2.9999999999999916E-2</v>
      </c>
      <c r="M1130" s="1">
        <v>109.78</v>
      </c>
      <c r="N1130" s="41">
        <f t="shared" si="107"/>
        <v>3.6891965749681122E-2</v>
      </c>
    </row>
    <row r="1131" spans="1:14">
      <c r="A1131" s="1" t="str">
        <f t="shared" si="106"/>
        <v>2.03.04915</v>
      </c>
      <c r="B1131" s="25">
        <f>COUNTIF(C$3:C1131,C1131)</f>
        <v>15</v>
      </c>
      <c r="C1131" s="46" t="s">
        <v>3029</v>
      </c>
      <c r="D1131" s="46"/>
      <c r="E1131" s="47" t="s">
        <v>3039</v>
      </c>
      <c r="F1131" s="1" t="s">
        <v>1494</v>
      </c>
      <c r="G1131" s="50" t="s">
        <v>1495</v>
      </c>
      <c r="H1131" s="43" t="s">
        <v>10</v>
      </c>
      <c r="I1131" s="1">
        <v>93.1</v>
      </c>
      <c r="J1131" s="38">
        <v>90.306999999999988</v>
      </c>
      <c r="K1131" s="4">
        <f t="shared" si="104"/>
        <v>2.7930000000000064</v>
      </c>
      <c r="L1131" s="40">
        <f t="shared" si="105"/>
        <v>3.0000000000000027E-2</v>
      </c>
      <c r="M1131" s="1">
        <v>98</v>
      </c>
      <c r="N1131" s="41">
        <f t="shared" si="107"/>
        <v>7.8500000000000125E-2</v>
      </c>
    </row>
    <row r="1132" spans="1:14">
      <c r="A1132" s="1" t="str">
        <f t="shared" si="106"/>
        <v>2.03.04916</v>
      </c>
      <c r="B1132" s="25">
        <f>COUNTIF(C$3:C1132,C1132)</f>
        <v>16</v>
      </c>
      <c r="C1132" s="46" t="s">
        <v>3024</v>
      </c>
      <c r="D1132" s="46"/>
      <c r="E1132" s="47" t="s">
        <v>3040</v>
      </c>
      <c r="F1132" s="1" t="s">
        <v>1496</v>
      </c>
      <c r="G1132" s="50" t="s">
        <v>1497</v>
      </c>
      <c r="H1132" s="43" t="s">
        <v>393</v>
      </c>
      <c r="I1132" s="1">
        <v>53.19</v>
      </c>
      <c r="J1132" s="38">
        <v>51.594299999999997</v>
      </c>
      <c r="K1132" s="4">
        <f t="shared" si="104"/>
        <v>1.5957000000000008</v>
      </c>
      <c r="L1132" s="40">
        <f t="shared" si="105"/>
        <v>3.0000000000000027E-2</v>
      </c>
      <c r="M1132" s="1">
        <v>54</v>
      </c>
      <c r="N1132" s="41">
        <f t="shared" si="107"/>
        <v>4.455000000000009E-2</v>
      </c>
    </row>
    <row r="1133" spans="1:14">
      <c r="A1133" s="1" t="str">
        <f t="shared" si="106"/>
        <v>2.03.04917</v>
      </c>
      <c r="B1133" s="25">
        <f>COUNTIF(C$3:C1133,C1133)</f>
        <v>17</v>
      </c>
      <c r="C1133" s="46" t="s">
        <v>3024</v>
      </c>
      <c r="D1133" s="46"/>
      <c r="E1133" s="47" t="s">
        <v>3041</v>
      </c>
      <c r="F1133" s="1" t="s">
        <v>1498</v>
      </c>
      <c r="G1133" s="50" t="s">
        <v>1499</v>
      </c>
      <c r="H1133" s="43" t="s">
        <v>1233</v>
      </c>
      <c r="I1133" s="1">
        <v>44.91</v>
      </c>
      <c r="J1133" s="38">
        <v>42.912800000000004</v>
      </c>
      <c r="K1133" s="4">
        <f t="shared" si="104"/>
        <v>1.9971999999999923</v>
      </c>
      <c r="L1133" s="40">
        <f t="shared" si="105"/>
        <v>4.4471164551324716E-2</v>
      </c>
      <c r="M1133" s="1">
        <v>44.91</v>
      </c>
      <c r="N1133" s="41">
        <f t="shared" si="107"/>
        <v>4.4471164551324716E-2</v>
      </c>
    </row>
    <row r="1134" spans="1:14">
      <c r="A1134" s="1" t="str">
        <f t="shared" si="106"/>
        <v>2.03.04918</v>
      </c>
      <c r="B1134" s="25">
        <f>COUNTIF(C$3:C1134,C1134)</f>
        <v>18</v>
      </c>
      <c r="C1134" s="46" t="s">
        <v>3024</v>
      </c>
      <c r="D1134" s="46"/>
      <c r="E1134" s="47" t="s">
        <v>3042</v>
      </c>
      <c r="F1134" s="1" t="s">
        <v>1500</v>
      </c>
      <c r="G1134" s="50" t="s">
        <v>1499</v>
      </c>
      <c r="H1134" s="43" t="s">
        <v>1233</v>
      </c>
      <c r="I1134" s="1">
        <v>86.74</v>
      </c>
      <c r="J1134" s="38">
        <v>82.876799999999989</v>
      </c>
      <c r="K1134" s="4">
        <f t="shared" si="104"/>
        <v>3.8632000000000062</v>
      </c>
      <c r="L1134" s="40">
        <f t="shared" si="105"/>
        <v>4.4537698870186881E-2</v>
      </c>
      <c r="M1134" s="1">
        <v>86.74</v>
      </c>
      <c r="N1134" s="41">
        <f t="shared" si="107"/>
        <v>4.4537698870186881E-2</v>
      </c>
    </row>
    <row r="1135" spans="1:14">
      <c r="A1135" s="1" t="str">
        <f t="shared" si="106"/>
        <v>2.03.04919</v>
      </c>
      <c r="B1135" s="25">
        <f>COUNTIF(C$3:C1135,C1135)</f>
        <v>19</v>
      </c>
      <c r="C1135" s="46" t="s">
        <v>3024</v>
      </c>
      <c r="D1135" s="46"/>
      <c r="E1135" s="47" t="s">
        <v>3043</v>
      </c>
      <c r="F1135" s="1" t="s">
        <v>1501</v>
      </c>
      <c r="G1135" s="50">
        <v>4160511</v>
      </c>
      <c r="H1135" s="43" t="s">
        <v>393</v>
      </c>
      <c r="I1135" s="1">
        <v>7.5</v>
      </c>
      <c r="J1135" s="38">
        <v>7.1682999999999995</v>
      </c>
      <c r="K1135" s="4">
        <f t="shared" si="104"/>
        <v>0.33170000000000055</v>
      </c>
      <c r="L1135" s="40">
        <f t="shared" si="105"/>
        <v>4.4226666666666747E-2</v>
      </c>
      <c r="M1135" s="1">
        <v>7.5</v>
      </c>
      <c r="N1135" s="41">
        <f t="shared" si="107"/>
        <v>4.4226666666666747E-2</v>
      </c>
    </row>
    <row r="1136" spans="1:14">
      <c r="A1136" s="1" t="str">
        <f t="shared" si="106"/>
        <v>2.03.04920</v>
      </c>
      <c r="B1136" s="25">
        <f>COUNTIF(C$3:C1136,C1136)</f>
        <v>20</v>
      </c>
      <c r="C1136" s="46" t="s">
        <v>3024</v>
      </c>
      <c r="D1136" s="46"/>
      <c r="E1136" s="47" t="s">
        <v>3044</v>
      </c>
      <c r="F1136" s="1" t="s">
        <v>1501</v>
      </c>
      <c r="G1136" s="50" t="s">
        <v>1502</v>
      </c>
      <c r="H1136" s="43" t="s">
        <v>393</v>
      </c>
      <c r="I1136" s="1">
        <v>30.6</v>
      </c>
      <c r="J1136" s="38">
        <v>30</v>
      </c>
      <c r="K1136" s="4">
        <f t="shared" si="104"/>
        <v>0.60000000000000142</v>
      </c>
      <c r="L1136" s="40">
        <f t="shared" si="105"/>
        <v>1.9607843137254943E-2</v>
      </c>
      <c r="M1136" s="1">
        <v>30.6</v>
      </c>
      <c r="N1136" s="41">
        <f t="shared" si="107"/>
        <v>1.9607843137254943E-2</v>
      </c>
    </row>
    <row r="1137" spans="1:14">
      <c r="A1137" s="1" t="str">
        <f t="shared" si="106"/>
        <v>2.03.04921</v>
      </c>
      <c r="B1137" s="25">
        <f>COUNTIF(C$3:C1137,C1137)</f>
        <v>21</v>
      </c>
      <c r="C1137" s="46" t="s">
        <v>3024</v>
      </c>
      <c r="D1137" s="46"/>
      <c r="E1137" s="47" t="s">
        <v>3045</v>
      </c>
      <c r="F1137" s="1" t="s">
        <v>1501</v>
      </c>
      <c r="G1137" s="50" t="s">
        <v>1503</v>
      </c>
      <c r="H1137" s="43" t="s">
        <v>393</v>
      </c>
      <c r="I1137" s="1">
        <v>28.6</v>
      </c>
      <c r="J1137" s="38">
        <v>28</v>
      </c>
      <c r="K1137" s="4">
        <f t="shared" si="104"/>
        <v>0.60000000000000142</v>
      </c>
      <c r="L1137" s="40">
        <f t="shared" si="105"/>
        <v>2.0979020979021046E-2</v>
      </c>
      <c r="M1137" s="1">
        <v>28.6</v>
      </c>
      <c r="N1137" s="41">
        <f t="shared" si="107"/>
        <v>2.0979020979021046E-2</v>
      </c>
    </row>
    <row r="1138" spans="1:14">
      <c r="A1138" s="1" t="str">
        <f t="shared" si="106"/>
        <v>2.03.04922</v>
      </c>
      <c r="B1138" s="25">
        <f>COUNTIF(C$3:C1138,C1138)</f>
        <v>22</v>
      </c>
      <c r="C1138" s="46" t="s">
        <v>3047</v>
      </c>
      <c r="D1138" s="46"/>
      <c r="E1138" s="47" t="s">
        <v>3046</v>
      </c>
      <c r="F1138" s="1" t="s">
        <v>1504</v>
      </c>
      <c r="G1138" s="50" t="s">
        <v>1505</v>
      </c>
      <c r="H1138" s="43" t="s">
        <v>1233</v>
      </c>
      <c r="I1138" s="1">
        <v>24.07</v>
      </c>
      <c r="J1138" s="38">
        <v>23.347899999999999</v>
      </c>
      <c r="K1138" s="4">
        <f t="shared" si="104"/>
        <v>0.72210000000000107</v>
      </c>
      <c r="L1138" s="40">
        <f t="shared" si="105"/>
        <v>3.0000000000000027E-2</v>
      </c>
      <c r="M1138" s="1">
        <v>24.07</v>
      </c>
      <c r="N1138" s="41">
        <f t="shared" si="107"/>
        <v>3.0000000000000027E-2</v>
      </c>
    </row>
    <row r="1139" spans="1:14">
      <c r="A1139" s="1" t="str">
        <f t="shared" si="106"/>
        <v>2.03.04923</v>
      </c>
      <c r="B1139" s="25">
        <f>COUNTIF(C$3:C1139,C1139)</f>
        <v>23</v>
      </c>
      <c r="C1139" s="46" t="s">
        <v>3047</v>
      </c>
      <c r="D1139" s="46"/>
      <c r="E1139" s="47" t="s">
        <v>3048</v>
      </c>
      <c r="F1139" s="1" t="s">
        <v>1506</v>
      </c>
      <c r="G1139" s="50" t="s">
        <v>1507</v>
      </c>
      <c r="H1139" s="43" t="s">
        <v>393</v>
      </c>
      <c r="I1139" s="1">
        <v>43.65</v>
      </c>
      <c r="J1139" s="38">
        <v>43</v>
      </c>
      <c r="K1139" s="4">
        <f t="shared" si="104"/>
        <v>0.64999999999999858</v>
      </c>
      <c r="L1139" s="40">
        <f t="shared" si="105"/>
        <v>1.4891179839633395E-2</v>
      </c>
      <c r="M1139" s="1">
        <v>43.65</v>
      </c>
      <c r="N1139" s="41">
        <f t="shared" si="107"/>
        <v>1.4891179839633395E-2</v>
      </c>
    </row>
    <row r="1140" spans="1:14">
      <c r="A1140" s="1" t="str">
        <f t="shared" si="106"/>
        <v>2.03.04924</v>
      </c>
      <c r="B1140" s="25">
        <f>COUNTIF(C$3:C1140,C1140)</f>
        <v>24</v>
      </c>
      <c r="C1140" s="46" t="s">
        <v>3024</v>
      </c>
      <c r="D1140" s="46"/>
      <c r="E1140" s="47" t="s">
        <v>3049</v>
      </c>
      <c r="F1140" s="1" t="s">
        <v>1508</v>
      </c>
      <c r="G1140" s="50" t="s">
        <v>1509</v>
      </c>
      <c r="H1140" s="43" t="s">
        <v>10</v>
      </c>
      <c r="I1140" s="1">
        <v>162.53</v>
      </c>
      <c r="J1140" s="38">
        <v>157.6541</v>
      </c>
      <c r="K1140" s="4">
        <f t="shared" si="104"/>
        <v>4.8759000000000015</v>
      </c>
      <c r="L1140" s="40">
        <f t="shared" si="105"/>
        <v>3.0000000000000027E-2</v>
      </c>
      <c r="M1140" s="1">
        <v>165</v>
      </c>
      <c r="N1140" s="41">
        <f t="shared" si="107"/>
        <v>4.4520606060606038E-2</v>
      </c>
    </row>
    <row r="1141" spans="1:14">
      <c r="A1141" s="1" t="str">
        <f t="shared" si="106"/>
        <v>2.03.04925</v>
      </c>
      <c r="B1141" s="25">
        <f>COUNTIF(C$3:C1141,C1141)</f>
        <v>25</v>
      </c>
      <c r="C1141" s="46" t="s">
        <v>3029</v>
      </c>
      <c r="D1141" s="46"/>
      <c r="E1141" s="47" t="s">
        <v>3050</v>
      </c>
      <c r="F1141" s="1" t="s">
        <v>1510</v>
      </c>
      <c r="G1141" s="50" t="s">
        <v>1511</v>
      </c>
      <c r="H1141" s="43" t="s">
        <v>393</v>
      </c>
      <c r="I1141" s="1">
        <v>67.97</v>
      </c>
      <c r="J1141" s="38">
        <v>65.930899999999994</v>
      </c>
      <c r="K1141" s="4">
        <f t="shared" si="104"/>
        <v>2.0391000000000048</v>
      </c>
      <c r="L1141" s="40">
        <f t="shared" si="105"/>
        <v>3.0000000000000027E-2</v>
      </c>
      <c r="M1141" s="1">
        <v>69</v>
      </c>
      <c r="N1141" s="41">
        <f t="shared" si="107"/>
        <v>4.4479710144927576E-2</v>
      </c>
    </row>
    <row r="1142" spans="1:14">
      <c r="A1142" s="1" t="str">
        <f t="shared" si="106"/>
        <v>2.03.04926</v>
      </c>
      <c r="B1142" s="25">
        <f>COUNTIF(C$3:C1142,C1142)</f>
        <v>26</v>
      </c>
      <c r="C1142" s="46" t="s">
        <v>3029</v>
      </c>
      <c r="D1142" s="46"/>
      <c r="E1142" s="47" t="s">
        <v>3051</v>
      </c>
      <c r="F1142" s="1" t="s">
        <v>1512</v>
      </c>
      <c r="G1142" s="50" t="s">
        <v>1513</v>
      </c>
      <c r="H1142" s="43" t="s">
        <v>393</v>
      </c>
      <c r="I1142" s="1">
        <v>64.03</v>
      </c>
      <c r="J1142" s="38">
        <v>62.109099999999998</v>
      </c>
      <c r="K1142" s="4">
        <f t="shared" si="104"/>
        <v>1.9209000000000032</v>
      </c>
      <c r="L1142" s="40">
        <f t="shared" si="105"/>
        <v>3.0000000000000027E-2</v>
      </c>
      <c r="M1142" s="1">
        <v>65</v>
      </c>
      <c r="N1142" s="41">
        <f t="shared" si="107"/>
        <v>4.4475384615384694E-2</v>
      </c>
    </row>
    <row r="1143" spans="1:14">
      <c r="A1143" s="1" t="str">
        <f t="shared" si="106"/>
        <v>2.03.04927</v>
      </c>
      <c r="B1143" s="25">
        <f>COUNTIF(C$3:C1143,C1143)</f>
        <v>27</v>
      </c>
      <c r="C1143" s="46" t="s">
        <v>3024</v>
      </c>
      <c r="D1143" s="46"/>
      <c r="E1143" s="47" t="s">
        <v>3052</v>
      </c>
      <c r="F1143" s="1" t="s">
        <v>1514</v>
      </c>
      <c r="G1143" s="50" t="s">
        <v>1515</v>
      </c>
      <c r="H1143" s="43" t="s">
        <v>393</v>
      </c>
      <c r="I1143" s="1">
        <v>2.48</v>
      </c>
      <c r="J1143" s="38">
        <v>2.4055999999999997</v>
      </c>
      <c r="K1143" s="4">
        <f t="shared" si="104"/>
        <v>7.4400000000000244E-2</v>
      </c>
      <c r="L1143" s="40">
        <f t="shared" si="105"/>
        <v>3.0000000000000138E-2</v>
      </c>
      <c r="M1143" s="1">
        <v>2.52</v>
      </c>
      <c r="N1143" s="41">
        <f t="shared" si="107"/>
        <v>4.5396825396825546E-2</v>
      </c>
    </row>
    <row r="1144" spans="1:14">
      <c r="A1144" s="1" t="str">
        <f t="shared" si="106"/>
        <v>2.03.04928</v>
      </c>
      <c r="B1144" s="25">
        <f>COUNTIF(C$3:C1144,C1144)</f>
        <v>28</v>
      </c>
      <c r="C1144" s="46" t="s">
        <v>3047</v>
      </c>
      <c r="D1144" s="46"/>
      <c r="E1144" s="47" t="s">
        <v>3053</v>
      </c>
      <c r="F1144" s="1" t="s">
        <v>1514</v>
      </c>
      <c r="G1144" s="50" t="s">
        <v>1516</v>
      </c>
      <c r="H1144" s="43" t="s">
        <v>393</v>
      </c>
      <c r="I1144" s="1">
        <v>2.77</v>
      </c>
      <c r="J1144" s="38">
        <v>2.6869000000000001</v>
      </c>
      <c r="K1144" s="4">
        <f t="shared" si="104"/>
        <v>8.3099999999999952E-2</v>
      </c>
      <c r="L1144" s="40">
        <f t="shared" si="105"/>
        <v>3.0000000000000027E-2</v>
      </c>
      <c r="M1144" s="1">
        <v>2.81</v>
      </c>
      <c r="N1144" s="41">
        <f t="shared" si="107"/>
        <v>4.3807829181494617E-2</v>
      </c>
    </row>
    <row r="1145" spans="1:14">
      <c r="A1145" s="1" t="str">
        <f t="shared" si="106"/>
        <v>2.03.04929</v>
      </c>
      <c r="B1145" s="25">
        <f>COUNTIF(C$3:C1145,C1145)</f>
        <v>29</v>
      </c>
      <c r="C1145" s="46" t="s">
        <v>3055</v>
      </c>
      <c r="D1145" s="46"/>
      <c r="E1145" s="47" t="s">
        <v>3054</v>
      </c>
      <c r="F1145" s="1" t="s">
        <v>1517</v>
      </c>
      <c r="G1145" s="50" t="s">
        <v>1518</v>
      </c>
      <c r="H1145" s="43" t="s">
        <v>393</v>
      </c>
      <c r="I1145" s="1">
        <v>93.11</v>
      </c>
      <c r="J1145" s="38">
        <v>90.316699999999997</v>
      </c>
      <c r="K1145" s="4">
        <f t="shared" si="104"/>
        <v>2.7933000000000021</v>
      </c>
      <c r="L1145" s="40">
        <f t="shared" si="105"/>
        <v>3.0000000000000027E-2</v>
      </c>
      <c r="M1145" s="1">
        <v>94.53</v>
      </c>
      <c r="N1145" s="41">
        <f t="shared" si="107"/>
        <v>4.4571035650058266E-2</v>
      </c>
    </row>
    <row r="1146" spans="1:14">
      <c r="A1146" s="1" t="str">
        <f t="shared" si="106"/>
        <v>2.03.04930</v>
      </c>
      <c r="B1146" s="25">
        <f>COUNTIF(C$3:C1146,C1146)</f>
        <v>30</v>
      </c>
      <c r="C1146" s="46" t="s">
        <v>3055</v>
      </c>
      <c r="D1146" s="46"/>
      <c r="E1146" s="47" t="s">
        <v>3056</v>
      </c>
      <c r="F1146" s="1" t="s">
        <v>1519</v>
      </c>
      <c r="G1146" s="50" t="s">
        <v>1520</v>
      </c>
      <c r="H1146" s="43" t="s">
        <v>393</v>
      </c>
      <c r="I1146" s="1">
        <v>9.75</v>
      </c>
      <c r="J1146" s="38">
        <v>9.4574999999999996</v>
      </c>
      <c r="K1146" s="4">
        <f t="shared" si="104"/>
        <v>0.29250000000000043</v>
      </c>
      <c r="L1146" s="40">
        <f t="shared" si="105"/>
        <v>3.0000000000000027E-2</v>
      </c>
      <c r="M1146" s="1">
        <v>9.9</v>
      </c>
      <c r="N1146" s="41">
        <f t="shared" si="107"/>
        <v>4.469696969696979E-2</v>
      </c>
    </row>
    <row r="1147" spans="1:14">
      <c r="A1147" s="1" t="str">
        <f t="shared" si="106"/>
        <v>2.03.04931</v>
      </c>
      <c r="B1147" s="25">
        <f>COUNTIF(C$3:C1147,C1147)</f>
        <v>31</v>
      </c>
      <c r="C1147" s="46" t="s">
        <v>3055</v>
      </c>
      <c r="D1147" s="46"/>
      <c r="E1147" s="47" t="s">
        <v>3057</v>
      </c>
      <c r="F1147" s="1" t="s">
        <v>1519</v>
      </c>
      <c r="G1147" s="50" t="s">
        <v>374</v>
      </c>
      <c r="H1147" s="43" t="s">
        <v>393</v>
      </c>
      <c r="I1147" s="1">
        <v>9.8000000000000007</v>
      </c>
      <c r="J1147" s="38">
        <v>9.5060000000000002</v>
      </c>
      <c r="K1147" s="4">
        <f t="shared" si="104"/>
        <v>0.29400000000000048</v>
      </c>
      <c r="L1147" s="40">
        <f t="shared" si="105"/>
        <v>3.0000000000000027E-2</v>
      </c>
      <c r="M1147" s="1">
        <v>9.9499999999999993</v>
      </c>
      <c r="N1147" s="41">
        <f t="shared" si="107"/>
        <v>4.4623115577889338E-2</v>
      </c>
    </row>
    <row r="1148" spans="1:14">
      <c r="A1148" s="1" t="str">
        <f t="shared" si="106"/>
        <v>2.03.04932</v>
      </c>
      <c r="B1148" s="25">
        <f>COUNTIF(C$3:C1148,C1148)</f>
        <v>32</v>
      </c>
      <c r="C1148" s="46" t="s">
        <v>3055</v>
      </c>
      <c r="D1148" s="46"/>
      <c r="E1148" s="47" t="s">
        <v>3058</v>
      </c>
      <c r="F1148" s="1" t="s">
        <v>1519</v>
      </c>
      <c r="G1148" s="50" t="s">
        <v>1521</v>
      </c>
      <c r="H1148" s="43" t="s">
        <v>393</v>
      </c>
      <c r="I1148" s="1">
        <v>17.64</v>
      </c>
      <c r="J1148" s="38">
        <v>17.110800000000001</v>
      </c>
      <c r="K1148" s="4">
        <f t="shared" si="104"/>
        <v>0.52919999999999945</v>
      </c>
      <c r="L1148" s="40">
        <f t="shared" si="105"/>
        <v>2.9999999999999916E-2</v>
      </c>
      <c r="M1148" s="1">
        <v>17.91</v>
      </c>
      <c r="N1148" s="41">
        <f t="shared" si="107"/>
        <v>4.4623115577889338E-2</v>
      </c>
    </row>
    <row r="1149" spans="1:14">
      <c r="A1149" s="1" t="str">
        <f t="shared" si="106"/>
        <v>2.03.04933</v>
      </c>
      <c r="B1149" s="25">
        <f>COUNTIF(C$3:C1149,C1149)</f>
        <v>33</v>
      </c>
      <c r="C1149" s="46" t="s">
        <v>3055</v>
      </c>
      <c r="D1149" s="46"/>
      <c r="E1149" s="47" t="s">
        <v>3059</v>
      </c>
      <c r="F1149" s="1" t="s">
        <v>1519</v>
      </c>
      <c r="G1149" s="50" t="s">
        <v>1522</v>
      </c>
      <c r="H1149" s="43" t="s">
        <v>393</v>
      </c>
      <c r="I1149" s="1">
        <v>49</v>
      </c>
      <c r="J1149" s="38">
        <v>47.53</v>
      </c>
      <c r="K1149" s="4">
        <f t="shared" si="104"/>
        <v>1.4699999999999989</v>
      </c>
      <c r="L1149" s="40">
        <f t="shared" si="105"/>
        <v>3.0000000000000027E-2</v>
      </c>
      <c r="M1149" s="1">
        <v>49.75</v>
      </c>
      <c r="N1149" s="41">
        <f t="shared" si="107"/>
        <v>4.4623115577889449E-2</v>
      </c>
    </row>
    <row r="1150" spans="1:14">
      <c r="A1150" s="1" t="str">
        <f t="shared" si="106"/>
        <v>2.03.04934</v>
      </c>
      <c r="B1150" s="25">
        <f>COUNTIF(C$3:C1150,C1150)</f>
        <v>34</v>
      </c>
      <c r="C1150" s="46" t="s">
        <v>3055</v>
      </c>
      <c r="D1150" s="46"/>
      <c r="E1150" s="47" t="s">
        <v>3060</v>
      </c>
      <c r="F1150" s="1" t="s">
        <v>1523</v>
      </c>
      <c r="G1150" s="50" t="s">
        <v>1524</v>
      </c>
      <c r="H1150" s="43" t="s">
        <v>393</v>
      </c>
      <c r="I1150" s="1">
        <v>58.12</v>
      </c>
      <c r="J1150" s="38">
        <v>56.376399999999997</v>
      </c>
      <c r="K1150" s="4">
        <f t="shared" si="104"/>
        <v>1.7436000000000007</v>
      </c>
      <c r="L1150" s="40">
        <f t="shared" si="105"/>
        <v>3.0000000000000027E-2</v>
      </c>
      <c r="M1150" s="1">
        <v>59</v>
      </c>
      <c r="N1150" s="41">
        <f t="shared" si="107"/>
        <v>4.446779661016953E-2</v>
      </c>
    </row>
    <row r="1151" spans="1:14">
      <c r="A1151" s="1" t="str">
        <f t="shared" si="106"/>
        <v>2.03.04935</v>
      </c>
      <c r="B1151" s="25">
        <f>COUNTIF(C$3:C1151,C1151)</f>
        <v>35</v>
      </c>
      <c r="C1151" s="46" t="s">
        <v>3055</v>
      </c>
      <c r="D1151" s="46"/>
      <c r="E1151" s="47" t="s">
        <v>3061</v>
      </c>
      <c r="F1151" s="1" t="s">
        <v>1525</v>
      </c>
      <c r="G1151" s="50" t="s">
        <v>1526</v>
      </c>
      <c r="H1151" s="43" t="s">
        <v>1117</v>
      </c>
      <c r="I1151" s="1">
        <v>188.1</v>
      </c>
      <c r="J1151" s="38">
        <v>182.45699999999999</v>
      </c>
      <c r="K1151" s="4">
        <f t="shared" si="104"/>
        <v>5.6430000000000007</v>
      </c>
      <c r="L1151" s="40">
        <f t="shared" si="105"/>
        <v>3.0000000000000027E-2</v>
      </c>
      <c r="M1151" s="1">
        <v>198</v>
      </c>
      <c r="N1151" s="41">
        <f t="shared" si="107"/>
        <v>7.8500000000000014E-2</v>
      </c>
    </row>
    <row r="1152" spans="1:14">
      <c r="A1152" s="1" t="str">
        <f t="shared" si="106"/>
        <v>2.03.04936</v>
      </c>
      <c r="B1152" s="25">
        <f>COUNTIF(C$3:C1152,C1152)</f>
        <v>36</v>
      </c>
      <c r="C1152" s="46" t="s">
        <v>3055</v>
      </c>
      <c r="D1152" s="46"/>
      <c r="E1152" s="47" t="s">
        <v>3062</v>
      </c>
      <c r="F1152" s="1" t="s">
        <v>1527</v>
      </c>
      <c r="G1152" s="50">
        <v>42690</v>
      </c>
      <c r="H1152" s="43" t="s">
        <v>10</v>
      </c>
      <c r="I1152" s="1">
        <v>162.53</v>
      </c>
      <c r="J1152" s="38">
        <v>157.6541</v>
      </c>
      <c r="K1152" s="4">
        <f t="shared" si="104"/>
        <v>4.8759000000000015</v>
      </c>
      <c r="L1152" s="40">
        <f t="shared" si="105"/>
        <v>3.0000000000000027E-2</v>
      </c>
      <c r="M1152" s="1">
        <v>165</v>
      </c>
      <c r="N1152" s="41">
        <f t="shared" si="107"/>
        <v>4.4520606060606038E-2</v>
      </c>
    </row>
    <row r="1153" spans="1:14">
      <c r="A1153" s="1" t="str">
        <f t="shared" si="106"/>
        <v>2.04.0011</v>
      </c>
      <c r="B1153" s="25">
        <f>COUNTIF(C$3:C1153,C1153)</f>
        <v>1</v>
      </c>
      <c r="C1153" s="46" t="s">
        <v>3064</v>
      </c>
      <c r="D1153" s="46"/>
      <c r="E1153" s="47" t="s">
        <v>3063</v>
      </c>
      <c r="F1153" s="1" t="s">
        <v>1528</v>
      </c>
      <c r="G1153" s="50" t="s">
        <v>1529</v>
      </c>
      <c r="H1153" s="43" t="s">
        <v>393</v>
      </c>
      <c r="I1153" s="1">
        <v>4.6100000000000003</v>
      </c>
      <c r="J1153" s="38">
        <v>4.4717000000000002</v>
      </c>
      <c r="K1153" s="4">
        <f t="shared" si="104"/>
        <v>0.13830000000000009</v>
      </c>
      <c r="L1153" s="40">
        <f t="shared" si="105"/>
        <v>3.0000000000000027E-2</v>
      </c>
      <c r="M1153" s="1">
        <v>4.6100000000000003</v>
      </c>
      <c r="N1153" s="41">
        <f t="shared" si="107"/>
        <v>3.0000000000000027E-2</v>
      </c>
    </row>
    <row r="1154" spans="1:14">
      <c r="A1154" s="1" t="str">
        <f t="shared" si="106"/>
        <v>2.04.0012</v>
      </c>
      <c r="B1154" s="25">
        <f>COUNTIF(C$3:C1154,C1154)</f>
        <v>2</v>
      </c>
      <c r="C1154" s="46" t="s">
        <v>3064</v>
      </c>
      <c r="D1154" s="46"/>
      <c r="E1154" s="47" t="s">
        <v>3065</v>
      </c>
      <c r="F1154" s="1" t="s">
        <v>1530</v>
      </c>
      <c r="G1154" s="50" t="s">
        <v>1531</v>
      </c>
      <c r="H1154" s="43" t="s">
        <v>393</v>
      </c>
      <c r="I1154" s="1">
        <v>7.8</v>
      </c>
      <c r="J1154" s="38">
        <v>7.5659999999999998</v>
      </c>
      <c r="K1154" s="4">
        <f t="shared" si="104"/>
        <v>0.23399999999999999</v>
      </c>
      <c r="L1154" s="40">
        <f t="shared" si="105"/>
        <v>3.0000000000000027E-2</v>
      </c>
      <c r="M1154" s="1">
        <v>7.8</v>
      </c>
      <c r="N1154" s="41">
        <f t="shared" si="107"/>
        <v>3.0000000000000027E-2</v>
      </c>
    </row>
    <row r="1155" spans="1:14">
      <c r="A1155" s="1" t="str">
        <f t="shared" si="106"/>
        <v>2.04.0013</v>
      </c>
      <c r="B1155" s="25">
        <f>COUNTIF(C$3:C1155,C1155)</f>
        <v>3</v>
      </c>
      <c r="C1155" s="46" t="s">
        <v>3064</v>
      </c>
      <c r="D1155" s="46"/>
      <c r="E1155" s="47" t="s">
        <v>3066</v>
      </c>
      <c r="F1155" s="1" t="s">
        <v>1532</v>
      </c>
      <c r="G1155" s="50" t="s">
        <v>1533</v>
      </c>
      <c r="H1155" s="43" t="s">
        <v>393</v>
      </c>
      <c r="I1155" s="1">
        <v>5.72</v>
      </c>
      <c r="J1155" s="38">
        <v>5.5484</v>
      </c>
      <c r="K1155" s="4">
        <f t="shared" si="104"/>
        <v>0.17159999999999975</v>
      </c>
      <c r="L1155" s="40">
        <f t="shared" si="105"/>
        <v>2.9999999999999916E-2</v>
      </c>
      <c r="M1155" s="1">
        <v>5.72</v>
      </c>
      <c r="N1155" s="41">
        <f t="shared" si="107"/>
        <v>2.9999999999999916E-2</v>
      </c>
    </row>
    <row r="1156" spans="1:14">
      <c r="A1156" s="1" t="str">
        <f t="shared" si="106"/>
        <v>2.04.0014</v>
      </c>
      <c r="B1156" s="25">
        <f>COUNTIF(C$3:C1156,C1156)</f>
        <v>4</v>
      </c>
      <c r="C1156" s="46" t="s">
        <v>3064</v>
      </c>
      <c r="D1156" s="46"/>
      <c r="E1156" s="47" t="s">
        <v>3067</v>
      </c>
      <c r="F1156" s="1" t="s">
        <v>1534</v>
      </c>
      <c r="G1156" s="50" t="s">
        <v>1535</v>
      </c>
      <c r="H1156" s="43" t="s">
        <v>393</v>
      </c>
      <c r="I1156" s="1">
        <v>3.9</v>
      </c>
      <c r="J1156" s="38">
        <v>3.7829999999999999</v>
      </c>
      <c r="K1156" s="4">
        <f t="shared" si="104"/>
        <v>0.11699999999999999</v>
      </c>
      <c r="L1156" s="40">
        <f t="shared" si="105"/>
        <v>3.0000000000000027E-2</v>
      </c>
      <c r="M1156" s="1">
        <v>3.9</v>
      </c>
      <c r="N1156" s="41">
        <f t="shared" si="107"/>
        <v>3.0000000000000027E-2</v>
      </c>
    </row>
    <row r="1157" spans="1:14">
      <c r="A1157" s="1" t="str">
        <f t="shared" si="106"/>
        <v>2.04.0015</v>
      </c>
      <c r="B1157" s="25">
        <f>COUNTIF(C$3:C1157,C1157)</f>
        <v>5</v>
      </c>
      <c r="C1157" s="46" t="s">
        <v>3064</v>
      </c>
      <c r="D1157" s="46"/>
      <c r="E1157" s="47" t="s">
        <v>3068</v>
      </c>
      <c r="F1157" s="1" t="s">
        <v>1536</v>
      </c>
      <c r="G1157" s="50" t="s">
        <v>1537</v>
      </c>
      <c r="H1157" s="43" t="s">
        <v>393</v>
      </c>
      <c r="I1157" s="1">
        <v>4.07</v>
      </c>
      <c r="J1157" s="38">
        <v>3.9479000000000002</v>
      </c>
      <c r="K1157" s="4">
        <f t="shared" si="104"/>
        <v>0.1221000000000001</v>
      </c>
      <c r="L1157" s="40">
        <f t="shared" si="105"/>
        <v>3.0000000000000027E-2</v>
      </c>
      <c r="M1157" s="1">
        <v>4.28</v>
      </c>
      <c r="N1157" s="41">
        <f t="shared" si="107"/>
        <v>7.7593457943925248E-2</v>
      </c>
    </row>
    <row r="1158" spans="1:14">
      <c r="A1158" s="1" t="str">
        <f t="shared" si="106"/>
        <v>2.04.0016</v>
      </c>
      <c r="B1158" s="25">
        <f>COUNTIF(C$3:C1158,C1158)</f>
        <v>6</v>
      </c>
      <c r="C1158" s="46" t="s">
        <v>3064</v>
      </c>
      <c r="D1158" s="46"/>
      <c r="E1158" s="47" t="s">
        <v>3069</v>
      </c>
      <c r="F1158" s="1" t="s">
        <v>1538</v>
      </c>
      <c r="G1158" s="50" t="s">
        <v>1539</v>
      </c>
      <c r="H1158" s="43" t="s">
        <v>393</v>
      </c>
      <c r="I1158" s="1">
        <v>0.95</v>
      </c>
      <c r="J1158" s="38">
        <v>0.9</v>
      </c>
      <c r="K1158" s="4">
        <f t="shared" si="104"/>
        <v>4.9999999999999933E-2</v>
      </c>
      <c r="L1158" s="40">
        <f t="shared" si="105"/>
        <v>5.2631578947368363E-2</v>
      </c>
      <c r="M1158" s="1">
        <v>0.95</v>
      </c>
      <c r="N1158" s="41">
        <f t="shared" si="107"/>
        <v>5.2631578947368363E-2</v>
      </c>
    </row>
    <row r="1159" spans="1:14">
      <c r="A1159" s="1" t="str">
        <f t="shared" si="106"/>
        <v>2.04.0017</v>
      </c>
      <c r="B1159" s="25">
        <f>COUNTIF(C$3:C1159,C1159)</f>
        <v>7</v>
      </c>
      <c r="C1159" s="46" t="s">
        <v>3064</v>
      </c>
      <c r="D1159" s="46"/>
      <c r="E1159" s="47" t="s">
        <v>3070</v>
      </c>
      <c r="F1159" s="1" t="s">
        <v>1540</v>
      </c>
      <c r="G1159" s="50" t="s">
        <v>1541</v>
      </c>
      <c r="H1159" s="43" t="s">
        <v>393</v>
      </c>
      <c r="I1159" s="1">
        <v>0.84</v>
      </c>
      <c r="J1159" s="38">
        <v>0.8</v>
      </c>
      <c r="K1159" s="4">
        <f t="shared" si="104"/>
        <v>3.9999999999999925E-2</v>
      </c>
      <c r="L1159" s="40">
        <f t="shared" si="105"/>
        <v>4.7619047619047561E-2</v>
      </c>
      <c r="M1159" s="1">
        <v>0.84</v>
      </c>
      <c r="N1159" s="41">
        <f t="shared" si="107"/>
        <v>4.7619047619047561E-2</v>
      </c>
    </row>
    <row r="1160" spans="1:14">
      <c r="A1160" s="1" t="str">
        <f t="shared" si="106"/>
        <v>2.04.0018</v>
      </c>
      <c r="B1160" s="25">
        <f>COUNTIF(C$3:C1160,C1160)</f>
        <v>8</v>
      </c>
      <c r="C1160" s="46" t="s">
        <v>3064</v>
      </c>
      <c r="D1160" s="46"/>
      <c r="E1160" s="47" t="s">
        <v>3071</v>
      </c>
      <c r="F1160" s="1" t="s">
        <v>1542</v>
      </c>
      <c r="G1160" s="50" t="s">
        <v>1543</v>
      </c>
      <c r="H1160" s="43" t="s">
        <v>393</v>
      </c>
      <c r="I1160" s="1">
        <v>8.44</v>
      </c>
      <c r="J1160" s="38">
        <v>8.1867999999999999</v>
      </c>
      <c r="K1160" s="4">
        <f t="shared" si="104"/>
        <v>0.25319999999999965</v>
      </c>
      <c r="L1160" s="40">
        <f t="shared" si="105"/>
        <v>2.9999999999999916E-2</v>
      </c>
      <c r="M1160" s="1">
        <v>8.44</v>
      </c>
      <c r="N1160" s="41">
        <f t="shared" si="107"/>
        <v>2.9999999999999916E-2</v>
      </c>
    </row>
    <row r="1161" spans="1:14">
      <c r="A1161" s="1" t="str">
        <f t="shared" si="106"/>
        <v>2.04.0019</v>
      </c>
      <c r="B1161" s="25">
        <f>COUNTIF(C$3:C1161,C1161)</f>
        <v>9</v>
      </c>
      <c r="C1161" s="46" t="s">
        <v>3064</v>
      </c>
      <c r="D1161" s="46"/>
      <c r="E1161" s="47" t="s">
        <v>3072</v>
      </c>
      <c r="F1161" s="1" t="s">
        <v>1544</v>
      </c>
      <c r="G1161" s="50" t="s">
        <v>1545</v>
      </c>
      <c r="H1161" s="43" t="s">
        <v>393</v>
      </c>
      <c r="I1161" s="1">
        <v>3.42</v>
      </c>
      <c r="J1161" s="38">
        <v>3.3173999999999997</v>
      </c>
      <c r="K1161" s="4">
        <f t="shared" ref="K1161:K1197" si="108">I1161-J1161</f>
        <v>0.10260000000000025</v>
      </c>
      <c r="L1161" s="40">
        <f t="shared" ref="L1161:L1197" si="109">1-J1161/I1161</f>
        <v>3.0000000000000027E-2</v>
      </c>
      <c r="M1161" s="1">
        <v>3.42</v>
      </c>
      <c r="N1161" s="41">
        <f t="shared" si="107"/>
        <v>3.0000000000000027E-2</v>
      </c>
    </row>
    <row r="1162" spans="1:14">
      <c r="A1162" s="1" t="str">
        <f t="shared" si="106"/>
        <v>2.04.00110</v>
      </c>
      <c r="B1162" s="25">
        <f>COUNTIF(C$3:C1162,C1162)</f>
        <v>10</v>
      </c>
      <c r="C1162" s="46" t="s">
        <v>3064</v>
      </c>
      <c r="D1162" s="46"/>
      <c r="E1162" s="47" t="s">
        <v>3073</v>
      </c>
      <c r="F1162" s="1" t="s">
        <v>1546</v>
      </c>
      <c r="G1162" s="50" t="s">
        <v>1547</v>
      </c>
      <c r="H1162" s="43" t="s">
        <v>393</v>
      </c>
      <c r="I1162" s="1">
        <v>6.11</v>
      </c>
      <c r="J1162" s="38">
        <v>5.9267000000000003</v>
      </c>
      <c r="K1162" s="4">
        <f t="shared" si="108"/>
        <v>0.18330000000000002</v>
      </c>
      <c r="L1162" s="40">
        <f t="shared" si="109"/>
        <v>3.0000000000000027E-2</v>
      </c>
      <c r="M1162" s="1">
        <v>6.11</v>
      </c>
      <c r="N1162" s="41">
        <f t="shared" si="107"/>
        <v>3.0000000000000027E-2</v>
      </c>
    </row>
    <row r="1163" spans="1:14">
      <c r="A1163" s="1" t="str">
        <f t="shared" si="106"/>
        <v>2.04.00111</v>
      </c>
      <c r="B1163" s="25">
        <f>COUNTIF(C$3:C1163,C1163)</f>
        <v>11</v>
      </c>
      <c r="C1163" s="46" t="s">
        <v>3064</v>
      </c>
      <c r="D1163" s="46"/>
      <c r="E1163" s="47" t="s">
        <v>3074</v>
      </c>
      <c r="F1163" s="1" t="s">
        <v>1548</v>
      </c>
      <c r="G1163" s="50" t="s">
        <v>1549</v>
      </c>
      <c r="H1163" s="43" t="s">
        <v>393</v>
      </c>
      <c r="I1163" s="1">
        <v>4.3600000000000003</v>
      </c>
      <c r="J1163" s="38">
        <v>4.2292000000000005</v>
      </c>
      <c r="K1163" s="4">
        <f t="shared" si="108"/>
        <v>0.13079999999999981</v>
      </c>
      <c r="L1163" s="40">
        <f t="shared" si="109"/>
        <v>2.9999999999999916E-2</v>
      </c>
      <c r="M1163" s="1">
        <v>4.3600000000000003</v>
      </c>
      <c r="N1163" s="41">
        <f t="shared" si="107"/>
        <v>2.9999999999999916E-2</v>
      </c>
    </row>
    <row r="1164" spans="1:14">
      <c r="A1164" s="1" t="str">
        <f t="shared" si="106"/>
        <v>2.04.00112</v>
      </c>
      <c r="B1164" s="25">
        <f>COUNTIF(C$3:C1164,C1164)</f>
        <v>12</v>
      </c>
      <c r="C1164" s="46" t="s">
        <v>3064</v>
      </c>
      <c r="D1164" s="46"/>
      <c r="E1164" s="47" t="s">
        <v>3075</v>
      </c>
      <c r="F1164" s="1" t="s">
        <v>1550</v>
      </c>
      <c r="G1164" s="50" t="s">
        <v>1551</v>
      </c>
      <c r="H1164" s="43" t="s">
        <v>393</v>
      </c>
      <c r="I1164" s="1">
        <v>6.78</v>
      </c>
      <c r="J1164" s="38">
        <v>6.5766</v>
      </c>
      <c r="K1164" s="4">
        <f t="shared" si="108"/>
        <v>0.20340000000000025</v>
      </c>
      <c r="L1164" s="40">
        <f t="shared" si="109"/>
        <v>3.0000000000000027E-2</v>
      </c>
      <c r="M1164" s="1">
        <v>6.78</v>
      </c>
      <c r="N1164" s="41">
        <f t="shared" si="107"/>
        <v>3.0000000000000027E-2</v>
      </c>
    </row>
    <row r="1165" spans="1:14">
      <c r="A1165" s="1" t="str">
        <f t="shared" si="106"/>
        <v>2.04.00113</v>
      </c>
      <c r="B1165" s="25">
        <f>COUNTIF(C$3:C1165,C1165)</f>
        <v>13</v>
      </c>
      <c r="C1165" s="46" t="s">
        <v>3064</v>
      </c>
      <c r="D1165" s="46"/>
      <c r="E1165" s="47" t="s">
        <v>3076</v>
      </c>
      <c r="F1165" s="1" t="s">
        <v>1552</v>
      </c>
      <c r="G1165" s="50" t="s">
        <v>1553</v>
      </c>
      <c r="H1165" s="43" t="s">
        <v>393</v>
      </c>
      <c r="I1165" s="1">
        <v>6.02</v>
      </c>
      <c r="J1165" s="38">
        <v>5.8393999999999995</v>
      </c>
      <c r="K1165" s="4">
        <f t="shared" si="108"/>
        <v>0.18060000000000009</v>
      </c>
      <c r="L1165" s="40">
        <f t="shared" si="109"/>
        <v>3.0000000000000027E-2</v>
      </c>
      <c r="M1165" s="1">
        <v>6.34</v>
      </c>
      <c r="N1165" s="41">
        <f t="shared" si="107"/>
        <v>7.895899053627764E-2</v>
      </c>
    </row>
    <row r="1166" spans="1:14">
      <c r="A1166" s="1" t="str">
        <f t="shared" si="106"/>
        <v>2.04.00114</v>
      </c>
      <c r="B1166" s="25">
        <f>COUNTIF(C$3:C1166,C1166)</f>
        <v>14</v>
      </c>
      <c r="C1166" s="46" t="s">
        <v>3064</v>
      </c>
      <c r="D1166" s="46"/>
      <c r="E1166" s="47" t="s">
        <v>3077</v>
      </c>
      <c r="F1166" s="1" t="s">
        <v>1554</v>
      </c>
      <c r="G1166" s="50" t="s">
        <v>1555</v>
      </c>
      <c r="H1166" s="43" t="s">
        <v>393</v>
      </c>
      <c r="I1166" s="1">
        <v>3.94</v>
      </c>
      <c r="J1166" s="38">
        <v>3.8217999999999996</v>
      </c>
      <c r="K1166" s="4">
        <f t="shared" si="108"/>
        <v>0.1182000000000003</v>
      </c>
      <c r="L1166" s="40">
        <f t="shared" si="109"/>
        <v>3.0000000000000027E-2</v>
      </c>
      <c r="M1166" s="1">
        <v>4.1500000000000004</v>
      </c>
      <c r="N1166" s="41">
        <f t="shared" si="107"/>
        <v>7.9084337349397793E-2</v>
      </c>
    </row>
    <row r="1167" spans="1:14">
      <c r="A1167" s="1" t="str">
        <f t="shared" si="106"/>
        <v>2.04.00115</v>
      </c>
      <c r="B1167" s="25">
        <f>COUNTIF(C$3:C1167,C1167)</f>
        <v>15</v>
      </c>
      <c r="C1167" s="46" t="s">
        <v>3064</v>
      </c>
      <c r="D1167" s="46"/>
      <c r="E1167" s="47" t="s">
        <v>3078</v>
      </c>
      <c r="F1167" s="1" t="s">
        <v>1556</v>
      </c>
      <c r="G1167" s="50" t="s">
        <v>1557</v>
      </c>
      <c r="H1167" s="43" t="s">
        <v>393</v>
      </c>
      <c r="I1167" s="1">
        <v>11.79</v>
      </c>
      <c r="J1167" s="38">
        <v>3.052</v>
      </c>
      <c r="K1167" s="4">
        <f t="shared" si="108"/>
        <v>8.7379999999999995</v>
      </c>
      <c r="L1167" s="40">
        <f t="shared" si="109"/>
        <v>0.74113655640373199</v>
      </c>
      <c r="M1167" s="1">
        <v>12.41</v>
      </c>
      <c r="N1167" s="41">
        <f t="shared" si="107"/>
        <v>0.75406929895245767</v>
      </c>
    </row>
    <row r="1168" spans="1:14">
      <c r="A1168" s="1" t="str">
        <f t="shared" si="106"/>
        <v>2.04.00116</v>
      </c>
      <c r="B1168" s="25">
        <f>COUNTIF(C$3:C1168,C1168)</f>
        <v>16</v>
      </c>
      <c r="C1168" s="46" t="s">
        <v>3064</v>
      </c>
      <c r="D1168" s="46"/>
      <c r="E1168" s="47" t="s">
        <v>3079</v>
      </c>
      <c r="F1168" s="1" t="s">
        <v>1558</v>
      </c>
      <c r="G1168" s="50" t="s">
        <v>1559</v>
      </c>
      <c r="H1168" s="43" t="s">
        <v>393</v>
      </c>
      <c r="I1168" s="1">
        <v>5.9</v>
      </c>
      <c r="J1168" s="38">
        <v>5.7229999999999999</v>
      </c>
      <c r="K1168" s="4">
        <f t="shared" si="108"/>
        <v>0.17700000000000049</v>
      </c>
      <c r="L1168" s="40">
        <f t="shared" si="109"/>
        <v>3.0000000000000027E-2</v>
      </c>
      <c r="M1168" s="1">
        <v>5.9</v>
      </c>
      <c r="N1168" s="41">
        <f t="shared" si="107"/>
        <v>3.0000000000000027E-2</v>
      </c>
    </row>
    <row r="1169" spans="1:14">
      <c r="A1169" s="1" t="str">
        <f t="shared" si="106"/>
        <v>2.04.00117</v>
      </c>
      <c r="B1169" s="25">
        <f>COUNTIF(C$3:C1169,C1169)</f>
        <v>17</v>
      </c>
      <c r="C1169" s="46" t="s">
        <v>3081</v>
      </c>
      <c r="D1169" s="46"/>
      <c r="E1169" s="47" t="s">
        <v>3080</v>
      </c>
      <c r="F1169" s="1" t="s">
        <v>1560</v>
      </c>
      <c r="G1169" s="50" t="s">
        <v>1561</v>
      </c>
      <c r="H1169" s="43" t="s">
        <v>393</v>
      </c>
      <c r="I1169" s="1">
        <v>2.84</v>
      </c>
      <c r="J1169" s="38">
        <v>2.7547999999999999</v>
      </c>
      <c r="K1169" s="4">
        <f t="shared" si="108"/>
        <v>8.5199999999999942E-2</v>
      </c>
      <c r="L1169" s="40">
        <f t="shared" si="109"/>
        <v>3.0000000000000027E-2</v>
      </c>
      <c r="M1169" s="1">
        <v>2.84</v>
      </c>
      <c r="N1169" s="41">
        <f t="shared" si="107"/>
        <v>3.0000000000000027E-2</v>
      </c>
    </row>
    <row r="1170" spans="1:14">
      <c r="A1170" s="1" t="str">
        <f t="shared" si="106"/>
        <v>2.04.00118</v>
      </c>
      <c r="B1170" s="25">
        <f>COUNTIF(C$3:C1170,C1170)</f>
        <v>18</v>
      </c>
      <c r="C1170" s="46" t="s">
        <v>3081</v>
      </c>
      <c r="D1170" s="46"/>
      <c r="E1170" s="47" t="s">
        <v>3082</v>
      </c>
      <c r="F1170" s="1" t="s">
        <v>1562</v>
      </c>
      <c r="G1170" s="50" t="s">
        <v>1563</v>
      </c>
      <c r="H1170" s="43" t="s">
        <v>393</v>
      </c>
      <c r="I1170" s="1">
        <v>21.4</v>
      </c>
      <c r="J1170" s="38">
        <v>20.757999999999999</v>
      </c>
      <c r="K1170" s="4">
        <f t="shared" si="108"/>
        <v>0.64199999999999946</v>
      </c>
      <c r="L1170" s="40">
        <f t="shared" si="109"/>
        <v>3.0000000000000027E-2</v>
      </c>
      <c r="M1170" s="1">
        <v>21.7</v>
      </c>
      <c r="N1170" s="41">
        <f t="shared" si="107"/>
        <v>4.3410138248847985E-2</v>
      </c>
    </row>
    <row r="1171" spans="1:14">
      <c r="A1171" s="1" t="str">
        <f t="shared" si="106"/>
        <v>2.04.00119</v>
      </c>
      <c r="B1171" s="25">
        <f>COUNTIF(C$3:C1171,C1171)</f>
        <v>19</v>
      </c>
      <c r="C1171" s="46" t="s">
        <v>3081</v>
      </c>
      <c r="D1171" s="46"/>
      <c r="E1171" s="47" t="s">
        <v>3083</v>
      </c>
      <c r="F1171" s="1" t="s">
        <v>1564</v>
      </c>
      <c r="G1171" s="50" t="s">
        <v>1565</v>
      </c>
      <c r="H1171" s="43" t="s">
        <v>393</v>
      </c>
      <c r="I1171" s="1">
        <v>10.27</v>
      </c>
      <c r="J1171" s="38">
        <v>9.9619</v>
      </c>
      <c r="K1171" s="4">
        <f t="shared" si="108"/>
        <v>0.3080999999999996</v>
      </c>
      <c r="L1171" s="40">
        <f t="shared" si="109"/>
        <v>2.9999999999999916E-2</v>
      </c>
      <c r="M1171" s="1">
        <v>10.27</v>
      </c>
      <c r="N1171" s="41">
        <f t="shared" si="107"/>
        <v>2.9999999999999916E-2</v>
      </c>
    </row>
    <row r="1172" spans="1:14">
      <c r="A1172" s="1" t="str">
        <f t="shared" si="106"/>
        <v>2.04.00120</v>
      </c>
      <c r="B1172" s="25">
        <f>COUNTIF(C$3:C1172,C1172)</f>
        <v>20</v>
      </c>
      <c r="C1172" s="46" t="s">
        <v>3081</v>
      </c>
      <c r="D1172" s="46"/>
      <c r="E1172" s="47" t="s">
        <v>3084</v>
      </c>
      <c r="F1172" s="1" t="s">
        <v>1566</v>
      </c>
      <c r="G1172" s="50" t="s">
        <v>1567</v>
      </c>
      <c r="H1172" s="43" t="s">
        <v>393</v>
      </c>
      <c r="I1172" s="1">
        <v>10.66</v>
      </c>
      <c r="J1172" s="38">
        <v>10.340199999999999</v>
      </c>
      <c r="K1172" s="4">
        <f t="shared" si="108"/>
        <v>0.31980000000000075</v>
      </c>
      <c r="L1172" s="40">
        <f t="shared" si="109"/>
        <v>3.0000000000000027E-2</v>
      </c>
      <c r="M1172" s="1">
        <v>10.66</v>
      </c>
      <c r="N1172" s="41">
        <f t="shared" si="107"/>
        <v>3.0000000000000027E-2</v>
      </c>
    </row>
    <row r="1173" spans="1:14">
      <c r="A1173" s="1" t="str">
        <f t="shared" si="106"/>
        <v>2.04.00121</v>
      </c>
      <c r="B1173" s="25">
        <f>COUNTIF(C$3:C1173,C1173)</f>
        <v>21</v>
      </c>
      <c r="C1173" s="46" t="s">
        <v>3081</v>
      </c>
      <c r="D1173" s="46"/>
      <c r="E1173" s="47" t="s">
        <v>3085</v>
      </c>
      <c r="F1173" s="1" t="s">
        <v>1568</v>
      </c>
      <c r="G1173" s="50" t="s">
        <v>1569</v>
      </c>
      <c r="H1173" s="43" t="s">
        <v>393</v>
      </c>
      <c r="I1173" s="1">
        <v>14.26</v>
      </c>
      <c r="J1173" s="38">
        <v>13.8322</v>
      </c>
      <c r="K1173" s="4">
        <f t="shared" si="108"/>
        <v>0.42779999999999951</v>
      </c>
      <c r="L1173" s="40">
        <f t="shared" si="109"/>
        <v>2.9999999999999916E-2</v>
      </c>
      <c r="M1173" s="1">
        <v>14.48</v>
      </c>
      <c r="N1173" s="41">
        <f t="shared" si="107"/>
        <v>4.473756906077353E-2</v>
      </c>
    </row>
    <row r="1174" spans="1:14">
      <c r="A1174" s="1" t="str">
        <f t="shared" si="106"/>
        <v>2.04.00122</v>
      </c>
      <c r="B1174" s="25">
        <f>COUNTIF(C$3:C1174,C1174)</f>
        <v>22</v>
      </c>
      <c r="C1174" s="46" t="s">
        <v>3081</v>
      </c>
      <c r="D1174" s="46"/>
      <c r="E1174" s="47" t="s">
        <v>3086</v>
      </c>
      <c r="F1174" s="1" t="s">
        <v>1570</v>
      </c>
      <c r="G1174" s="50" t="s">
        <v>1571</v>
      </c>
      <c r="H1174" s="43" t="s">
        <v>393</v>
      </c>
      <c r="I1174" s="1">
        <v>6.84</v>
      </c>
      <c r="J1174" s="38">
        <v>6.6347999999999994</v>
      </c>
      <c r="K1174" s="4">
        <f t="shared" si="108"/>
        <v>0.20520000000000049</v>
      </c>
      <c r="L1174" s="40">
        <f t="shared" si="109"/>
        <v>3.0000000000000027E-2</v>
      </c>
      <c r="M1174" s="1">
        <v>6.94</v>
      </c>
      <c r="N1174" s="41">
        <f t="shared" si="107"/>
        <v>4.3976945244956878E-2</v>
      </c>
    </row>
    <row r="1175" spans="1:14">
      <c r="A1175" s="1" t="str">
        <f t="shared" ref="A1175:A1227" si="110">C1175&amp;B1175</f>
        <v>2.04.00123</v>
      </c>
      <c r="B1175" s="25">
        <f>COUNTIF(C$3:C1175,C1175)</f>
        <v>23</v>
      </c>
      <c r="C1175" s="46" t="s">
        <v>3081</v>
      </c>
      <c r="D1175" s="46"/>
      <c r="E1175" s="47" t="s">
        <v>3087</v>
      </c>
      <c r="F1175" s="1" t="s">
        <v>1572</v>
      </c>
      <c r="G1175" s="50" t="s">
        <v>1573</v>
      </c>
      <c r="H1175" s="43" t="s">
        <v>393</v>
      </c>
      <c r="I1175" s="1">
        <v>7.49</v>
      </c>
      <c r="J1175" s="38">
        <v>7.2652999999999999</v>
      </c>
      <c r="K1175" s="4">
        <f t="shared" si="108"/>
        <v>0.22470000000000034</v>
      </c>
      <c r="L1175" s="40">
        <f t="shared" si="109"/>
        <v>3.0000000000000027E-2</v>
      </c>
      <c r="M1175" s="1">
        <v>7.6</v>
      </c>
      <c r="N1175" s="41">
        <f t="shared" si="107"/>
        <v>4.4039473684210462E-2</v>
      </c>
    </row>
    <row r="1176" spans="1:14">
      <c r="A1176" s="1" t="str">
        <f t="shared" si="110"/>
        <v>2.04.00124</v>
      </c>
      <c r="B1176" s="25">
        <f>COUNTIF(C$3:C1176,C1176)</f>
        <v>24</v>
      </c>
      <c r="C1176" s="46" t="s">
        <v>3081</v>
      </c>
      <c r="D1176" s="46"/>
      <c r="E1176" s="47" t="s">
        <v>3088</v>
      </c>
      <c r="F1176" s="1" t="s">
        <v>1574</v>
      </c>
      <c r="G1176" s="50" t="s">
        <v>1575</v>
      </c>
      <c r="H1176" s="43" t="s">
        <v>393</v>
      </c>
      <c r="I1176" s="1">
        <v>17.670000000000002</v>
      </c>
      <c r="J1176" s="38">
        <v>17.139900000000001</v>
      </c>
      <c r="K1176" s="4">
        <f t="shared" si="108"/>
        <v>0.5301000000000009</v>
      </c>
      <c r="L1176" s="40">
        <f t="shared" si="109"/>
        <v>3.0000000000000027E-2</v>
      </c>
      <c r="M1176" s="1">
        <v>17.670000000000002</v>
      </c>
      <c r="N1176" s="41">
        <f t="shared" si="107"/>
        <v>3.0000000000000027E-2</v>
      </c>
    </row>
    <row r="1177" spans="1:14">
      <c r="A1177" s="1" t="str">
        <f t="shared" si="110"/>
        <v>2.04.00125</v>
      </c>
      <c r="B1177" s="25">
        <f>COUNTIF(C$3:C1177,C1177)</f>
        <v>25</v>
      </c>
      <c r="C1177" s="46" t="s">
        <v>3081</v>
      </c>
      <c r="D1177" s="46"/>
      <c r="E1177" s="47" t="s">
        <v>3089</v>
      </c>
      <c r="F1177" s="1" t="s">
        <v>1576</v>
      </c>
      <c r="G1177" s="50" t="s">
        <v>1577</v>
      </c>
      <c r="H1177" s="43" t="s">
        <v>393</v>
      </c>
      <c r="I1177" s="1">
        <v>12.68</v>
      </c>
      <c r="J1177" s="38">
        <v>12.2996</v>
      </c>
      <c r="K1177" s="4">
        <f t="shared" si="108"/>
        <v>0.38039999999999985</v>
      </c>
      <c r="L1177" s="40">
        <f t="shared" si="109"/>
        <v>3.0000000000000027E-2</v>
      </c>
      <c r="M1177" s="1">
        <v>13.35</v>
      </c>
      <c r="N1177" s="41">
        <f t="shared" si="107"/>
        <v>7.8681647940074928E-2</v>
      </c>
    </row>
    <row r="1178" spans="1:14">
      <c r="A1178" s="1" t="str">
        <f t="shared" si="110"/>
        <v>2.04.00126</v>
      </c>
      <c r="B1178" s="25">
        <f>COUNTIF(C$3:C1178,C1178)</f>
        <v>26</v>
      </c>
      <c r="C1178" s="46" t="s">
        <v>3081</v>
      </c>
      <c r="D1178" s="46"/>
      <c r="E1178" s="47" t="s">
        <v>3090</v>
      </c>
      <c r="F1178" s="1" t="s">
        <v>1578</v>
      </c>
      <c r="G1178" s="50" t="s">
        <v>1579</v>
      </c>
      <c r="H1178" s="43" t="s">
        <v>393</v>
      </c>
      <c r="I1178" s="1">
        <v>6.26</v>
      </c>
      <c r="J1178" s="38">
        <v>6.0721999999999996</v>
      </c>
      <c r="K1178" s="4">
        <f t="shared" si="108"/>
        <v>0.18780000000000019</v>
      </c>
      <c r="L1178" s="40">
        <f t="shared" si="109"/>
        <v>3.0000000000000027E-2</v>
      </c>
      <c r="M1178" s="1">
        <v>6.59</v>
      </c>
      <c r="N1178" s="41">
        <f t="shared" si="107"/>
        <v>7.8573596358118447E-2</v>
      </c>
    </row>
    <row r="1179" spans="1:14">
      <c r="A1179" s="1" t="str">
        <f t="shared" si="110"/>
        <v>2.04.00127</v>
      </c>
      <c r="B1179" s="25">
        <f>COUNTIF(C$3:C1179,C1179)</f>
        <v>27</v>
      </c>
      <c r="C1179" s="46" t="s">
        <v>3081</v>
      </c>
      <c r="D1179" s="46"/>
      <c r="E1179" s="47" t="s">
        <v>3091</v>
      </c>
      <c r="F1179" s="1" t="s">
        <v>1580</v>
      </c>
      <c r="G1179" s="50" t="s">
        <v>1581</v>
      </c>
      <c r="H1179" s="43" t="s">
        <v>393</v>
      </c>
      <c r="I1179" s="1">
        <v>9.83</v>
      </c>
      <c r="J1179" s="38">
        <v>9.5350999999999999</v>
      </c>
      <c r="K1179" s="4">
        <f t="shared" si="108"/>
        <v>0.29490000000000016</v>
      </c>
      <c r="L1179" s="40">
        <f t="shared" si="109"/>
        <v>3.0000000000000027E-2</v>
      </c>
      <c r="M1179" s="1">
        <v>10.35</v>
      </c>
      <c r="N1179" s="41">
        <f t="shared" ref="N1179:N1200" si="111">1-J1179/M1179</f>
        <v>7.8734299516908135E-2</v>
      </c>
    </row>
    <row r="1180" spans="1:14">
      <c r="A1180" s="1" t="str">
        <f t="shared" si="110"/>
        <v>2.04.00128</v>
      </c>
      <c r="B1180" s="25">
        <f>COUNTIF(C$3:C1180,C1180)</f>
        <v>28</v>
      </c>
      <c r="C1180" s="46" t="s">
        <v>3081</v>
      </c>
      <c r="D1180" s="46"/>
      <c r="E1180" s="47" t="s">
        <v>3092</v>
      </c>
      <c r="F1180" s="1" t="s">
        <v>1582</v>
      </c>
      <c r="G1180" s="50" t="s">
        <v>1583</v>
      </c>
      <c r="H1180" s="43" t="s">
        <v>393</v>
      </c>
      <c r="I1180" s="1">
        <v>15.11</v>
      </c>
      <c r="J1180" s="38">
        <v>14.656699999999999</v>
      </c>
      <c r="K1180" s="4">
        <f t="shared" si="108"/>
        <v>0.45330000000000048</v>
      </c>
      <c r="L1180" s="40">
        <f t="shared" si="109"/>
        <v>3.0000000000000027E-2</v>
      </c>
      <c r="M1180" s="1">
        <v>15.9</v>
      </c>
      <c r="N1180" s="41">
        <f t="shared" si="111"/>
        <v>7.8194968553459199E-2</v>
      </c>
    </row>
    <row r="1181" spans="1:14">
      <c r="A1181" s="1" t="str">
        <f t="shared" si="110"/>
        <v>2.04.00129</v>
      </c>
      <c r="B1181" s="25">
        <f>COUNTIF(C$3:C1181,C1181)</f>
        <v>29</v>
      </c>
      <c r="C1181" s="46" t="s">
        <v>3081</v>
      </c>
      <c r="D1181" s="46"/>
      <c r="E1181" s="47" t="s">
        <v>3093</v>
      </c>
      <c r="F1181" s="1" t="s">
        <v>1584</v>
      </c>
      <c r="G1181" s="50" t="s">
        <v>1585</v>
      </c>
      <c r="H1181" s="43" t="s">
        <v>393</v>
      </c>
      <c r="I1181" s="1">
        <v>8.59</v>
      </c>
      <c r="J1181" s="38">
        <v>8.3323</v>
      </c>
      <c r="K1181" s="4">
        <f t="shared" si="108"/>
        <v>0.25769999999999982</v>
      </c>
      <c r="L1181" s="40">
        <f t="shared" si="109"/>
        <v>3.0000000000000027E-2</v>
      </c>
      <c r="M1181" s="1">
        <v>9.0399999999999991</v>
      </c>
      <c r="N1181" s="41">
        <f t="shared" si="111"/>
        <v>7.8285398230088399E-2</v>
      </c>
    </row>
    <row r="1182" spans="1:14">
      <c r="A1182" s="1" t="str">
        <f t="shared" si="110"/>
        <v>2.04.00130</v>
      </c>
      <c r="B1182" s="25">
        <f>COUNTIF(C$3:C1182,C1182)</f>
        <v>30</v>
      </c>
      <c r="C1182" s="46" t="s">
        <v>3081</v>
      </c>
      <c r="D1182" s="46"/>
      <c r="E1182" s="47" t="s">
        <v>3094</v>
      </c>
      <c r="F1182" s="1" t="s">
        <v>1586</v>
      </c>
      <c r="G1182" s="50" t="s">
        <v>1585</v>
      </c>
      <c r="H1182" s="43" t="s">
        <v>393</v>
      </c>
      <c r="I1182" s="1">
        <v>8.59</v>
      </c>
      <c r="J1182" s="38">
        <v>8.3323</v>
      </c>
      <c r="K1182" s="4">
        <f t="shared" si="108"/>
        <v>0.25769999999999982</v>
      </c>
      <c r="L1182" s="40">
        <f t="shared" si="109"/>
        <v>3.0000000000000027E-2</v>
      </c>
      <c r="M1182" s="1">
        <v>9.0399999999999991</v>
      </c>
      <c r="N1182" s="41">
        <f t="shared" si="111"/>
        <v>7.8285398230088399E-2</v>
      </c>
    </row>
    <row r="1183" spans="1:14">
      <c r="A1183" s="1" t="str">
        <f t="shared" si="110"/>
        <v>2.04.00131</v>
      </c>
      <c r="B1183" s="25">
        <f>COUNTIF(C$3:C1183,C1183)</f>
        <v>31</v>
      </c>
      <c r="C1183" s="46" t="s">
        <v>3081</v>
      </c>
      <c r="D1183" s="46"/>
      <c r="E1183" s="47" t="s">
        <v>3095</v>
      </c>
      <c r="F1183" s="1" t="s">
        <v>1587</v>
      </c>
      <c r="G1183" s="50" t="s">
        <v>1588</v>
      </c>
      <c r="H1183" s="43" t="s">
        <v>393</v>
      </c>
      <c r="I1183" s="1">
        <v>7.95</v>
      </c>
      <c r="J1183" s="38">
        <v>7.7115</v>
      </c>
      <c r="K1183" s="4">
        <f t="shared" si="108"/>
        <v>0.23850000000000016</v>
      </c>
      <c r="L1183" s="40">
        <f t="shared" si="109"/>
        <v>3.0000000000000027E-2</v>
      </c>
      <c r="M1183" s="1">
        <v>8.3699999999999992</v>
      </c>
      <c r="N1183" s="41">
        <f t="shared" si="111"/>
        <v>7.86738351254479E-2</v>
      </c>
    </row>
    <row r="1184" spans="1:14">
      <c r="A1184" s="1" t="str">
        <f t="shared" si="110"/>
        <v>2.04.00132</v>
      </c>
      <c r="B1184" s="25">
        <f>COUNTIF(C$3:C1184,C1184)</f>
        <v>32</v>
      </c>
      <c r="C1184" s="46" t="s">
        <v>3081</v>
      </c>
      <c r="D1184" s="46"/>
      <c r="E1184" s="47" t="s">
        <v>3096</v>
      </c>
      <c r="F1184" s="1" t="s">
        <v>1589</v>
      </c>
      <c r="G1184" s="50" t="s">
        <v>1590</v>
      </c>
      <c r="H1184" s="43" t="s">
        <v>393</v>
      </c>
      <c r="I1184" s="1">
        <v>13.3</v>
      </c>
      <c r="J1184" s="38">
        <v>12.901</v>
      </c>
      <c r="K1184" s="4">
        <f t="shared" si="108"/>
        <v>0.39900000000000091</v>
      </c>
      <c r="L1184" s="40">
        <f t="shared" si="109"/>
        <v>3.0000000000000027E-2</v>
      </c>
      <c r="M1184" s="1">
        <v>13.5</v>
      </c>
      <c r="N1184" s="41">
        <f t="shared" si="111"/>
        <v>4.4370370370370393E-2</v>
      </c>
    </row>
    <row r="1185" spans="1:14">
      <c r="A1185" s="1" t="str">
        <f t="shared" si="110"/>
        <v>2.04.00133</v>
      </c>
      <c r="B1185" s="25">
        <f>COUNTIF(C$3:C1185,C1185)</f>
        <v>33</v>
      </c>
      <c r="C1185" s="46" t="s">
        <v>3081</v>
      </c>
      <c r="D1185" s="46"/>
      <c r="E1185" s="47" t="s">
        <v>3097</v>
      </c>
      <c r="F1185" s="1" t="s">
        <v>1591</v>
      </c>
      <c r="G1185" s="50" t="s">
        <v>1592</v>
      </c>
      <c r="H1185" s="43" t="s">
        <v>393</v>
      </c>
      <c r="I1185" s="1">
        <v>19.23</v>
      </c>
      <c r="J1185" s="38">
        <v>18.653099999999998</v>
      </c>
      <c r="K1185" s="4">
        <f t="shared" si="108"/>
        <v>0.57690000000000197</v>
      </c>
      <c r="L1185" s="40">
        <f t="shared" si="109"/>
        <v>3.0000000000000138E-2</v>
      </c>
      <c r="M1185" s="1">
        <v>19.53</v>
      </c>
      <c r="N1185" s="41">
        <f t="shared" si="111"/>
        <v>4.4900153609831128E-2</v>
      </c>
    </row>
    <row r="1186" spans="1:14">
      <c r="A1186" s="1" t="str">
        <f t="shared" si="110"/>
        <v>2.04.00134</v>
      </c>
      <c r="B1186" s="25">
        <f>COUNTIF(C$3:C1186,C1186)</f>
        <v>34</v>
      </c>
      <c r="C1186" s="46" t="s">
        <v>3081</v>
      </c>
      <c r="D1186" s="46"/>
      <c r="E1186" s="47" t="s">
        <v>3098</v>
      </c>
      <c r="F1186" s="1" t="s">
        <v>1593</v>
      </c>
      <c r="G1186" s="50" t="s">
        <v>1594</v>
      </c>
      <c r="H1186" s="43" t="s">
        <v>10</v>
      </c>
      <c r="I1186" s="1">
        <v>5.7</v>
      </c>
      <c r="J1186" s="38">
        <v>5.5289999999999999</v>
      </c>
      <c r="K1186" s="4">
        <f t="shared" si="108"/>
        <v>0.17100000000000026</v>
      </c>
      <c r="L1186" s="40">
        <f t="shared" si="109"/>
        <v>3.0000000000000027E-2</v>
      </c>
      <c r="M1186" s="1">
        <v>6</v>
      </c>
      <c r="N1186" s="41">
        <f t="shared" si="111"/>
        <v>7.8500000000000014E-2</v>
      </c>
    </row>
    <row r="1187" spans="1:14">
      <c r="A1187" s="1" t="str">
        <f t="shared" si="110"/>
        <v>2.04.0031</v>
      </c>
      <c r="B1187" s="25">
        <f>COUNTIF(C$3:C1187,C1187)</f>
        <v>1</v>
      </c>
      <c r="C1187" s="46" t="s">
        <v>3100</v>
      </c>
      <c r="D1187" s="46"/>
      <c r="E1187" s="47" t="s">
        <v>3099</v>
      </c>
      <c r="F1187" s="1" t="s">
        <v>1595</v>
      </c>
      <c r="G1187" s="50" t="s">
        <v>1596</v>
      </c>
      <c r="H1187" s="43" t="s">
        <v>393</v>
      </c>
      <c r="I1187" s="1">
        <v>3.47</v>
      </c>
      <c r="J1187" s="38">
        <v>3.3658999999999999</v>
      </c>
      <c r="K1187" s="4">
        <f t="shared" si="108"/>
        <v>0.1041000000000003</v>
      </c>
      <c r="L1187" s="40">
        <f t="shared" si="109"/>
        <v>3.0000000000000138E-2</v>
      </c>
      <c r="M1187" s="1">
        <v>3.47</v>
      </c>
      <c r="N1187" s="41">
        <f t="shared" si="111"/>
        <v>3.0000000000000138E-2</v>
      </c>
    </row>
    <row r="1188" spans="1:14">
      <c r="A1188" s="1" t="str">
        <f t="shared" si="110"/>
        <v>2.04.0032</v>
      </c>
      <c r="B1188" s="25">
        <f>COUNTIF(C$3:C1188,C1188)</f>
        <v>2</v>
      </c>
      <c r="C1188" s="46" t="s">
        <v>3102</v>
      </c>
      <c r="D1188" s="46"/>
      <c r="E1188" s="47" t="s">
        <v>3101</v>
      </c>
      <c r="F1188" s="1" t="s">
        <v>1597</v>
      </c>
      <c r="G1188" s="50">
        <v>0</v>
      </c>
      <c r="H1188" s="43" t="s">
        <v>489</v>
      </c>
      <c r="I1188" s="1">
        <v>4.96</v>
      </c>
      <c r="J1188" s="38">
        <v>4.8111999999999995</v>
      </c>
      <c r="K1188" s="4">
        <f t="shared" si="108"/>
        <v>0.14880000000000049</v>
      </c>
      <c r="L1188" s="40">
        <f t="shared" si="109"/>
        <v>3.0000000000000138E-2</v>
      </c>
      <c r="M1188" s="1">
        <v>4.96</v>
      </c>
      <c r="N1188" s="41">
        <f t="shared" si="111"/>
        <v>3.0000000000000138E-2</v>
      </c>
    </row>
    <row r="1189" spans="1:14">
      <c r="A1189" s="1" t="str">
        <f t="shared" si="110"/>
        <v>2.04.0033</v>
      </c>
      <c r="B1189" s="25">
        <f>COUNTIF(C$3:C1189,C1189)</f>
        <v>3</v>
      </c>
      <c r="C1189" s="46" t="s">
        <v>3102</v>
      </c>
      <c r="D1189" s="46"/>
      <c r="E1189" s="47" t="s">
        <v>3103</v>
      </c>
      <c r="F1189" s="1" t="s">
        <v>1598</v>
      </c>
      <c r="G1189" s="50">
        <v>0</v>
      </c>
      <c r="H1189" s="43" t="s">
        <v>489</v>
      </c>
      <c r="I1189" s="1">
        <v>6.6</v>
      </c>
      <c r="J1189" s="38">
        <v>6.4019999999999992</v>
      </c>
      <c r="K1189" s="4">
        <f t="shared" si="108"/>
        <v>0.1980000000000004</v>
      </c>
      <c r="L1189" s="40">
        <f t="shared" si="109"/>
        <v>3.0000000000000027E-2</v>
      </c>
      <c r="M1189" s="1">
        <v>6.6</v>
      </c>
      <c r="N1189" s="41">
        <f t="shared" si="111"/>
        <v>3.0000000000000027E-2</v>
      </c>
    </row>
    <row r="1190" spans="1:14">
      <c r="A1190" s="1" t="str">
        <f t="shared" si="110"/>
        <v>2.04.0034</v>
      </c>
      <c r="B1190" s="25">
        <f>COUNTIF(C$3:C1190,C1190)</f>
        <v>4</v>
      </c>
      <c r="C1190" s="46" t="s">
        <v>3102</v>
      </c>
      <c r="D1190" s="46"/>
      <c r="E1190" s="47" t="s">
        <v>3104</v>
      </c>
      <c r="F1190" s="1" t="s">
        <v>1599</v>
      </c>
      <c r="G1190" s="50" t="s">
        <v>1600</v>
      </c>
      <c r="H1190" s="43" t="s">
        <v>489</v>
      </c>
      <c r="I1190" s="1">
        <v>11.8</v>
      </c>
      <c r="J1190" s="38">
        <v>11.446</v>
      </c>
      <c r="K1190" s="4">
        <f t="shared" si="108"/>
        <v>0.35400000000000098</v>
      </c>
      <c r="L1190" s="40">
        <f t="shared" si="109"/>
        <v>3.0000000000000027E-2</v>
      </c>
      <c r="M1190" s="1">
        <v>11.8</v>
      </c>
      <c r="N1190" s="41">
        <f t="shared" si="111"/>
        <v>3.0000000000000027E-2</v>
      </c>
    </row>
    <row r="1191" spans="1:14">
      <c r="A1191" s="1" t="str">
        <f t="shared" si="110"/>
        <v>2.04.0051</v>
      </c>
      <c r="B1191" s="25">
        <f>COUNTIF(C$3:C1191,C1191)</f>
        <v>1</v>
      </c>
      <c r="C1191" s="46" t="s">
        <v>3106</v>
      </c>
      <c r="D1191" s="46"/>
      <c r="E1191" s="47" t="s">
        <v>3105</v>
      </c>
      <c r="F1191" s="1" t="s">
        <v>1601</v>
      </c>
      <c r="G1191" s="50" t="s">
        <v>1602</v>
      </c>
      <c r="H1191" s="43" t="s">
        <v>393</v>
      </c>
      <c r="I1191" s="1">
        <v>1.68</v>
      </c>
      <c r="J1191" s="38">
        <v>1.1234999999999999</v>
      </c>
      <c r="K1191" s="4">
        <f t="shared" si="108"/>
        <v>0.55649999999999999</v>
      </c>
      <c r="L1191" s="40">
        <f t="shared" si="109"/>
        <v>0.33125000000000004</v>
      </c>
      <c r="M1191" s="1">
        <v>1.7</v>
      </c>
      <c r="N1191" s="41">
        <f t="shared" si="111"/>
        <v>0.33911764705882352</v>
      </c>
    </row>
    <row r="1192" spans="1:14">
      <c r="A1192" s="1" t="str">
        <f t="shared" si="110"/>
        <v>2.04.0052</v>
      </c>
      <c r="B1192" s="25">
        <f>COUNTIF(C$3:C1192,C1192)</f>
        <v>2</v>
      </c>
      <c r="C1192" s="46" t="s">
        <v>3106</v>
      </c>
      <c r="D1192" s="46"/>
      <c r="E1192" s="47" t="s">
        <v>3107</v>
      </c>
      <c r="F1192" s="1" t="s">
        <v>1603</v>
      </c>
      <c r="G1192" s="50" t="s">
        <v>1604</v>
      </c>
      <c r="H1192" s="43" t="s">
        <v>393</v>
      </c>
      <c r="I1192" s="1">
        <v>2.08</v>
      </c>
      <c r="J1192" s="38">
        <v>1.6764999999999999</v>
      </c>
      <c r="K1192" s="4">
        <f t="shared" si="108"/>
        <v>0.40350000000000019</v>
      </c>
      <c r="L1192" s="40">
        <f t="shared" si="109"/>
        <v>0.19399038461538465</v>
      </c>
      <c r="M1192" s="1">
        <v>2.1</v>
      </c>
      <c r="N1192" s="41">
        <f t="shared" si="111"/>
        <v>0.20166666666666677</v>
      </c>
    </row>
    <row r="1193" spans="1:14">
      <c r="A1193" s="1" t="str">
        <f t="shared" si="110"/>
        <v>2.04.0053</v>
      </c>
      <c r="B1193" s="25">
        <f>COUNTIF(C$3:C1193,C1193)</f>
        <v>3</v>
      </c>
      <c r="C1193" s="46" t="s">
        <v>3108</v>
      </c>
      <c r="D1193" s="46"/>
      <c r="E1193" s="47" t="s">
        <v>3109</v>
      </c>
      <c r="F1193" s="1" t="s">
        <v>1606</v>
      </c>
      <c r="G1193" s="50" t="s">
        <v>1607</v>
      </c>
      <c r="H1193" s="43" t="s">
        <v>393</v>
      </c>
      <c r="I1193" s="1">
        <v>118.5</v>
      </c>
      <c r="J1193" s="38">
        <v>116</v>
      </c>
      <c r="K1193" s="4">
        <f t="shared" si="108"/>
        <v>2.5</v>
      </c>
      <c r="L1193" s="40">
        <f t="shared" si="109"/>
        <v>2.1097046413502074E-2</v>
      </c>
      <c r="M1193" s="1">
        <v>118.5</v>
      </c>
      <c r="N1193" s="41">
        <f t="shared" si="111"/>
        <v>2.1097046413502074E-2</v>
      </c>
    </row>
    <row r="1194" spans="1:14">
      <c r="A1194" s="1" t="str">
        <f t="shared" si="110"/>
        <v>2.04.0054</v>
      </c>
      <c r="B1194" s="25">
        <f>COUNTIF(C$3:C1194,C1194)</f>
        <v>4</v>
      </c>
      <c r="C1194" s="46" t="s">
        <v>3108</v>
      </c>
      <c r="D1194" s="46"/>
      <c r="E1194" s="47" t="s">
        <v>3110</v>
      </c>
      <c r="F1194" s="1" t="s">
        <v>1609</v>
      </c>
      <c r="G1194" s="50" t="s">
        <v>1610</v>
      </c>
      <c r="H1194" s="43" t="s">
        <v>393</v>
      </c>
      <c r="I1194" s="1">
        <v>65.599999999999994</v>
      </c>
      <c r="J1194" s="38">
        <v>62.3</v>
      </c>
      <c r="K1194" s="4">
        <f t="shared" si="108"/>
        <v>3.2999999999999972</v>
      </c>
      <c r="L1194" s="40">
        <f t="shared" si="109"/>
        <v>5.0304878048780477E-2</v>
      </c>
      <c r="M1194" s="1">
        <v>65.599999999999994</v>
      </c>
      <c r="N1194" s="41">
        <f t="shared" si="111"/>
        <v>5.0304878048780477E-2</v>
      </c>
    </row>
    <row r="1195" spans="1:14">
      <c r="A1195" s="1" t="str">
        <f t="shared" si="110"/>
        <v>2.04.0055</v>
      </c>
      <c r="B1195" s="25">
        <f>COUNTIF(C$3:C1195,C1195)</f>
        <v>5</v>
      </c>
      <c r="C1195" s="46" t="s">
        <v>3108</v>
      </c>
      <c r="D1195" s="46"/>
      <c r="E1195" s="47" t="s">
        <v>3111</v>
      </c>
      <c r="F1195" s="1" t="s">
        <v>1611</v>
      </c>
      <c r="G1195" s="50" t="s">
        <v>1612</v>
      </c>
      <c r="H1195" s="43" t="s">
        <v>393</v>
      </c>
      <c r="I1195" s="1">
        <v>162</v>
      </c>
      <c r="J1195" s="38">
        <v>154</v>
      </c>
      <c r="K1195" s="4">
        <f t="shared" si="108"/>
        <v>8</v>
      </c>
      <c r="L1195" s="40">
        <f t="shared" si="109"/>
        <v>4.9382716049382713E-2</v>
      </c>
      <c r="M1195" s="1">
        <v>162</v>
      </c>
      <c r="N1195" s="41">
        <f t="shared" si="111"/>
        <v>4.9382716049382713E-2</v>
      </c>
    </row>
    <row r="1196" spans="1:14">
      <c r="A1196" s="1" t="str">
        <f t="shared" si="110"/>
        <v>2.04.0056</v>
      </c>
      <c r="B1196" s="25">
        <f>COUNTIF(C$3:C1196,C1196)</f>
        <v>6</v>
      </c>
      <c r="C1196" s="46" t="s">
        <v>3108</v>
      </c>
      <c r="D1196" s="46"/>
      <c r="E1196" s="47" t="s">
        <v>3112</v>
      </c>
      <c r="F1196" s="1" t="s">
        <v>1613</v>
      </c>
      <c r="G1196" s="50" t="s">
        <v>1614</v>
      </c>
      <c r="H1196" s="43" t="s">
        <v>393</v>
      </c>
      <c r="I1196" s="1">
        <v>151.91999999999999</v>
      </c>
      <c r="J1196" s="38">
        <v>150.108</v>
      </c>
      <c r="K1196" s="4">
        <f t="shared" si="108"/>
        <v>1.8119999999999834</v>
      </c>
      <c r="L1196" s="40">
        <f t="shared" si="109"/>
        <v>1.1927330173775563E-2</v>
      </c>
      <c r="M1196" s="1">
        <v>154.22999999999999</v>
      </c>
      <c r="N1196" s="41">
        <f t="shared" si="111"/>
        <v>2.6726317836996638E-2</v>
      </c>
    </row>
    <row r="1197" spans="1:14">
      <c r="A1197" s="1" t="str">
        <f t="shared" si="110"/>
        <v>2.04.0057</v>
      </c>
      <c r="B1197" s="25">
        <f>COUNTIF(C$3:C1197,C1197)</f>
        <v>7</v>
      </c>
      <c r="C1197" s="46" t="s">
        <v>3108</v>
      </c>
      <c r="D1197" s="46"/>
      <c r="E1197" s="47" t="s">
        <v>3113</v>
      </c>
      <c r="F1197" s="1" t="s">
        <v>1615</v>
      </c>
      <c r="G1197" s="50" t="s">
        <v>1616</v>
      </c>
      <c r="H1197" s="43" t="s">
        <v>393</v>
      </c>
      <c r="I1197" s="1">
        <v>133.5</v>
      </c>
      <c r="J1197" s="38">
        <v>130</v>
      </c>
      <c r="K1197" s="4">
        <f t="shared" si="108"/>
        <v>3.5</v>
      </c>
      <c r="L1197" s="40">
        <f t="shared" si="109"/>
        <v>2.6217228464419429E-2</v>
      </c>
      <c r="M1197" s="1">
        <v>138.97</v>
      </c>
      <c r="N1197" s="41">
        <f t="shared" si="111"/>
        <v>6.4546304957904588E-2</v>
      </c>
    </row>
    <row r="1198" spans="1:14">
      <c r="A1198" s="1" t="str">
        <f t="shared" si="110"/>
        <v>2.04.0058</v>
      </c>
      <c r="B1198" s="25">
        <f>COUNTIF(C$3:C1198,C1198)</f>
        <v>8</v>
      </c>
      <c r="C1198" s="46" t="s">
        <v>3108</v>
      </c>
      <c r="D1198" s="46"/>
      <c r="E1198" s="47" t="s">
        <v>3114</v>
      </c>
      <c r="F1198" s="1" t="s">
        <v>1617</v>
      </c>
      <c r="G1198" s="50" t="s">
        <v>1618</v>
      </c>
      <c r="H1198" s="43" t="s">
        <v>393</v>
      </c>
      <c r="I1198" s="1">
        <v>134.6</v>
      </c>
      <c r="J1198" s="38">
        <v>131</v>
      </c>
      <c r="K1198" s="4">
        <f t="shared" ref="K1198:K1217" si="112">I1198-J1198</f>
        <v>3.5999999999999943</v>
      </c>
      <c r="L1198" s="40">
        <f t="shared" ref="L1198:L1217" si="113">1-J1198/I1198</f>
        <v>2.6745913818722045E-2</v>
      </c>
      <c r="M1198" s="1">
        <v>141.68</v>
      </c>
      <c r="N1198" s="41">
        <f t="shared" si="111"/>
        <v>7.5381140598531959E-2</v>
      </c>
    </row>
    <row r="1199" spans="1:14">
      <c r="A1199" s="1" t="str">
        <f t="shared" si="110"/>
        <v>2.04.0059</v>
      </c>
      <c r="B1199" s="25">
        <f>COUNTIF(C$3:C1199,C1199)</f>
        <v>9</v>
      </c>
      <c r="C1199" s="46" t="s">
        <v>3108</v>
      </c>
      <c r="D1199" s="46"/>
      <c r="E1199" s="47" t="s">
        <v>3115</v>
      </c>
      <c r="F1199" s="1" t="s">
        <v>1619</v>
      </c>
      <c r="G1199" s="50" t="s">
        <v>1620</v>
      </c>
      <c r="H1199" s="43" t="s">
        <v>393</v>
      </c>
      <c r="I1199" s="1">
        <v>134.63</v>
      </c>
      <c r="J1199" s="38">
        <v>131</v>
      </c>
      <c r="K1199" s="4">
        <f t="shared" si="112"/>
        <v>3.6299999999999955</v>
      </c>
      <c r="L1199" s="40">
        <f t="shared" si="113"/>
        <v>2.6962786897422486E-2</v>
      </c>
      <c r="M1199" s="1">
        <v>141.72</v>
      </c>
      <c r="N1199" s="41">
        <f t="shared" si="111"/>
        <v>7.5642111205193374E-2</v>
      </c>
    </row>
    <row r="1200" spans="1:14">
      <c r="A1200" s="1" t="str">
        <f t="shared" si="110"/>
        <v>2.04.00510</v>
      </c>
      <c r="B1200" s="25">
        <f>COUNTIF(C$3:C1200,C1200)</f>
        <v>10</v>
      </c>
      <c r="C1200" s="46" t="s">
        <v>3108</v>
      </c>
      <c r="D1200" s="46"/>
      <c r="E1200" s="47" t="s">
        <v>3116</v>
      </c>
      <c r="F1200" s="1" t="s">
        <v>1621</v>
      </c>
      <c r="G1200" s="50" t="s">
        <v>1622</v>
      </c>
      <c r="H1200" s="43" t="s">
        <v>393</v>
      </c>
      <c r="I1200" s="1">
        <v>161.35</v>
      </c>
      <c r="J1200" s="38">
        <v>160</v>
      </c>
      <c r="K1200" s="4">
        <f t="shared" si="112"/>
        <v>1.3499999999999943</v>
      </c>
      <c r="L1200" s="40">
        <f t="shared" si="113"/>
        <v>8.3669042454291853E-3</v>
      </c>
      <c r="M1200" s="1">
        <v>169.84</v>
      </c>
      <c r="N1200" s="41">
        <f t="shared" si="111"/>
        <v>5.7936881771078697E-2</v>
      </c>
    </row>
    <row r="1201" spans="1:14">
      <c r="A1201" s="1" t="str">
        <f t="shared" si="110"/>
        <v>2.04.00511</v>
      </c>
      <c r="B1201" s="25">
        <f>COUNTIF(C$3:C1201,C1201)</f>
        <v>11</v>
      </c>
      <c r="C1201" s="46" t="s">
        <v>3108</v>
      </c>
      <c r="D1201" s="46"/>
      <c r="E1201" s="47" t="s">
        <v>3117</v>
      </c>
      <c r="F1201" s="1" t="s">
        <v>1623</v>
      </c>
      <c r="G1201" s="50" t="s">
        <v>1624</v>
      </c>
      <c r="H1201" s="43" t="s">
        <v>393</v>
      </c>
      <c r="I1201" s="1">
        <v>134.63</v>
      </c>
      <c r="J1201" s="38">
        <v>131</v>
      </c>
      <c r="K1201" s="4">
        <f t="shared" si="112"/>
        <v>3.6299999999999955</v>
      </c>
      <c r="L1201" s="40">
        <f t="shared" si="113"/>
        <v>2.6962786897422486E-2</v>
      </c>
      <c r="M1201" s="1">
        <v>141.72</v>
      </c>
      <c r="N1201" s="41">
        <f t="shared" ref="N1201:N1222" si="114">1-J1201/M1201</f>
        <v>7.5642111205193374E-2</v>
      </c>
    </row>
    <row r="1202" spans="1:14">
      <c r="A1202" s="1" t="str">
        <f t="shared" si="110"/>
        <v>2.04.00512</v>
      </c>
      <c r="B1202" s="25">
        <f>COUNTIF(C$3:C1202,C1202)</f>
        <v>12</v>
      </c>
      <c r="C1202" s="46" t="s">
        <v>3108</v>
      </c>
      <c r="D1202" s="46"/>
      <c r="E1202" s="47" t="s">
        <v>3118</v>
      </c>
      <c r="F1202" s="1" t="s">
        <v>1625</v>
      </c>
      <c r="G1202" s="50" t="s">
        <v>1626</v>
      </c>
      <c r="H1202" s="43" t="s">
        <v>393</v>
      </c>
      <c r="I1202" s="1">
        <v>174.7</v>
      </c>
      <c r="J1202" s="38">
        <v>170.45700000000002</v>
      </c>
      <c r="K1202" s="4">
        <f t="shared" si="112"/>
        <v>4.2429999999999666</v>
      </c>
      <c r="L1202" s="40">
        <f t="shared" si="113"/>
        <v>2.4287349742415421E-2</v>
      </c>
      <c r="M1202" s="1">
        <v>177.36</v>
      </c>
      <c r="N1202" s="41">
        <f t="shared" si="114"/>
        <v>3.892083897158316E-2</v>
      </c>
    </row>
    <row r="1203" spans="1:14">
      <c r="A1203" s="1" t="str">
        <f t="shared" si="110"/>
        <v>2.04.00513</v>
      </c>
      <c r="B1203" s="25">
        <f>COUNTIF(C$3:C1203,C1203)</f>
        <v>13</v>
      </c>
      <c r="C1203" s="46" t="s">
        <v>3108</v>
      </c>
      <c r="D1203" s="46"/>
      <c r="E1203" s="47" t="s">
        <v>3119</v>
      </c>
      <c r="F1203" s="1" t="s">
        <v>1628</v>
      </c>
      <c r="G1203" s="50" t="s">
        <v>1629</v>
      </c>
      <c r="H1203" s="43" t="s">
        <v>393</v>
      </c>
      <c r="I1203" s="1">
        <v>156.94</v>
      </c>
      <c r="J1203" s="38">
        <v>154.749</v>
      </c>
      <c r="K1203" s="4">
        <f t="shared" si="112"/>
        <v>2.1910000000000025</v>
      </c>
      <c r="L1203" s="40">
        <f t="shared" si="113"/>
        <v>1.3960749330954481E-2</v>
      </c>
      <c r="M1203" s="1">
        <v>159.33000000000001</v>
      </c>
      <c r="N1203" s="41">
        <f t="shared" si="114"/>
        <v>2.8751647524006829E-2</v>
      </c>
    </row>
    <row r="1204" spans="1:14">
      <c r="A1204" s="1" t="str">
        <f t="shared" si="110"/>
        <v>2.04.00514</v>
      </c>
      <c r="B1204" s="25">
        <f>COUNTIF(C$3:C1204,C1204)</f>
        <v>14</v>
      </c>
      <c r="C1204" s="46" t="s">
        <v>3108</v>
      </c>
      <c r="D1204" s="46"/>
      <c r="E1204" s="47" t="s">
        <v>3120</v>
      </c>
      <c r="F1204" s="1" t="s">
        <v>1630</v>
      </c>
      <c r="G1204" s="50" t="s">
        <v>1631</v>
      </c>
      <c r="H1204" s="43" t="s">
        <v>393</v>
      </c>
      <c r="I1204" s="1">
        <v>160</v>
      </c>
      <c r="J1204" s="38">
        <v>150</v>
      </c>
      <c r="K1204" s="4">
        <f t="shared" si="112"/>
        <v>10</v>
      </c>
      <c r="L1204" s="40">
        <f t="shared" si="113"/>
        <v>6.25E-2</v>
      </c>
      <c r="M1204" s="1">
        <v>160</v>
      </c>
      <c r="N1204" s="41">
        <f t="shared" si="114"/>
        <v>6.25E-2</v>
      </c>
    </row>
    <row r="1205" spans="1:14">
      <c r="A1205" s="1" t="str">
        <f t="shared" si="110"/>
        <v>2.04.00515</v>
      </c>
      <c r="B1205" s="25">
        <f>COUNTIF(C$3:C1205,C1205)</f>
        <v>15</v>
      </c>
      <c r="C1205" s="46" t="s">
        <v>3108</v>
      </c>
      <c r="D1205" s="46"/>
      <c r="E1205" s="47" t="s">
        <v>3121</v>
      </c>
      <c r="F1205" s="1" t="s">
        <v>1632</v>
      </c>
      <c r="G1205" s="50" t="s">
        <v>1633</v>
      </c>
      <c r="H1205" s="43" t="s">
        <v>393</v>
      </c>
      <c r="I1205" s="1">
        <v>330</v>
      </c>
      <c r="J1205" s="38">
        <v>315</v>
      </c>
      <c r="K1205" s="4">
        <f t="shared" si="112"/>
        <v>15</v>
      </c>
      <c r="L1205" s="40">
        <f t="shared" si="113"/>
        <v>4.5454545454545414E-2</v>
      </c>
      <c r="M1205" s="1">
        <v>330</v>
      </c>
      <c r="N1205" s="41">
        <f t="shared" si="114"/>
        <v>4.5454545454545414E-2</v>
      </c>
    </row>
    <row r="1206" spans="1:14">
      <c r="A1206" s="1" t="str">
        <f t="shared" si="110"/>
        <v>2.04.00516</v>
      </c>
      <c r="B1206" s="25">
        <f>COUNTIF(C$3:C1206,C1206)</f>
        <v>16</v>
      </c>
      <c r="C1206" s="46" t="s">
        <v>3108</v>
      </c>
      <c r="D1206" s="46"/>
      <c r="E1206" s="47" t="s">
        <v>3122</v>
      </c>
      <c r="F1206" s="1" t="s">
        <v>1634</v>
      </c>
      <c r="G1206" s="50" t="s">
        <v>1635</v>
      </c>
      <c r="H1206" s="43" t="s">
        <v>393</v>
      </c>
      <c r="I1206" s="1">
        <v>216</v>
      </c>
      <c r="J1206" s="38">
        <v>210</v>
      </c>
      <c r="K1206" s="4">
        <f t="shared" si="112"/>
        <v>6</v>
      </c>
      <c r="L1206" s="40">
        <f t="shared" si="113"/>
        <v>2.777777777777779E-2</v>
      </c>
      <c r="M1206" s="1">
        <v>216</v>
      </c>
      <c r="N1206" s="41">
        <f t="shared" si="114"/>
        <v>2.777777777777779E-2</v>
      </c>
    </row>
    <row r="1207" spans="1:14">
      <c r="A1207" s="1" t="str">
        <f t="shared" si="110"/>
        <v>2.04.00517</v>
      </c>
      <c r="B1207" s="25">
        <f>COUNTIF(C$3:C1207,C1207)</f>
        <v>17</v>
      </c>
      <c r="C1207" s="46" t="s">
        <v>3108</v>
      </c>
      <c r="D1207" s="46"/>
      <c r="E1207" s="47" t="s">
        <v>3123</v>
      </c>
      <c r="F1207" s="1" t="s">
        <v>1636</v>
      </c>
      <c r="G1207" s="50" t="s">
        <v>1637</v>
      </c>
      <c r="H1207" s="43" t="s">
        <v>393</v>
      </c>
      <c r="I1207" s="1">
        <v>176</v>
      </c>
      <c r="J1207" s="38">
        <v>170</v>
      </c>
      <c r="K1207" s="4">
        <f t="shared" si="112"/>
        <v>6</v>
      </c>
      <c r="L1207" s="40">
        <f t="shared" si="113"/>
        <v>3.4090909090909061E-2</v>
      </c>
      <c r="M1207" s="1">
        <v>176</v>
      </c>
      <c r="N1207" s="41">
        <f t="shared" si="114"/>
        <v>3.4090909090909061E-2</v>
      </c>
    </row>
    <row r="1208" spans="1:14">
      <c r="A1208" s="1" t="str">
        <f t="shared" si="110"/>
        <v>2.04.00518</v>
      </c>
      <c r="B1208" s="25">
        <f>COUNTIF(C$3:C1208,C1208)</f>
        <v>18</v>
      </c>
      <c r="C1208" s="46" t="s">
        <v>3108</v>
      </c>
      <c r="D1208" s="46"/>
      <c r="E1208" s="47" t="s">
        <v>3124</v>
      </c>
      <c r="F1208" s="1" t="s">
        <v>1638</v>
      </c>
      <c r="G1208" s="50" t="s">
        <v>1639</v>
      </c>
      <c r="H1208" s="43" t="s">
        <v>393</v>
      </c>
      <c r="I1208" s="1">
        <v>265</v>
      </c>
      <c r="J1208" s="38">
        <v>262.47899999999998</v>
      </c>
      <c r="K1208" s="4">
        <f t="shared" si="112"/>
        <v>2.521000000000015</v>
      </c>
      <c r="L1208" s="40">
        <f t="shared" si="113"/>
        <v>9.5132075471698885E-3</v>
      </c>
      <c r="M1208" s="1">
        <v>265</v>
      </c>
      <c r="N1208" s="41">
        <f t="shared" si="114"/>
        <v>9.5132075471698885E-3</v>
      </c>
    </row>
    <row r="1209" spans="1:14">
      <c r="A1209" s="1" t="str">
        <f t="shared" si="110"/>
        <v>2.04.00519</v>
      </c>
      <c r="B1209" s="25">
        <f>COUNTIF(C$3:C1209,C1209)</f>
        <v>19</v>
      </c>
      <c r="C1209" s="46" t="s">
        <v>3108</v>
      </c>
      <c r="D1209" s="46"/>
      <c r="E1209" s="47" t="s">
        <v>3125</v>
      </c>
      <c r="F1209" s="1" t="s">
        <v>1640</v>
      </c>
      <c r="G1209" s="50" t="s">
        <v>1641</v>
      </c>
      <c r="H1209" s="43" t="s">
        <v>393</v>
      </c>
      <c r="I1209" s="1">
        <v>144.63999999999999</v>
      </c>
      <c r="J1209" s="38">
        <v>140</v>
      </c>
      <c r="K1209" s="4">
        <f t="shared" si="112"/>
        <v>4.6399999999999864</v>
      </c>
      <c r="L1209" s="40">
        <f t="shared" si="113"/>
        <v>3.2079646017698971E-2</v>
      </c>
      <c r="M1209" s="1">
        <v>144.63999999999999</v>
      </c>
      <c r="N1209" s="41">
        <f t="shared" si="114"/>
        <v>3.2079646017698971E-2</v>
      </c>
    </row>
    <row r="1210" spans="1:14">
      <c r="A1210" s="1" t="str">
        <f t="shared" si="110"/>
        <v>2.04.00520</v>
      </c>
      <c r="B1210" s="25">
        <f>COUNTIF(C$3:C1210,C1210)</f>
        <v>20</v>
      </c>
      <c r="C1210" s="46" t="s">
        <v>3108</v>
      </c>
      <c r="D1210" s="46"/>
      <c r="E1210" s="47" t="s">
        <v>3126</v>
      </c>
      <c r="F1210" s="1" t="s">
        <v>1642</v>
      </c>
      <c r="G1210" s="50" t="s">
        <v>1643</v>
      </c>
      <c r="H1210" s="43" t="s">
        <v>393</v>
      </c>
      <c r="I1210" s="1">
        <v>111</v>
      </c>
      <c r="J1210" s="38">
        <v>105.14700000000001</v>
      </c>
      <c r="K1210" s="4">
        <f t="shared" si="112"/>
        <v>5.8529999999999944</v>
      </c>
      <c r="L1210" s="40">
        <f t="shared" si="113"/>
        <v>5.2729729729729669E-2</v>
      </c>
      <c r="M1210" s="1">
        <v>111</v>
      </c>
      <c r="N1210" s="41">
        <f t="shared" si="114"/>
        <v>5.2729729729729669E-2</v>
      </c>
    </row>
    <row r="1211" spans="1:14">
      <c r="A1211" s="1" t="str">
        <f t="shared" si="110"/>
        <v>2.04.00521</v>
      </c>
      <c r="B1211" s="25">
        <f>COUNTIF(C$3:C1211,C1211)</f>
        <v>21</v>
      </c>
      <c r="C1211" s="46" t="s">
        <v>3108</v>
      </c>
      <c r="D1211" s="46"/>
      <c r="E1211" s="47" t="s">
        <v>3127</v>
      </c>
      <c r="F1211" s="1" t="s">
        <v>1644</v>
      </c>
      <c r="G1211" s="50" t="s">
        <v>1605</v>
      </c>
      <c r="H1211" s="43" t="s">
        <v>393</v>
      </c>
      <c r="I1211" s="1">
        <v>116.5</v>
      </c>
      <c r="J1211" s="38">
        <v>110</v>
      </c>
      <c r="K1211" s="4">
        <f t="shared" si="112"/>
        <v>6.5</v>
      </c>
      <c r="L1211" s="40">
        <f t="shared" si="113"/>
        <v>5.579399141630903E-2</v>
      </c>
      <c r="M1211" s="1">
        <v>116.5</v>
      </c>
      <c r="N1211" s="41">
        <f t="shared" si="114"/>
        <v>5.579399141630903E-2</v>
      </c>
    </row>
    <row r="1212" spans="1:14">
      <c r="A1212" s="1" t="str">
        <f t="shared" si="110"/>
        <v>2.04.00522</v>
      </c>
      <c r="B1212" s="25">
        <f>COUNTIF(C$3:C1212,C1212)</f>
        <v>22</v>
      </c>
      <c r="C1212" s="46" t="s">
        <v>3108</v>
      </c>
      <c r="D1212" s="46"/>
      <c r="E1212" s="47" t="s">
        <v>3128</v>
      </c>
      <c r="F1212" s="1" t="s">
        <v>1645</v>
      </c>
      <c r="G1212" s="50" t="s">
        <v>1627</v>
      </c>
      <c r="H1212" s="43" t="s">
        <v>393</v>
      </c>
      <c r="I1212" s="1">
        <v>65.5</v>
      </c>
      <c r="J1212" s="38">
        <v>65</v>
      </c>
      <c r="K1212" s="4">
        <f t="shared" si="112"/>
        <v>0.5</v>
      </c>
      <c r="L1212" s="40">
        <f t="shared" si="113"/>
        <v>7.6335877862595547E-3</v>
      </c>
      <c r="M1212" s="1">
        <v>65.5</v>
      </c>
      <c r="N1212" s="41">
        <f t="shared" si="114"/>
        <v>7.6335877862595547E-3</v>
      </c>
    </row>
    <row r="1213" spans="1:14">
      <c r="A1213" s="1" t="str">
        <f t="shared" si="110"/>
        <v>2.04.00523</v>
      </c>
      <c r="B1213" s="25">
        <f>COUNTIF(C$3:C1213,C1213)</f>
        <v>23</v>
      </c>
      <c r="C1213" s="46" t="s">
        <v>3108</v>
      </c>
      <c r="D1213" s="46"/>
      <c r="E1213" s="47" t="s">
        <v>3129</v>
      </c>
      <c r="F1213" s="1" t="s">
        <v>1646</v>
      </c>
      <c r="G1213" s="50" t="s">
        <v>1647</v>
      </c>
      <c r="H1213" s="43" t="s">
        <v>393</v>
      </c>
      <c r="I1213" s="1">
        <v>149.61000000000001</v>
      </c>
      <c r="J1213" s="38">
        <v>145</v>
      </c>
      <c r="K1213" s="4">
        <f t="shared" si="112"/>
        <v>4.6100000000000136</v>
      </c>
      <c r="L1213" s="40">
        <f t="shared" si="113"/>
        <v>3.081344829891064E-2</v>
      </c>
      <c r="M1213" s="1">
        <v>149.61000000000001</v>
      </c>
      <c r="N1213" s="41">
        <f t="shared" si="114"/>
        <v>3.081344829891064E-2</v>
      </c>
    </row>
    <row r="1214" spans="1:14">
      <c r="A1214" s="1" t="str">
        <f t="shared" si="110"/>
        <v>2.04.00524</v>
      </c>
      <c r="B1214" s="25">
        <f>COUNTIF(C$3:C1214,C1214)</f>
        <v>24</v>
      </c>
      <c r="C1214" s="46" t="s">
        <v>3108</v>
      </c>
      <c r="D1214" s="46"/>
      <c r="E1214" s="47" t="s">
        <v>3130</v>
      </c>
      <c r="F1214" s="1" t="s">
        <v>1648</v>
      </c>
      <c r="G1214" s="50" t="s">
        <v>1649</v>
      </c>
      <c r="H1214" s="43" t="s">
        <v>393</v>
      </c>
      <c r="I1214" s="1">
        <v>76.2</v>
      </c>
      <c r="J1214" s="38">
        <v>73</v>
      </c>
      <c r="K1214" s="4">
        <f t="shared" si="112"/>
        <v>3.2000000000000028</v>
      </c>
      <c r="L1214" s="40">
        <f t="shared" si="113"/>
        <v>4.1994750656167978E-2</v>
      </c>
      <c r="M1214" s="1">
        <v>76.2</v>
      </c>
      <c r="N1214" s="41">
        <f t="shared" si="114"/>
        <v>4.1994750656167978E-2</v>
      </c>
    </row>
    <row r="1215" spans="1:14">
      <c r="A1215" s="1" t="str">
        <f t="shared" si="110"/>
        <v>2.04.00525</v>
      </c>
      <c r="B1215" s="25">
        <f>COUNTIF(C$3:C1215,C1215)</f>
        <v>25</v>
      </c>
      <c r="C1215" s="46" t="s">
        <v>3108</v>
      </c>
      <c r="D1215" s="46"/>
      <c r="E1215" s="47" t="s">
        <v>3131</v>
      </c>
      <c r="F1215" s="1" t="s">
        <v>1650</v>
      </c>
      <c r="G1215" s="50" t="s">
        <v>1651</v>
      </c>
      <c r="H1215" s="43" t="s">
        <v>393</v>
      </c>
      <c r="I1215" s="1">
        <v>86.5</v>
      </c>
      <c r="J1215" s="38">
        <v>83</v>
      </c>
      <c r="K1215" s="4">
        <f t="shared" si="112"/>
        <v>3.5</v>
      </c>
      <c r="L1215" s="40">
        <f t="shared" si="113"/>
        <v>4.0462427745664775E-2</v>
      </c>
      <c r="M1215" s="1">
        <v>86.5</v>
      </c>
      <c r="N1215" s="41">
        <f t="shared" si="114"/>
        <v>4.0462427745664775E-2</v>
      </c>
    </row>
    <row r="1216" spans="1:14">
      <c r="A1216" s="1" t="str">
        <f t="shared" si="110"/>
        <v>2.04.00526</v>
      </c>
      <c r="B1216" s="25">
        <f>COUNTIF(C$3:C1216,C1216)</f>
        <v>26</v>
      </c>
      <c r="C1216" s="46" t="s">
        <v>3108</v>
      </c>
      <c r="D1216" s="46"/>
      <c r="E1216" s="47" t="s">
        <v>3132</v>
      </c>
      <c r="F1216" s="1" t="s">
        <v>1652</v>
      </c>
      <c r="G1216" s="50" t="s">
        <v>1653</v>
      </c>
      <c r="H1216" s="43" t="s">
        <v>393</v>
      </c>
      <c r="I1216" s="1">
        <v>92</v>
      </c>
      <c r="J1216" s="38">
        <v>88</v>
      </c>
      <c r="K1216" s="4">
        <f t="shared" si="112"/>
        <v>4</v>
      </c>
      <c r="L1216" s="40">
        <f t="shared" si="113"/>
        <v>4.3478260869565188E-2</v>
      </c>
      <c r="M1216" s="1">
        <v>92</v>
      </c>
      <c r="N1216" s="41">
        <f t="shared" si="114"/>
        <v>4.3478260869565188E-2</v>
      </c>
    </row>
    <row r="1217" spans="1:14">
      <c r="A1217" s="1" t="str">
        <f t="shared" si="110"/>
        <v>2.04.00527</v>
      </c>
      <c r="B1217" s="25">
        <f>COUNTIF(C$3:C1217,C1217)</f>
        <v>27</v>
      </c>
      <c r="C1217" s="46" t="s">
        <v>3108</v>
      </c>
      <c r="D1217" s="46"/>
      <c r="E1217" s="47" t="s">
        <v>3133</v>
      </c>
      <c r="F1217" s="1" t="s">
        <v>1654</v>
      </c>
      <c r="G1217" s="50" t="s">
        <v>1655</v>
      </c>
      <c r="H1217" s="43" t="s">
        <v>393</v>
      </c>
      <c r="I1217" s="1">
        <v>73</v>
      </c>
      <c r="J1217" s="38">
        <v>70</v>
      </c>
      <c r="K1217" s="4">
        <f t="shared" si="112"/>
        <v>3</v>
      </c>
      <c r="L1217" s="40">
        <f t="shared" si="113"/>
        <v>4.1095890410958957E-2</v>
      </c>
      <c r="M1217" s="1">
        <v>73</v>
      </c>
      <c r="N1217" s="41">
        <f t="shared" si="114"/>
        <v>4.1095890410958957E-2</v>
      </c>
    </row>
    <row r="1218" spans="1:14">
      <c r="A1218" s="1" t="str">
        <f t="shared" si="110"/>
        <v>2.04.0081</v>
      </c>
      <c r="B1218" s="25">
        <f>COUNTIF(C$3:C1218,C1218)</f>
        <v>1</v>
      </c>
      <c r="C1218" s="46" t="s">
        <v>3135</v>
      </c>
      <c r="D1218" s="46"/>
      <c r="E1218" s="47" t="s">
        <v>3134</v>
      </c>
      <c r="F1218" s="1" t="s">
        <v>1656</v>
      </c>
      <c r="G1218" s="50" t="s">
        <v>1657</v>
      </c>
      <c r="H1218" s="43" t="s">
        <v>393</v>
      </c>
      <c r="I1218" s="1">
        <v>258.02</v>
      </c>
      <c r="J1218" s="38">
        <v>255</v>
      </c>
      <c r="K1218" s="4">
        <f t="shared" ref="K1218:K1245" si="115">I1218-J1218</f>
        <v>3.0199999999999818</v>
      </c>
      <c r="L1218" s="40">
        <f t="shared" ref="L1218:L1245" si="116">1-J1218/I1218</f>
        <v>1.1704519029532512E-2</v>
      </c>
      <c r="M1218" s="1">
        <v>258.02</v>
      </c>
      <c r="N1218" s="41">
        <f t="shared" si="114"/>
        <v>1.1704519029532512E-2</v>
      </c>
    </row>
    <row r="1219" spans="1:14">
      <c r="A1219" s="1" t="str">
        <f t="shared" si="110"/>
        <v>2.04.0082</v>
      </c>
      <c r="B1219" s="25">
        <f>COUNTIF(C$3:C1219,C1219)</f>
        <v>2</v>
      </c>
      <c r="C1219" s="46" t="s">
        <v>3135</v>
      </c>
      <c r="D1219" s="46"/>
      <c r="E1219" s="47" t="s">
        <v>3136</v>
      </c>
      <c r="F1219" s="1" t="s">
        <v>1658</v>
      </c>
      <c r="G1219" s="50" t="s">
        <v>1659</v>
      </c>
      <c r="H1219" s="43" t="s">
        <v>393</v>
      </c>
      <c r="I1219" s="1">
        <v>194</v>
      </c>
      <c r="J1219" s="38">
        <v>190</v>
      </c>
      <c r="K1219" s="4">
        <f t="shared" si="115"/>
        <v>4</v>
      </c>
      <c r="L1219" s="40">
        <f t="shared" si="116"/>
        <v>2.0618556701030966E-2</v>
      </c>
      <c r="M1219" s="1">
        <v>194</v>
      </c>
      <c r="N1219" s="41">
        <f t="shared" si="114"/>
        <v>2.0618556701030966E-2</v>
      </c>
    </row>
    <row r="1220" spans="1:14">
      <c r="A1220" s="1" t="str">
        <f t="shared" si="110"/>
        <v>2.04.0083</v>
      </c>
      <c r="B1220" s="25">
        <f>COUNTIF(C$3:C1220,C1220)</f>
        <v>3</v>
      </c>
      <c r="C1220" s="46" t="s">
        <v>3135</v>
      </c>
      <c r="D1220" s="46"/>
      <c r="E1220" s="47" t="s">
        <v>3137</v>
      </c>
      <c r="F1220" s="1" t="s">
        <v>1660</v>
      </c>
      <c r="G1220" s="50">
        <v>0</v>
      </c>
      <c r="H1220" s="43" t="s">
        <v>393</v>
      </c>
      <c r="I1220" s="1">
        <v>88.5</v>
      </c>
      <c r="J1220" s="38">
        <v>85</v>
      </c>
      <c r="K1220" s="4">
        <f t="shared" si="115"/>
        <v>3.5</v>
      </c>
      <c r="L1220" s="40">
        <f t="shared" si="116"/>
        <v>3.9548022598870025E-2</v>
      </c>
      <c r="M1220" s="1">
        <v>88.5</v>
      </c>
      <c r="N1220" s="41">
        <f t="shared" si="114"/>
        <v>3.9548022598870025E-2</v>
      </c>
    </row>
    <row r="1221" spans="1:14">
      <c r="A1221" s="1" t="str">
        <f t="shared" si="110"/>
        <v>2.04.0084</v>
      </c>
      <c r="B1221" s="25">
        <f>COUNTIF(C$3:C1221,C1221)</f>
        <v>4</v>
      </c>
      <c r="C1221" s="46" t="s">
        <v>3135</v>
      </c>
      <c r="D1221" s="46"/>
      <c r="E1221" s="47" t="s">
        <v>3138</v>
      </c>
      <c r="F1221" s="1" t="s">
        <v>1661</v>
      </c>
      <c r="G1221" s="50" t="s">
        <v>1662</v>
      </c>
      <c r="H1221" s="43" t="s">
        <v>393</v>
      </c>
      <c r="I1221" s="1">
        <v>93.93</v>
      </c>
      <c r="J1221" s="38">
        <v>90</v>
      </c>
      <c r="K1221" s="4">
        <f t="shared" si="115"/>
        <v>3.9300000000000068</v>
      </c>
      <c r="L1221" s="40">
        <f t="shared" si="116"/>
        <v>4.1839667837751615E-2</v>
      </c>
      <c r="M1221" s="1">
        <v>93.93</v>
      </c>
      <c r="N1221" s="41">
        <f t="shared" si="114"/>
        <v>4.1839667837751615E-2</v>
      </c>
    </row>
    <row r="1222" spans="1:14">
      <c r="A1222" s="1" t="str">
        <f t="shared" si="110"/>
        <v>2.04.0085</v>
      </c>
      <c r="B1222" s="25">
        <f>COUNTIF(C$3:C1222,C1222)</f>
        <v>5</v>
      </c>
      <c r="C1222" s="46" t="s">
        <v>3135</v>
      </c>
      <c r="D1222" s="46"/>
      <c r="E1222" s="47" t="s">
        <v>3139</v>
      </c>
      <c r="F1222" s="1" t="s">
        <v>1663</v>
      </c>
      <c r="G1222" s="50" t="s">
        <v>1664</v>
      </c>
      <c r="H1222" s="43" t="s">
        <v>393</v>
      </c>
      <c r="I1222" s="1">
        <v>292.60000000000002</v>
      </c>
      <c r="J1222" s="38">
        <v>288.25649999999996</v>
      </c>
      <c r="K1222" s="4">
        <f t="shared" si="115"/>
        <v>4.3435000000000628</v>
      </c>
      <c r="L1222" s="40">
        <f t="shared" si="116"/>
        <v>1.4844497607655716E-2</v>
      </c>
      <c r="M1222" s="1">
        <v>308</v>
      </c>
      <c r="N1222" s="41">
        <f t="shared" si="114"/>
        <v>6.4102272727272869E-2</v>
      </c>
    </row>
    <row r="1223" spans="1:14">
      <c r="A1223" s="1" t="str">
        <f t="shared" si="110"/>
        <v>2.04.0086</v>
      </c>
      <c r="B1223" s="25">
        <f>COUNTIF(C$3:C1223,C1223)</f>
        <v>6</v>
      </c>
      <c r="C1223" s="46" t="s">
        <v>3135</v>
      </c>
      <c r="D1223" s="46"/>
      <c r="E1223" s="47" t="s">
        <v>3140</v>
      </c>
      <c r="F1223" s="1" t="s">
        <v>1665</v>
      </c>
      <c r="G1223" s="50" t="s">
        <v>1666</v>
      </c>
      <c r="H1223" s="43" t="s">
        <v>393</v>
      </c>
      <c r="I1223" s="1">
        <v>124.01</v>
      </c>
      <c r="J1223" s="38">
        <v>120</v>
      </c>
      <c r="K1223" s="4">
        <f t="shared" si="115"/>
        <v>4.0100000000000051</v>
      </c>
      <c r="L1223" s="40">
        <f t="shared" si="116"/>
        <v>3.2336101927263994E-2</v>
      </c>
      <c r="M1223" s="1">
        <v>124.01</v>
      </c>
      <c r="N1223" s="41">
        <f t="shared" ref="N1223:N1259" si="117">1-J1223/M1223</f>
        <v>3.2336101927263994E-2</v>
      </c>
    </row>
    <row r="1224" spans="1:14">
      <c r="A1224" s="1" t="str">
        <f t="shared" si="110"/>
        <v>2.04.0087</v>
      </c>
      <c r="B1224" s="25">
        <f>COUNTIF(C$3:C1224,C1224)</f>
        <v>7</v>
      </c>
      <c r="C1224" s="46" t="s">
        <v>3135</v>
      </c>
      <c r="D1224" s="46"/>
      <c r="E1224" s="47" t="s">
        <v>3141</v>
      </c>
      <c r="F1224" s="1" t="s">
        <v>1667</v>
      </c>
      <c r="G1224" s="50" t="s">
        <v>1668</v>
      </c>
      <c r="H1224" s="43" t="s">
        <v>393</v>
      </c>
      <c r="I1224" s="1">
        <v>106.9</v>
      </c>
      <c r="J1224" s="38">
        <v>100</v>
      </c>
      <c r="K1224" s="4">
        <f t="shared" si="115"/>
        <v>6.9000000000000057</v>
      </c>
      <c r="L1224" s="40">
        <f t="shared" si="116"/>
        <v>6.4546304957904588E-2</v>
      </c>
      <c r="M1224" s="1">
        <v>106.9</v>
      </c>
      <c r="N1224" s="41">
        <f t="shared" si="117"/>
        <v>6.4546304957904588E-2</v>
      </c>
    </row>
    <row r="1225" spans="1:14">
      <c r="A1225" s="1" t="str">
        <f t="shared" si="110"/>
        <v>2.04.0088</v>
      </c>
      <c r="B1225" s="25">
        <f>COUNTIF(C$3:C1225,C1225)</f>
        <v>8</v>
      </c>
      <c r="C1225" s="46" t="s">
        <v>3135</v>
      </c>
      <c r="D1225" s="46"/>
      <c r="E1225" s="47" t="s">
        <v>3142</v>
      </c>
      <c r="F1225" s="1" t="s">
        <v>1669</v>
      </c>
      <c r="G1225" s="50">
        <v>0</v>
      </c>
      <c r="H1225" s="43" t="s">
        <v>393</v>
      </c>
      <c r="I1225" s="1">
        <v>138.97999999999999</v>
      </c>
      <c r="J1225" s="38">
        <v>135</v>
      </c>
      <c r="K1225" s="4">
        <f t="shared" si="115"/>
        <v>3.9799999999999898</v>
      </c>
      <c r="L1225" s="40">
        <f t="shared" si="116"/>
        <v>2.8637213987624088E-2</v>
      </c>
      <c r="M1225" s="1">
        <v>138.97999999999999</v>
      </c>
      <c r="N1225" s="41">
        <f t="shared" si="117"/>
        <v>2.8637213987624088E-2</v>
      </c>
    </row>
    <row r="1226" spans="1:14">
      <c r="A1226" s="1" t="str">
        <f t="shared" si="110"/>
        <v>2.04.0089</v>
      </c>
      <c r="B1226" s="25">
        <f>COUNTIF(C$3:C1226,C1226)</f>
        <v>9</v>
      </c>
      <c r="C1226" s="46" t="s">
        <v>3135</v>
      </c>
      <c r="D1226" s="46"/>
      <c r="E1226" s="47" t="s">
        <v>3143</v>
      </c>
      <c r="F1226" s="1" t="s">
        <v>1670</v>
      </c>
      <c r="G1226" s="50">
        <v>0</v>
      </c>
      <c r="H1226" s="43" t="s">
        <v>393</v>
      </c>
      <c r="I1226" s="1">
        <v>122.21</v>
      </c>
      <c r="J1226" s="38">
        <v>120</v>
      </c>
      <c r="K1226" s="4">
        <f t="shared" si="115"/>
        <v>2.2099999999999937</v>
      </c>
      <c r="L1226" s="40">
        <f t="shared" si="116"/>
        <v>1.8083626544472597E-2</v>
      </c>
      <c r="M1226" s="1">
        <v>122.21</v>
      </c>
      <c r="N1226" s="41">
        <f t="shared" si="117"/>
        <v>1.8083626544472597E-2</v>
      </c>
    </row>
    <row r="1227" spans="1:14">
      <c r="A1227" s="1" t="str">
        <f t="shared" si="110"/>
        <v>2.04.00810</v>
      </c>
      <c r="B1227" s="25">
        <f>COUNTIF(C$3:C1227,C1227)</f>
        <v>10</v>
      </c>
      <c r="C1227" s="46" t="s">
        <v>3135</v>
      </c>
      <c r="D1227" s="46"/>
      <c r="E1227" s="47" t="s">
        <v>3144</v>
      </c>
      <c r="F1227" s="1" t="s">
        <v>1671</v>
      </c>
      <c r="G1227" s="50" t="s">
        <v>1672</v>
      </c>
      <c r="H1227" s="43" t="s">
        <v>393</v>
      </c>
      <c r="I1227" s="1">
        <v>194</v>
      </c>
      <c r="J1227" s="38">
        <v>190</v>
      </c>
      <c r="K1227" s="4">
        <f t="shared" si="115"/>
        <v>4</v>
      </c>
      <c r="L1227" s="40">
        <f t="shared" si="116"/>
        <v>2.0618556701030966E-2</v>
      </c>
      <c r="M1227" s="1">
        <v>194</v>
      </c>
      <c r="N1227" s="41">
        <f t="shared" si="117"/>
        <v>2.0618556701030966E-2</v>
      </c>
    </row>
    <row r="1228" spans="1:14">
      <c r="A1228" s="1" t="str">
        <f t="shared" ref="A1228:A1291" si="118">C1228&amp;B1228</f>
        <v>2.04.0121</v>
      </c>
      <c r="B1228" s="25">
        <f>COUNTIF(C$3:C1228,C1228)</f>
        <v>1</v>
      </c>
      <c r="C1228" s="46" t="s">
        <v>3146</v>
      </c>
      <c r="D1228" s="46"/>
      <c r="E1228" s="47" t="s">
        <v>3145</v>
      </c>
      <c r="F1228" s="1" t="s">
        <v>1673</v>
      </c>
      <c r="G1228" s="50" t="s">
        <v>1674</v>
      </c>
      <c r="H1228" s="43" t="s">
        <v>10</v>
      </c>
      <c r="I1228" s="1">
        <v>17.5</v>
      </c>
      <c r="J1228" s="38">
        <v>16.974999999999998</v>
      </c>
      <c r="K1228" s="4">
        <f t="shared" si="115"/>
        <v>0.52500000000000213</v>
      </c>
      <c r="L1228" s="40">
        <f t="shared" si="116"/>
        <v>3.0000000000000138E-2</v>
      </c>
      <c r="M1228" s="1">
        <v>17.809999999999999</v>
      </c>
      <c r="N1228" s="41">
        <f t="shared" si="117"/>
        <v>4.6883773161145448E-2</v>
      </c>
    </row>
    <row r="1229" spans="1:14">
      <c r="A1229" s="1" t="str">
        <f t="shared" si="118"/>
        <v>2.04.0122</v>
      </c>
      <c r="B1229" s="25">
        <f>COUNTIF(C$3:C1229,C1229)</f>
        <v>2</v>
      </c>
      <c r="C1229" s="46" t="s">
        <v>3146</v>
      </c>
      <c r="D1229" s="46"/>
      <c r="E1229" s="47" t="s">
        <v>3147</v>
      </c>
      <c r="F1229" s="1" t="s">
        <v>1675</v>
      </c>
      <c r="G1229" s="50">
        <v>304</v>
      </c>
      <c r="H1229" s="43" t="s">
        <v>10</v>
      </c>
      <c r="I1229" s="1">
        <v>8.8000000000000007</v>
      </c>
      <c r="J1229" s="38">
        <v>8.5359999999999996</v>
      </c>
      <c r="K1229" s="4">
        <f t="shared" si="115"/>
        <v>0.26400000000000112</v>
      </c>
      <c r="L1229" s="40">
        <f t="shared" si="116"/>
        <v>3.0000000000000138E-2</v>
      </c>
      <c r="M1229" s="1">
        <v>8.8000000000000007</v>
      </c>
      <c r="N1229" s="41">
        <f t="shared" si="117"/>
        <v>3.0000000000000138E-2</v>
      </c>
    </row>
    <row r="1230" spans="1:14">
      <c r="A1230" s="1" t="str">
        <f t="shared" si="118"/>
        <v>2.04.0123</v>
      </c>
      <c r="B1230" s="25">
        <f>COUNTIF(C$3:C1230,C1230)</f>
        <v>3</v>
      </c>
      <c r="C1230" s="46" t="s">
        <v>3146</v>
      </c>
      <c r="D1230" s="46"/>
      <c r="E1230" s="47" t="s">
        <v>3148</v>
      </c>
      <c r="F1230" s="1" t="s">
        <v>1676</v>
      </c>
      <c r="G1230" s="50" t="s">
        <v>1677</v>
      </c>
      <c r="H1230" s="43" t="s">
        <v>10</v>
      </c>
      <c r="I1230" s="1">
        <v>6.3</v>
      </c>
      <c r="J1230" s="38">
        <v>6.1109999999999998</v>
      </c>
      <c r="K1230" s="4">
        <f t="shared" si="115"/>
        <v>0.18900000000000006</v>
      </c>
      <c r="L1230" s="40">
        <f t="shared" si="116"/>
        <v>3.0000000000000027E-2</v>
      </c>
      <c r="M1230" s="1">
        <v>6.3</v>
      </c>
      <c r="N1230" s="41">
        <f t="shared" si="117"/>
        <v>3.0000000000000027E-2</v>
      </c>
    </row>
    <row r="1231" spans="1:14">
      <c r="A1231" s="1" t="str">
        <f t="shared" si="118"/>
        <v>2.04.0124</v>
      </c>
      <c r="B1231" s="25">
        <f>COUNTIF(C$3:C1231,C1231)</f>
        <v>4</v>
      </c>
      <c r="C1231" s="46" t="s">
        <v>3146</v>
      </c>
      <c r="D1231" s="46"/>
      <c r="E1231" s="47" t="s">
        <v>3149</v>
      </c>
      <c r="F1231" s="1" t="s">
        <v>1678</v>
      </c>
      <c r="G1231" s="50" t="s">
        <v>1679</v>
      </c>
      <c r="H1231" s="43" t="s">
        <v>10</v>
      </c>
      <c r="I1231" s="1">
        <v>4.75</v>
      </c>
      <c r="J1231" s="38">
        <v>4.6074999999999999</v>
      </c>
      <c r="K1231" s="4">
        <f t="shared" si="115"/>
        <v>0.14250000000000007</v>
      </c>
      <c r="L1231" s="40">
        <f t="shared" si="116"/>
        <v>3.0000000000000027E-2</v>
      </c>
      <c r="M1231" s="1">
        <v>4.75</v>
      </c>
      <c r="N1231" s="41">
        <f t="shared" si="117"/>
        <v>3.0000000000000027E-2</v>
      </c>
    </row>
    <row r="1232" spans="1:14">
      <c r="A1232" s="1" t="str">
        <f t="shared" si="118"/>
        <v>2.04.0125</v>
      </c>
      <c r="B1232" s="25">
        <f>COUNTIF(C$3:C1232,C1232)</f>
        <v>5</v>
      </c>
      <c r="C1232" s="46" t="s">
        <v>3146</v>
      </c>
      <c r="D1232" s="46"/>
      <c r="E1232" s="47" t="s">
        <v>3150</v>
      </c>
      <c r="F1232" s="1" t="s">
        <v>1680</v>
      </c>
      <c r="G1232" s="50" t="s">
        <v>1681</v>
      </c>
      <c r="H1232" s="43" t="s">
        <v>393</v>
      </c>
      <c r="I1232" s="1">
        <v>144</v>
      </c>
      <c r="J1232" s="38">
        <v>139.68</v>
      </c>
      <c r="K1232" s="4">
        <f t="shared" si="115"/>
        <v>4.3199999999999932</v>
      </c>
      <c r="L1232" s="40">
        <f t="shared" si="116"/>
        <v>2.9999999999999916E-2</v>
      </c>
      <c r="M1232" s="1">
        <v>145.5</v>
      </c>
      <c r="N1232" s="41">
        <f t="shared" si="117"/>
        <v>3.9999999999999925E-2</v>
      </c>
    </row>
    <row r="1233" spans="1:14">
      <c r="A1233" s="1" t="str">
        <f t="shared" si="118"/>
        <v>2.04.0126</v>
      </c>
      <c r="B1233" s="25">
        <f>COUNTIF(C$3:C1233,C1233)</f>
        <v>6</v>
      </c>
      <c r="C1233" s="46" t="s">
        <v>3146</v>
      </c>
      <c r="D1233" s="46"/>
      <c r="E1233" s="47" t="s">
        <v>3151</v>
      </c>
      <c r="F1233" s="1" t="s">
        <v>1682</v>
      </c>
      <c r="G1233" s="50" t="s">
        <v>1608</v>
      </c>
      <c r="H1233" s="43" t="s">
        <v>393</v>
      </c>
      <c r="I1233" s="1">
        <v>208</v>
      </c>
      <c r="J1233" s="38">
        <v>201.76</v>
      </c>
      <c r="K1233" s="4">
        <f t="shared" si="115"/>
        <v>6.2400000000000091</v>
      </c>
      <c r="L1233" s="40">
        <f t="shared" si="116"/>
        <v>3.0000000000000027E-2</v>
      </c>
      <c r="M1233" s="1">
        <v>210.5</v>
      </c>
      <c r="N1233" s="41">
        <f t="shared" si="117"/>
        <v>4.1520190023753067E-2</v>
      </c>
    </row>
    <row r="1234" spans="1:14">
      <c r="A1234" s="1" t="str">
        <f t="shared" si="118"/>
        <v>2.04.0127</v>
      </c>
      <c r="B1234" s="25">
        <f>COUNTIF(C$3:C1234,C1234)</f>
        <v>7</v>
      </c>
      <c r="C1234" s="46" t="s">
        <v>3146</v>
      </c>
      <c r="D1234" s="46"/>
      <c r="E1234" s="48" t="s">
        <v>3152</v>
      </c>
      <c r="F1234" s="1" t="s">
        <v>1683</v>
      </c>
      <c r="G1234" s="50" t="s">
        <v>1684</v>
      </c>
      <c r="H1234" s="43" t="s">
        <v>393</v>
      </c>
      <c r="I1234" s="1">
        <v>65</v>
      </c>
      <c r="J1234" s="38">
        <v>63.05</v>
      </c>
      <c r="K1234" s="4">
        <f t="shared" si="115"/>
        <v>1.9500000000000028</v>
      </c>
      <c r="L1234" s="40">
        <f t="shared" si="116"/>
        <v>3.0000000000000027E-2</v>
      </c>
      <c r="M1234" s="1">
        <v>67</v>
      </c>
      <c r="N1234" s="41">
        <f t="shared" si="117"/>
        <v>5.8955223880597041E-2</v>
      </c>
    </row>
    <row r="1235" spans="1:14">
      <c r="A1235" s="1" t="str">
        <f t="shared" si="118"/>
        <v>2.04.0128</v>
      </c>
      <c r="B1235" s="25">
        <f>COUNTIF(C$3:C1235,C1235)</f>
        <v>8</v>
      </c>
      <c r="C1235" s="46" t="s">
        <v>3146</v>
      </c>
      <c r="D1235" s="46"/>
      <c r="E1235" s="48" t="s">
        <v>3153</v>
      </c>
      <c r="F1235" s="1" t="s">
        <v>1685</v>
      </c>
      <c r="G1235" s="50" t="s">
        <v>1686</v>
      </c>
      <c r="H1235" s="43" t="s">
        <v>393</v>
      </c>
      <c r="I1235" s="1">
        <v>74</v>
      </c>
      <c r="J1235" s="38">
        <v>71.78</v>
      </c>
      <c r="K1235" s="4">
        <f t="shared" si="115"/>
        <v>2.2199999999999989</v>
      </c>
      <c r="L1235" s="40">
        <f t="shared" si="116"/>
        <v>3.0000000000000027E-2</v>
      </c>
      <c r="M1235" s="1">
        <v>75</v>
      </c>
      <c r="N1235" s="41">
        <f t="shared" si="117"/>
        <v>4.2933333333333268E-2</v>
      </c>
    </row>
    <row r="1236" spans="1:14">
      <c r="A1236" s="1" t="str">
        <f t="shared" si="118"/>
        <v>2.04.0129</v>
      </c>
      <c r="B1236" s="25">
        <f>COUNTIF(C$3:C1236,C1236)</f>
        <v>9</v>
      </c>
      <c r="C1236" s="46" t="s">
        <v>3146</v>
      </c>
      <c r="D1236" s="46"/>
      <c r="E1236" s="48" t="s">
        <v>3154</v>
      </c>
      <c r="F1236" s="1" t="s">
        <v>1687</v>
      </c>
      <c r="G1236" s="50" t="s">
        <v>1688</v>
      </c>
      <c r="H1236" s="43" t="s">
        <v>393</v>
      </c>
      <c r="I1236" s="1">
        <v>84</v>
      </c>
      <c r="J1236" s="38">
        <v>81.48</v>
      </c>
      <c r="K1236" s="4">
        <f t="shared" si="115"/>
        <v>2.519999999999996</v>
      </c>
      <c r="L1236" s="40">
        <f t="shared" si="116"/>
        <v>2.9999999999999916E-2</v>
      </c>
      <c r="M1236" s="1">
        <v>85.5</v>
      </c>
      <c r="N1236" s="41">
        <f t="shared" si="117"/>
        <v>4.7017543859649069E-2</v>
      </c>
    </row>
    <row r="1237" spans="1:14">
      <c r="A1237" s="1" t="str">
        <f t="shared" si="118"/>
        <v>2.04.01210</v>
      </c>
      <c r="B1237" s="25">
        <f>COUNTIF(C$3:C1237,C1237)</f>
        <v>10</v>
      </c>
      <c r="C1237" s="46" t="s">
        <v>3146</v>
      </c>
      <c r="D1237" s="46"/>
      <c r="E1237" s="48" t="s">
        <v>3155</v>
      </c>
      <c r="F1237" s="1" t="s">
        <v>1689</v>
      </c>
      <c r="G1237" s="50" t="s">
        <v>1690</v>
      </c>
      <c r="H1237" s="43" t="s">
        <v>393</v>
      </c>
      <c r="I1237" s="1">
        <v>132</v>
      </c>
      <c r="J1237" s="38">
        <v>128.04</v>
      </c>
      <c r="K1237" s="4">
        <f t="shared" si="115"/>
        <v>3.960000000000008</v>
      </c>
      <c r="L1237" s="40">
        <f t="shared" si="116"/>
        <v>3.0000000000000027E-2</v>
      </c>
      <c r="M1237" s="1">
        <v>134.22</v>
      </c>
      <c r="N1237" s="41">
        <f t="shared" si="117"/>
        <v>4.6043808672329045E-2</v>
      </c>
    </row>
    <row r="1238" spans="1:14">
      <c r="A1238" s="1" t="str">
        <f t="shared" si="118"/>
        <v>2.04.01211</v>
      </c>
      <c r="B1238" s="25">
        <f>COUNTIF(C$3:C1238,C1238)</f>
        <v>11</v>
      </c>
      <c r="C1238" s="46" t="s">
        <v>3146</v>
      </c>
      <c r="D1238" s="46"/>
      <c r="E1238" s="48" t="s">
        <v>3156</v>
      </c>
      <c r="F1238" s="1" t="s">
        <v>1691</v>
      </c>
      <c r="G1238" s="50" t="s">
        <v>1692</v>
      </c>
      <c r="H1238" s="43" t="s">
        <v>393</v>
      </c>
      <c r="I1238" s="1">
        <v>113</v>
      </c>
      <c r="J1238" s="38">
        <v>109.61</v>
      </c>
      <c r="K1238" s="4">
        <f t="shared" si="115"/>
        <v>3.3900000000000006</v>
      </c>
      <c r="L1238" s="40">
        <f t="shared" si="116"/>
        <v>3.0000000000000027E-2</v>
      </c>
      <c r="M1238" s="1">
        <v>114.91</v>
      </c>
      <c r="N1238" s="41">
        <f t="shared" si="117"/>
        <v>4.6123052823949129E-2</v>
      </c>
    </row>
    <row r="1239" spans="1:14">
      <c r="A1239" s="1" t="str">
        <f t="shared" si="118"/>
        <v>2.04.01212</v>
      </c>
      <c r="B1239" s="25">
        <f>COUNTIF(C$3:C1239,C1239)</f>
        <v>12</v>
      </c>
      <c r="C1239" s="46" t="s">
        <v>3146</v>
      </c>
      <c r="D1239" s="46"/>
      <c r="E1239" s="48" t="s">
        <v>3157</v>
      </c>
      <c r="F1239" s="1" t="s">
        <v>1693</v>
      </c>
      <c r="G1239" s="50" t="s">
        <v>1694</v>
      </c>
      <c r="H1239" s="43" t="s">
        <v>393</v>
      </c>
      <c r="I1239" s="1">
        <v>109</v>
      </c>
      <c r="J1239" s="38">
        <v>105.73</v>
      </c>
      <c r="K1239" s="4">
        <f t="shared" si="115"/>
        <v>3.269999999999996</v>
      </c>
      <c r="L1239" s="40">
        <f t="shared" si="116"/>
        <v>2.9999999999999916E-2</v>
      </c>
      <c r="M1239" s="1">
        <v>110.69</v>
      </c>
      <c r="N1239" s="41">
        <f t="shared" si="117"/>
        <v>4.4809829252868361E-2</v>
      </c>
    </row>
    <row r="1240" spans="1:14">
      <c r="A1240" s="1" t="str">
        <f t="shared" si="118"/>
        <v>2.04.01213</v>
      </c>
      <c r="B1240" s="25">
        <f>COUNTIF(C$3:C1240,C1240)</f>
        <v>13</v>
      </c>
      <c r="C1240" s="46" t="s">
        <v>3146</v>
      </c>
      <c r="D1240" s="46"/>
      <c r="E1240" s="48" t="s">
        <v>3158</v>
      </c>
      <c r="F1240" s="1" t="s">
        <v>1695</v>
      </c>
      <c r="G1240" s="50" t="s">
        <v>1696</v>
      </c>
      <c r="H1240" s="43" t="s">
        <v>393</v>
      </c>
      <c r="I1240" s="1">
        <v>115</v>
      </c>
      <c r="J1240" s="38">
        <v>111.55</v>
      </c>
      <c r="K1240" s="4">
        <f t="shared" si="115"/>
        <v>3.4500000000000028</v>
      </c>
      <c r="L1240" s="40">
        <f t="shared" si="116"/>
        <v>3.0000000000000027E-2</v>
      </c>
      <c r="M1240" s="1">
        <v>116.47</v>
      </c>
      <c r="N1240" s="41">
        <f t="shared" si="117"/>
        <v>4.2242637589078758E-2</v>
      </c>
    </row>
    <row r="1241" spans="1:14">
      <c r="A1241" s="1" t="str">
        <f t="shared" si="118"/>
        <v>2.04.01214</v>
      </c>
      <c r="B1241" s="25">
        <f>COUNTIF(C$3:C1241,C1241)</f>
        <v>14</v>
      </c>
      <c r="C1241" s="46" t="s">
        <v>3146</v>
      </c>
      <c r="D1241" s="46"/>
      <c r="E1241" s="48" t="s">
        <v>3159</v>
      </c>
      <c r="F1241" s="1" t="s">
        <v>1697</v>
      </c>
      <c r="G1241" s="50" t="s">
        <v>1698</v>
      </c>
      <c r="H1241" s="43" t="s">
        <v>393</v>
      </c>
      <c r="I1241" s="1">
        <v>135</v>
      </c>
      <c r="J1241" s="38">
        <v>130.94999999999999</v>
      </c>
      <c r="K1241" s="4">
        <f t="shared" si="115"/>
        <v>4.0500000000000114</v>
      </c>
      <c r="L1241" s="40">
        <f t="shared" si="116"/>
        <v>3.0000000000000138E-2</v>
      </c>
      <c r="M1241" s="1">
        <v>138.13</v>
      </c>
      <c r="N1241" s="41">
        <f t="shared" si="117"/>
        <v>5.1980018822848084E-2</v>
      </c>
    </row>
    <row r="1242" spans="1:14">
      <c r="A1242" s="1" t="str">
        <f t="shared" si="118"/>
        <v>2.04.01215</v>
      </c>
      <c r="B1242" s="25">
        <f>COUNTIF(C$3:C1242,C1242)</f>
        <v>15</v>
      </c>
      <c r="C1242" s="46" t="s">
        <v>3146</v>
      </c>
      <c r="D1242" s="46"/>
      <c r="E1242" s="48" t="s">
        <v>3160</v>
      </c>
      <c r="F1242" s="1" t="s">
        <v>1699</v>
      </c>
      <c r="G1242" s="50" t="s">
        <v>1700</v>
      </c>
      <c r="H1242" s="43" t="s">
        <v>393</v>
      </c>
      <c r="I1242" s="1">
        <v>118</v>
      </c>
      <c r="J1242" s="38">
        <v>114.46</v>
      </c>
      <c r="K1242" s="4">
        <f t="shared" si="115"/>
        <v>3.5400000000000063</v>
      </c>
      <c r="L1242" s="40">
        <f t="shared" si="116"/>
        <v>3.0000000000000027E-2</v>
      </c>
      <c r="M1242" s="1">
        <v>119.87</v>
      </c>
      <c r="N1242" s="41">
        <f t="shared" si="117"/>
        <v>4.5132226578793788E-2</v>
      </c>
    </row>
    <row r="1243" spans="1:14">
      <c r="A1243" s="1" t="str">
        <f t="shared" si="118"/>
        <v>2.04.01216</v>
      </c>
      <c r="B1243" s="25">
        <f>COUNTIF(C$3:C1243,C1243)</f>
        <v>16</v>
      </c>
      <c r="C1243" s="46" t="s">
        <v>3146</v>
      </c>
      <c r="D1243" s="46"/>
      <c r="E1243" s="48" t="s">
        <v>3161</v>
      </c>
      <c r="F1243" s="1" t="s">
        <v>1701</v>
      </c>
      <c r="G1243" s="50" t="s">
        <v>1684</v>
      </c>
      <c r="H1243" s="43" t="s">
        <v>393</v>
      </c>
      <c r="I1243" s="1">
        <v>87</v>
      </c>
      <c r="J1243" s="38">
        <v>84.39</v>
      </c>
      <c r="K1243" s="4">
        <f t="shared" si="115"/>
        <v>2.6099999999999994</v>
      </c>
      <c r="L1243" s="40">
        <f t="shared" si="116"/>
        <v>3.0000000000000027E-2</v>
      </c>
      <c r="M1243" s="1">
        <v>88.56</v>
      </c>
      <c r="N1243" s="41">
        <f t="shared" si="117"/>
        <v>4.7086720867208665E-2</v>
      </c>
    </row>
    <row r="1244" spans="1:14">
      <c r="A1244" s="1" t="str">
        <f t="shared" si="118"/>
        <v>2.04.01217</v>
      </c>
      <c r="B1244" s="25">
        <f>COUNTIF(C$3:C1244,C1244)</f>
        <v>17</v>
      </c>
      <c r="C1244" s="46" t="s">
        <v>3146</v>
      </c>
      <c r="D1244" s="46"/>
      <c r="E1244" s="48" t="s">
        <v>3162</v>
      </c>
      <c r="F1244" s="1" t="s">
        <v>1702</v>
      </c>
      <c r="G1244" s="50" t="s">
        <v>1703</v>
      </c>
      <c r="H1244" s="43" t="s">
        <v>393</v>
      </c>
      <c r="I1244" s="1">
        <v>121</v>
      </c>
      <c r="J1244" s="38">
        <v>117.36999999999999</v>
      </c>
      <c r="K1244" s="4">
        <f t="shared" si="115"/>
        <v>3.6300000000000097</v>
      </c>
      <c r="L1244" s="40">
        <f t="shared" si="116"/>
        <v>3.0000000000000027E-2</v>
      </c>
      <c r="M1244" s="1">
        <v>122.86</v>
      </c>
      <c r="N1244" s="41">
        <f t="shared" si="117"/>
        <v>4.4685007325411141E-2</v>
      </c>
    </row>
    <row r="1245" spans="1:14">
      <c r="A1245" s="1" t="str">
        <f t="shared" si="118"/>
        <v>2.04.01218</v>
      </c>
      <c r="B1245" s="25">
        <f>COUNTIF(C$3:C1245,C1245)</f>
        <v>18</v>
      </c>
      <c r="C1245" s="46" t="s">
        <v>3146</v>
      </c>
      <c r="D1245" s="46"/>
      <c r="E1245" s="48" t="s">
        <v>3163</v>
      </c>
      <c r="F1245" s="1" t="s">
        <v>1704</v>
      </c>
      <c r="G1245" s="50" t="s">
        <v>1698</v>
      </c>
      <c r="H1245" s="43" t="s">
        <v>393</v>
      </c>
      <c r="I1245" s="1">
        <v>136</v>
      </c>
      <c r="J1245" s="38">
        <v>131.91999999999999</v>
      </c>
      <c r="K1245" s="4">
        <f t="shared" si="115"/>
        <v>4.0800000000000125</v>
      </c>
      <c r="L1245" s="40">
        <f t="shared" si="116"/>
        <v>3.0000000000000138E-2</v>
      </c>
      <c r="M1245" s="1">
        <v>138.13</v>
      </c>
      <c r="N1245" s="41">
        <f t="shared" si="117"/>
        <v>4.4957648591906207E-2</v>
      </c>
    </row>
    <row r="1246" spans="1:14">
      <c r="A1246" s="1" t="str">
        <f t="shared" si="118"/>
        <v>2.04.01219</v>
      </c>
      <c r="B1246" s="25">
        <f>COUNTIF(C$3:C1246,C1246)</f>
        <v>19</v>
      </c>
      <c r="C1246" s="46" t="s">
        <v>3146</v>
      </c>
      <c r="D1246" s="46"/>
      <c r="E1246" s="48" t="s">
        <v>3164</v>
      </c>
      <c r="F1246" s="1" t="s">
        <v>1705</v>
      </c>
      <c r="G1246" s="50" t="s">
        <v>1706</v>
      </c>
      <c r="H1246" s="43" t="s">
        <v>393</v>
      </c>
      <c r="I1246" s="1">
        <v>76</v>
      </c>
      <c r="J1246" s="38">
        <v>73.72</v>
      </c>
      <c r="K1246" s="4">
        <f t="shared" ref="K1246:K1286" si="119">I1246-J1246</f>
        <v>2.2800000000000011</v>
      </c>
      <c r="L1246" s="40">
        <f t="shared" ref="L1246:L1286" si="120">1-J1246/I1246</f>
        <v>3.0000000000000027E-2</v>
      </c>
      <c r="M1246" s="1">
        <v>77.52</v>
      </c>
      <c r="N1246" s="41">
        <f t="shared" si="117"/>
        <v>4.9019607843137192E-2</v>
      </c>
    </row>
    <row r="1247" spans="1:14">
      <c r="A1247" s="1" t="str">
        <f t="shared" si="118"/>
        <v>2.04.01220</v>
      </c>
      <c r="B1247" s="25">
        <f>COUNTIF(C$3:C1247,C1247)</f>
        <v>20</v>
      </c>
      <c r="C1247" s="46" t="s">
        <v>3146</v>
      </c>
      <c r="D1247" s="46"/>
      <c r="E1247" s="48" t="s">
        <v>3165</v>
      </c>
      <c r="F1247" s="1" t="s">
        <v>1707</v>
      </c>
      <c r="G1247" s="50" t="s">
        <v>1708</v>
      </c>
      <c r="H1247" s="43" t="s">
        <v>393</v>
      </c>
      <c r="I1247" s="1">
        <v>130</v>
      </c>
      <c r="J1247" s="38">
        <v>126.1</v>
      </c>
      <c r="K1247" s="4">
        <f t="shared" si="119"/>
        <v>3.9000000000000057</v>
      </c>
      <c r="L1247" s="40">
        <f t="shared" si="120"/>
        <v>3.0000000000000027E-2</v>
      </c>
      <c r="M1247" s="1">
        <v>132.36000000000001</v>
      </c>
      <c r="N1247" s="41">
        <f t="shared" si="117"/>
        <v>4.7295255364158462E-2</v>
      </c>
    </row>
    <row r="1248" spans="1:14">
      <c r="A1248" s="1" t="str">
        <f t="shared" si="118"/>
        <v>2.04.01221</v>
      </c>
      <c r="B1248" s="25">
        <f>COUNTIF(C$3:C1248,C1248)</f>
        <v>21</v>
      </c>
      <c r="C1248" s="46" t="s">
        <v>3146</v>
      </c>
      <c r="D1248" s="46"/>
      <c r="E1248" s="48" t="s">
        <v>3166</v>
      </c>
      <c r="F1248" s="1" t="s">
        <v>1709</v>
      </c>
      <c r="G1248" s="50" t="s">
        <v>1710</v>
      </c>
      <c r="H1248" s="43" t="s">
        <v>393</v>
      </c>
      <c r="I1248" s="1">
        <v>115</v>
      </c>
      <c r="J1248" s="38">
        <v>111.55</v>
      </c>
      <c r="K1248" s="4">
        <f t="shared" si="119"/>
        <v>3.4500000000000028</v>
      </c>
      <c r="L1248" s="40">
        <f t="shared" si="120"/>
        <v>3.0000000000000027E-2</v>
      </c>
      <c r="M1248" s="1">
        <v>117.52</v>
      </c>
      <c r="N1248" s="41">
        <f t="shared" si="117"/>
        <v>5.0799863852961202E-2</v>
      </c>
    </row>
    <row r="1249" spans="1:14">
      <c r="A1249" s="1" t="str">
        <f t="shared" si="118"/>
        <v>2.04.01222</v>
      </c>
      <c r="B1249" s="25">
        <f>COUNTIF(C$3:C1249,C1249)</f>
        <v>22</v>
      </c>
      <c r="C1249" s="46" t="s">
        <v>3146</v>
      </c>
      <c r="D1249" s="46"/>
      <c r="E1249" s="48" t="s">
        <v>3167</v>
      </c>
      <c r="F1249" s="1" t="s">
        <v>1711</v>
      </c>
      <c r="G1249" s="50" t="s">
        <v>1712</v>
      </c>
      <c r="H1249" s="43" t="s">
        <v>393</v>
      </c>
      <c r="I1249" s="1">
        <v>144</v>
      </c>
      <c r="J1249" s="38">
        <v>139.68</v>
      </c>
      <c r="K1249" s="4">
        <f t="shared" si="119"/>
        <v>4.3199999999999932</v>
      </c>
      <c r="L1249" s="40">
        <f t="shared" si="120"/>
        <v>2.9999999999999916E-2</v>
      </c>
      <c r="M1249" s="1">
        <v>145.82</v>
      </c>
      <c r="N1249" s="41">
        <f t="shared" si="117"/>
        <v>4.210670689891638E-2</v>
      </c>
    </row>
    <row r="1250" spans="1:14">
      <c r="A1250" s="1" t="str">
        <f t="shared" si="118"/>
        <v>2.04.01223</v>
      </c>
      <c r="B1250" s="25">
        <f>COUNTIF(C$3:C1250,C1250)</f>
        <v>23</v>
      </c>
      <c r="C1250" s="46" t="s">
        <v>3146</v>
      </c>
      <c r="D1250" s="46"/>
      <c r="E1250" s="48" t="s">
        <v>3168</v>
      </c>
      <c r="F1250" s="1" t="s">
        <v>1713</v>
      </c>
      <c r="G1250" s="50" t="s">
        <v>1714</v>
      </c>
      <c r="H1250" s="43" t="s">
        <v>393</v>
      </c>
      <c r="I1250" s="1">
        <v>125</v>
      </c>
      <c r="J1250" s="38">
        <v>121.25</v>
      </c>
      <c r="K1250" s="4">
        <f t="shared" si="119"/>
        <v>3.75</v>
      </c>
      <c r="L1250" s="40">
        <f t="shared" si="120"/>
        <v>3.0000000000000027E-2</v>
      </c>
      <c r="M1250" s="1">
        <v>125.76</v>
      </c>
      <c r="N1250" s="41">
        <f t="shared" si="117"/>
        <v>3.5861959287531886E-2</v>
      </c>
    </row>
    <row r="1251" spans="1:14">
      <c r="A1251" s="1" t="str">
        <f t="shared" si="118"/>
        <v>2.04.01224</v>
      </c>
      <c r="B1251" s="25">
        <f>COUNTIF(C$3:C1251,C1251)</f>
        <v>24</v>
      </c>
      <c r="C1251" s="46" t="s">
        <v>3146</v>
      </c>
      <c r="D1251" s="46"/>
      <c r="E1251" s="48" t="s">
        <v>3169</v>
      </c>
      <c r="F1251" s="1" t="s">
        <v>1715</v>
      </c>
      <c r="G1251" s="50" t="s">
        <v>1716</v>
      </c>
      <c r="H1251" s="43" t="s">
        <v>393</v>
      </c>
      <c r="I1251" s="1">
        <v>117</v>
      </c>
      <c r="J1251" s="38">
        <v>113.49</v>
      </c>
      <c r="K1251" s="4">
        <f t="shared" si="119"/>
        <v>3.5100000000000051</v>
      </c>
      <c r="L1251" s="40">
        <f t="shared" si="120"/>
        <v>3.0000000000000027E-2</v>
      </c>
      <c r="M1251" s="1">
        <v>118.41</v>
      </c>
      <c r="N1251" s="41">
        <f t="shared" si="117"/>
        <v>4.1550544717506965E-2</v>
      </c>
    </row>
    <row r="1252" spans="1:14">
      <c r="A1252" s="1" t="str">
        <f t="shared" si="118"/>
        <v>2.04.01225</v>
      </c>
      <c r="B1252" s="25">
        <f>COUNTIF(C$3:C1252,C1252)</f>
        <v>25</v>
      </c>
      <c r="C1252" s="46" t="s">
        <v>3146</v>
      </c>
      <c r="D1252" s="46"/>
      <c r="E1252" s="48" t="s">
        <v>3170</v>
      </c>
      <c r="F1252" s="1" t="s">
        <v>1717</v>
      </c>
      <c r="G1252" s="50" t="s">
        <v>1710</v>
      </c>
      <c r="H1252" s="43" t="s">
        <v>393</v>
      </c>
      <c r="I1252" s="1">
        <v>125</v>
      </c>
      <c r="J1252" s="38">
        <v>121.25</v>
      </c>
      <c r="K1252" s="4">
        <f t="shared" si="119"/>
        <v>3.75</v>
      </c>
      <c r="L1252" s="40">
        <f t="shared" si="120"/>
        <v>3.0000000000000027E-2</v>
      </c>
      <c r="M1252" s="1">
        <v>127.2</v>
      </c>
      <c r="N1252" s="41">
        <f t="shared" si="117"/>
        <v>4.6776729559748431E-2</v>
      </c>
    </row>
    <row r="1253" spans="1:14">
      <c r="A1253" s="1" t="str">
        <f t="shared" si="118"/>
        <v>2.04.01226</v>
      </c>
      <c r="B1253" s="25">
        <f>COUNTIF(C$3:C1253,C1253)</f>
        <v>26</v>
      </c>
      <c r="C1253" s="46" t="s">
        <v>3146</v>
      </c>
      <c r="D1253" s="46"/>
      <c r="E1253" s="48" t="s">
        <v>3171</v>
      </c>
      <c r="F1253" s="1" t="s">
        <v>1718</v>
      </c>
      <c r="G1253" s="50" t="s">
        <v>1719</v>
      </c>
      <c r="H1253" s="43" t="s">
        <v>393</v>
      </c>
      <c r="I1253" s="1">
        <v>94</v>
      </c>
      <c r="J1253" s="38">
        <v>91.179999999999993</v>
      </c>
      <c r="K1253" s="4">
        <f t="shared" si="119"/>
        <v>2.8200000000000074</v>
      </c>
      <c r="L1253" s="40">
        <f t="shared" si="120"/>
        <v>3.0000000000000027E-2</v>
      </c>
      <c r="M1253" s="1">
        <v>95.8</v>
      </c>
      <c r="N1253" s="41">
        <f t="shared" si="117"/>
        <v>4.8225469728601311E-2</v>
      </c>
    </row>
    <row r="1254" spans="1:14">
      <c r="A1254" s="1" t="str">
        <f t="shared" si="118"/>
        <v>2.04.01227</v>
      </c>
      <c r="B1254" s="25">
        <f>COUNTIF(C$3:C1254,C1254)</f>
        <v>27</v>
      </c>
      <c r="C1254" s="46" t="s">
        <v>3146</v>
      </c>
      <c r="D1254" s="46"/>
      <c r="E1254" s="48" t="s">
        <v>3172</v>
      </c>
      <c r="F1254" s="1" t="s">
        <v>1720</v>
      </c>
      <c r="G1254" s="50" t="s">
        <v>1721</v>
      </c>
      <c r="H1254" s="43" t="s">
        <v>393</v>
      </c>
      <c r="I1254" s="1">
        <v>122</v>
      </c>
      <c r="J1254" s="38">
        <v>118.34</v>
      </c>
      <c r="K1254" s="4">
        <f t="shared" si="119"/>
        <v>3.6599999999999966</v>
      </c>
      <c r="L1254" s="40">
        <f t="shared" si="120"/>
        <v>3.0000000000000027E-2</v>
      </c>
      <c r="M1254" s="1">
        <v>123.32</v>
      </c>
      <c r="N1254" s="41">
        <f t="shared" si="117"/>
        <v>4.0382744080441069E-2</v>
      </c>
    </row>
    <row r="1255" spans="1:14">
      <c r="A1255" s="1" t="str">
        <f t="shared" si="118"/>
        <v>2.04.01228</v>
      </c>
      <c r="B1255" s="25">
        <f>COUNTIF(C$3:C1255,C1255)</f>
        <v>28</v>
      </c>
      <c r="C1255" s="46" t="s">
        <v>3146</v>
      </c>
      <c r="D1255" s="46"/>
      <c r="E1255" s="48" t="s">
        <v>3173</v>
      </c>
      <c r="F1255" s="1" t="s">
        <v>1722</v>
      </c>
      <c r="G1255" s="50" t="s">
        <v>1723</v>
      </c>
      <c r="H1255" s="43" t="s">
        <v>393</v>
      </c>
      <c r="I1255" s="1">
        <v>91</v>
      </c>
      <c r="J1255" s="38">
        <v>88.27</v>
      </c>
      <c r="K1255" s="4">
        <f t="shared" si="119"/>
        <v>2.730000000000004</v>
      </c>
      <c r="L1255" s="40">
        <f t="shared" si="120"/>
        <v>3.0000000000000027E-2</v>
      </c>
      <c r="M1255" s="1">
        <v>91.99</v>
      </c>
      <c r="N1255" s="41">
        <f t="shared" si="117"/>
        <v>4.0439178171540413E-2</v>
      </c>
    </row>
    <row r="1256" spans="1:14">
      <c r="A1256" s="1" t="str">
        <f t="shared" si="118"/>
        <v>2.04.01229</v>
      </c>
      <c r="B1256" s="25">
        <f>COUNTIF(C$3:C1256,C1256)</f>
        <v>29</v>
      </c>
      <c r="C1256" s="46" t="s">
        <v>3146</v>
      </c>
      <c r="D1256" s="46"/>
      <c r="E1256" s="48" t="s">
        <v>3174</v>
      </c>
      <c r="F1256" s="1" t="s">
        <v>1724</v>
      </c>
      <c r="G1256" s="50" t="s">
        <v>1725</v>
      </c>
      <c r="H1256" s="43" t="s">
        <v>393</v>
      </c>
      <c r="I1256" s="1">
        <v>121</v>
      </c>
      <c r="J1256" s="38">
        <v>117.36999999999999</v>
      </c>
      <c r="K1256" s="4">
        <f t="shared" si="119"/>
        <v>3.6300000000000097</v>
      </c>
      <c r="L1256" s="40">
        <f t="shared" si="120"/>
        <v>3.0000000000000027E-2</v>
      </c>
      <c r="M1256" s="1">
        <v>123.06</v>
      </c>
      <c r="N1256" s="41">
        <f t="shared" si="117"/>
        <v>4.6237607671054892E-2</v>
      </c>
    </row>
    <row r="1257" spans="1:14">
      <c r="A1257" s="1" t="str">
        <f t="shared" si="118"/>
        <v>2.04.01230</v>
      </c>
      <c r="B1257" s="25">
        <f>COUNTIF(C$3:C1257,C1257)</f>
        <v>30</v>
      </c>
      <c r="C1257" s="46" t="s">
        <v>3146</v>
      </c>
      <c r="D1257" s="46"/>
      <c r="E1257" s="47" t="s">
        <v>3175</v>
      </c>
      <c r="F1257" s="1" t="s">
        <v>1726</v>
      </c>
      <c r="G1257" s="50" t="s">
        <v>1727</v>
      </c>
      <c r="H1257" s="43" t="s">
        <v>393</v>
      </c>
      <c r="I1257" s="1">
        <v>150</v>
      </c>
      <c r="J1257" s="38">
        <v>145.5</v>
      </c>
      <c r="K1257" s="4">
        <f t="shared" si="119"/>
        <v>4.5</v>
      </c>
      <c r="L1257" s="40">
        <f t="shared" si="120"/>
        <v>3.0000000000000027E-2</v>
      </c>
      <c r="M1257" s="1">
        <v>151.88</v>
      </c>
      <c r="N1257" s="41">
        <f t="shared" si="117"/>
        <v>4.2006847511192991E-2</v>
      </c>
    </row>
    <row r="1258" spans="1:14">
      <c r="A1258" s="1" t="str">
        <f t="shared" si="118"/>
        <v>2.04.01231</v>
      </c>
      <c r="B1258" s="25">
        <f>COUNTIF(C$3:C1258,C1258)</f>
        <v>31</v>
      </c>
      <c r="C1258" s="46" t="s">
        <v>3146</v>
      </c>
      <c r="D1258" s="46"/>
      <c r="E1258" s="47" t="s">
        <v>3176</v>
      </c>
      <c r="F1258" s="1" t="s">
        <v>1728</v>
      </c>
      <c r="G1258" s="50" t="s">
        <v>1729</v>
      </c>
      <c r="H1258" s="43" t="s">
        <v>393</v>
      </c>
      <c r="I1258" s="1">
        <v>109</v>
      </c>
      <c r="J1258" s="38">
        <v>105.73</v>
      </c>
      <c r="K1258" s="4">
        <f t="shared" si="119"/>
        <v>3.269999999999996</v>
      </c>
      <c r="L1258" s="40">
        <f t="shared" si="120"/>
        <v>2.9999999999999916E-2</v>
      </c>
      <c r="M1258" s="1">
        <v>110.99</v>
      </c>
      <c r="N1258" s="41">
        <f t="shared" si="117"/>
        <v>4.7391656906027535E-2</v>
      </c>
    </row>
    <row r="1259" spans="1:14">
      <c r="A1259" s="1" t="str">
        <f t="shared" si="118"/>
        <v>2.04.01232</v>
      </c>
      <c r="B1259" s="25">
        <f>COUNTIF(C$3:C1259,C1259)</f>
        <v>32</v>
      </c>
      <c r="C1259" s="46" t="s">
        <v>3146</v>
      </c>
      <c r="D1259" s="46"/>
      <c r="E1259" s="48" t="s">
        <v>3177</v>
      </c>
      <c r="F1259" s="1" t="s">
        <v>1730</v>
      </c>
      <c r="G1259" s="50" t="s">
        <v>1731</v>
      </c>
      <c r="H1259" s="43" t="s">
        <v>393</v>
      </c>
      <c r="I1259" s="1">
        <v>1.6</v>
      </c>
      <c r="J1259" s="38">
        <v>1.52</v>
      </c>
      <c r="K1259" s="4">
        <f t="shared" si="119"/>
        <v>8.0000000000000071E-2</v>
      </c>
      <c r="L1259" s="40">
        <f t="shared" si="120"/>
        <v>5.0000000000000044E-2</v>
      </c>
      <c r="M1259" s="1">
        <v>1.6</v>
      </c>
      <c r="N1259" s="41">
        <f t="shared" si="117"/>
        <v>5.0000000000000044E-2</v>
      </c>
    </row>
    <row r="1260" spans="1:14">
      <c r="A1260" s="1" t="str">
        <f t="shared" si="118"/>
        <v>2.05.0011</v>
      </c>
      <c r="B1260" s="25">
        <f>COUNTIF(C$3:C1260,C1260)</f>
        <v>1</v>
      </c>
      <c r="C1260" s="46" t="s">
        <v>3178</v>
      </c>
      <c r="D1260" s="46"/>
      <c r="E1260" s="47" t="s">
        <v>3179</v>
      </c>
      <c r="F1260" s="1" t="s">
        <v>1733</v>
      </c>
      <c r="G1260" s="50">
        <v>0</v>
      </c>
      <c r="H1260" s="43" t="s">
        <v>1732</v>
      </c>
      <c r="I1260" s="1">
        <v>6.24</v>
      </c>
      <c r="J1260" s="38">
        <v>6</v>
      </c>
      <c r="K1260" s="4">
        <f t="shared" si="119"/>
        <v>0.24000000000000021</v>
      </c>
      <c r="L1260" s="40">
        <f t="shared" si="120"/>
        <v>3.8461538461538547E-2</v>
      </c>
      <c r="M1260" s="1">
        <v>6.24</v>
      </c>
      <c r="N1260" s="41">
        <f t="shared" ref="N1260:N1292" si="121">1-J1260/M1260</f>
        <v>3.8461538461538547E-2</v>
      </c>
    </row>
    <row r="1261" spans="1:14">
      <c r="A1261" s="1" t="str">
        <f t="shared" si="118"/>
        <v>2.05.0012</v>
      </c>
      <c r="B1261" s="25">
        <f>COUNTIF(C$3:C1261,C1261)</f>
        <v>2</v>
      </c>
      <c r="C1261" s="46" t="s">
        <v>3178</v>
      </c>
      <c r="D1261" s="46"/>
      <c r="E1261" s="47" t="s">
        <v>3180</v>
      </c>
      <c r="F1261" s="1" t="s">
        <v>1734</v>
      </c>
      <c r="G1261" s="50" t="s">
        <v>1734</v>
      </c>
      <c r="H1261" s="43" t="s">
        <v>393</v>
      </c>
      <c r="I1261" s="1">
        <v>3.2</v>
      </c>
      <c r="J1261" s="38">
        <v>3.04</v>
      </c>
      <c r="K1261" s="4">
        <f t="shared" si="119"/>
        <v>0.16000000000000014</v>
      </c>
      <c r="L1261" s="40">
        <f t="shared" si="120"/>
        <v>5.0000000000000044E-2</v>
      </c>
      <c r="M1261" s="1">
        <v>3.2</v>
      </c>
      <c r="N1261" s="41">
        <f t="shared" si="121"/>
        <v>5.0000000000000044E-2</v>
      </c>
    </row>
    <row r="1262" spans="1:14">
      <c r="A1262" s="1" t="str">
        <f t="shared" si="118"/>
        <v>2.05.0013</v>
      </c>
      <c r="B1262" s="25">
        <f>COUNTIF(C$3:C1262,C1262)</f>
        <v>3</v>
      </c>
      <c r="C1262" s="46" t="s">
        <v>3178</v>
      </c>
      <c r="D1262" s="46"/>
      <c r="E1262" s="47" t="s">
        <v>3181</v>
      </c>
      <c r="F1262" s="1" t="s">
        <v>1735</v>
      </c>
      <c r="G1262" s="50" t="s">
        <v>1736</v>
      </c>
      <c r="H1262" s="43" t="s">
        <v>393</v>
      </c>
      <c r="I1262" s="1">
        <v>1.58</v>
      </c>
      <c r="J1262" s="38">
        <v>1.5</v>
      </c>
      <c r="K1262" s="4">
        <f t="shared" si="119"/>
        <v>8.0000000000000071E-2</v>
      </c>
      <c r="L1262" s="40">
        <f t="shared" si="120"/>
        <v>5.0632911392405111E-2</v>
      </c>
      <c r="M1262" s="1">
        <v>1.58</v>
      </c>
      <c r="N1262" s="41">
        <f t="shared" si="121"/>
        <v>5.0632911392405111E-2</v>
      </c>
    </row>
    <row r="1263" spans="1:14">
      <c r="A1263" s="1" t="str">
        <f t="shared" si="118"/>
        <v>2.05.0021</v>
      </c>
      <c r="B1263" s="25">
        <f>COUNTIF(C$3:C1263,C1263)</f>
        <v>1</v>
      </c>
      <c r="C1263" s="46" t="s">
        <v>3183</v>
      </c>
      <c r="D1263" s="46"/>
      <c r="E1263" s="47" t="s">
        <v>3182</v>
      </c>
      <c r="F1263" s="1" t="s">
        <v>1737</v>
      </c>
      <c r="G1263" s="50">
        <v>0</v>
      </c>
      <c r="H1263" s="43" t="s">
        <v>489</v>
      </c>
      <c r="I1263" s="1">
        <v>6</v>
      </c>
      <c r="J1263" s="38">
        <v>5.5289999999999999</v>
      </c>
      <c r="K1263" s="4">
        <f t="shared" si="119"/>
        <v>0.47100000000000009</v>
      </c>
      <c r="L1263" s="40">
        <f t="shared" si="120"/>
        <v>7.8500000000000014E-2</v>
      </c>
      <c r="M1263" s="1">
        <v>6</v>
      </c>
      <c r="N1263" s="41">
        <f t="shared" si="121"/>
        <v>7.8500000000000014E-2</v>
      </c>
    </row>
    <row r="1264" spans="1:14">
      <c r="A1264" s="1" t="str">
        <f t="shared" si="118"/>
        <v>2.05.0022</v>
      </c>
      <c r="B1264" s="25">
        <f>COUNTIF(C$3:C1264,C1264)</f>
        <v>2</v>
      </c>
      <c r="C1264" s="46" t="s">
        <v>3183</v>
      </c>
      <c r="D1264" s="46"/>
      <c r="E1264" s="47" t="s">
        <v>3184</v>
      </c>
      <c r="F1264" s="1" t="s">
        <v>1738</v>
      </c>
      <c r="G1264" s="50">
        <v>0</v>
      </c>
      <c r="H1264" s="43" t="s">
        <v>489</v>
      </c>
      <c r="I1264" s="1">
        <v>7.23</v>
      </c>
      <c r="J1264" s="38">
        <v>7.0131000000000006</v>
      </c>
      <c r="K1264" s="4">
        <f t="shared" si="119"/>
        <v>0.21689999999999987</v>
      </c>
      <c r="L1264" s="40">
        <f t="shared" si="120"/>
        <v>3.0000000000000027E-2</v>
      </c>
      <c r="M1264" s="1">
        <v>7.23</v>
      </c>
      <c r="N1264" s="41">
        <f t="shared" si="121"/>
        <v>3.0000000000000027E-2</v>
      </c>
    </row>
    <row r="1265" spans="1:14">
      <c r="A1265" s="1" t="str">
        <f t="shared" si="118"/>
        <v>2.05.0031</v>
      </c>
      <c r="B1265" s="25">
        <f>COUNTIF(C$3:C1265,C1265)</f>
        <v>1</v>
      </c>
      <c r="C1265" s="46" t="s">
        <v>3186</v>
      </c>
      <c r="D1265" s="46"/>
      <c r="E1265" s="47" t="s">
        <v>3185</v>
      </c>
      <c r="F1265" s="1" t="s">
        <v>1739</v>
      </c>
      <c r="G1265" s="50">
        <v>0</v>
      </c>
      <c r="H1265" s="43" t="s">
        <v>1732</v>
      </c>
      <c r="I1265" s="1">
        <v>1.91</v>
      </c>
      <c r="J1265" s="38">
        <v>1.8</v>
      </c>
      <c r="K1265" s="4">
        <f t="shared" si="119"/>
        <v>0.10999999999999988</v>
      </c>
      <c r="L1265" s="40">
        <f t="shared" si="120"/>
        <v>5.7591623036649109E-2</v>
      </c>
      <c r="M1265" s="1">
        <v>1.93</v>
      </c>
      <c r="N1265" s="41">
        <f t="shared" si="121"/>
        <v>6.7357512953367782E-2</v>
      </c>
    </row>
    <row r="1266" spans="1:14">
      <c r="A1266" s="1" t="str">
        <f t="shared" si="118"/>
        <v>2.05.0032</v>
      </c>
      <c r="B1266" s="25">
        <f>COUNTIF(C$3:C1266,C1266)</f>
        <v>2</v>
      </c>
      <c r="C1266" s="46" t="s">
        <v>3186</v>
      </c>
      <c r="D1266" s="46"/>
      <c r="E1266" s="47" t="s">
        <v>3187</v>
      </c>
      <c r="F1266" s="1" t="s">
        <v>1740</v>
      </c>
      <c r="G1266" s="50">
        <v>0</v>
      </c>
      <c r="H1266" s="43" t="s">
        <v>1741</v>
      </c>
      <c r="I1266" s="1">
        <v>8.4</v>
      </c>
      <c r="J1266" s="38">
        <v>8.1479999999999997</v>
      </c>
      <c r="K1266" s="4">
        <f t="shared" si="119"/>
        <v>0.25200000000000067</v>
      </c>
      <c r="L1266" s="40">
        <f t="shared" si="120"/>
        <v>3.0000000000000027E-2</v>
      </c>
      <c r="M1266" s="1">
        <v>8.5399999999999991</v>
      </c>
      <c r="N1266" s="41">
        <f t="shared" si="121"/>
        <v>4.5901639344262279E-2</v>
      </c>
    </row>
    <row r="1267" spans="1:14">
      <c r="A1267" s="1" t="str">
        <f t="shared" si="118"/>
        <v>2.05.0033</v>
      </c>
      <c r="B1267" s="25">
        <f>COUNTIF(C$3:C1267,C1267)</f>
        <v>3</v>
      </c>
      <c r="C1267" s="46" t="s">
        <v>3186</v>
      </c>
      <c r="D1267" s="46"/>
      <c r="E1267" s="47" t="s">
        <v>3188</v>
      </c>
      <c r="F1267" s="1" t="s">
        <v>1742</v>
      </c>
      <c r="G1267" s="50">
        <v>0</v>
      </c>
      <c r="H1267" s="43" t="s">
        <v>10</v>
      </c>
      <c r="I1267" s="1">
        <v>3.8</v>
      </c>
      <c r="J1267" s="38">
        <v>3.6859999999999999</v>
      </c>
      <c r="K1267" s="4">
        <f t="shared" si="119"/>
        <v>0.11399999999999988</v>
      </c>
      <c r="L1267" s="40">
        <f t="shared" si="120"/>
        <v>2.9999999999999916E-2</v>
      </c>
      <c r="M1267" s="1">
        <v>3.85</v>
      </c>
      <c r="N1267" s="41">
        <f t="shared" si="121"/>
        <v>4.2597402597402634E-2</v>
      </c>
    </row>
    <row r="1268" spans="1:14">
      <c r="A1268" s="1" t="str">
        <f t="shared" si="118"/>
        <v>2.05.0034</v>
      </c>
      <c r="B1268" s="25">
        <f>COUNTIF(C$3:C1268,C1268)</f>
        <v>4</v>
      </c>
      <c r="C1268" s="46" t="s">
        <v>3186</v>
      </c>
      <c r="D1268" s="46"/>
      <c r="E1268" s="47" t="s">
        <v>3189</v>
      </c>
      <c r="F1268" s="1" t="s">
        <v>1743</v>
      </c>
      <c r="G1268" s="50">
        <v>0</v>
      </c>
      <c r="H1268" s="43" t="s">
        <v>1233</v>
      </c>
      <c r="I1268" s="1">
        <v>10.23</v>
      </c>
      <c r="J1268" s="38">
        <v>9.6999999999999993</v>
      </c>
      <c r="K1268" s="4">
        <f t="shared" si="119"/>
        <v>0.53000000000000114</v>
      </c>
      <c r="L1268" s="40">
        <f t="shared" si="120"/>
        <v>5.180840664711639E-2</v>
      </c>
      <c r="M1268" s="1">
        <v>10.23</v>
      </c>
      <c r="N1268" s="41">
        <f t="shared" si="121"/>
        <v>5.180840664711639E-2</v>
      </c>
    </row>
    <row r="1269" spans="1:14">
      <c r="A1269" s="1" t="str">
        <f t="shared" si="118"/>
        <v>2.05.0035</v>
      </c>
      <c r="B1269" s="25">
        <f>COUNTIF(C$3:C1269,C1269)</f>
        <v>5</v>
      </c>
      <c r="C1269" s="46" t="s">
        <v>3186</v>
      </c>
      <c r="D1269" s="46"/>
      <c r="E1269" s="47" t="s">
        <v>3190</v>
      </c>
      <c r="F1269" s="1" t="s">
        <v>1744</v>
      </c>
      <c r="G1269" s="50">
        <v>0</v>
      </c>
      <c r="H1269" s="43" t="s">
        <v>1233</v>
      </c>
      <c r="I1269" s="1">
        <v>21.36</v>
      </c>
      <c r="J1269" s="38">
        <v>20.37</v>
      </c>
      <c r="K1269" s="4">
        <f t="shared" si="119"/>
        <v>0.98999999999999844</v>
      </c>
      <c r="L1269" s="40">
        <f t="shared" si="120"/>
        <v>4.6348314606741492E-2</v>
      </c>
      <c r="M1269" s="1">
        <v>21.36</v>
      </c>
      <c r="N1269" s="41">
        <f t="shared" si="121"/>
        <v>4.6348314606741492E-2</v>
      </c>
    </row>
    <row r="1270" spans="1:14">
      <c r="A1270" s="1" t="str">
        <f t="shared" si="118"/>
        <v>2.05.0036</v>
      </c>
      <c r="B1270" s="25">
        <f>COUNTIF(C$3:C1270,C1270)</f>
        <v>6</v>
      </c>
      <c r="C1270" s="46" t="s">
        <v>3186</v>
      </c>
      <c r="D1270" s="46"/>
      <c r="E1270" s="47" t="s">
        <v>3191</v>
      </c>
      <c r="F1270" s="1" t="s">
        <v>1745</v>
      </c>
      <c r="G1270" s="50">
        <v>0</v>
      </c>
      <c r="H1270" s="43" t="s">
        <v>1233</v>
      </c>
      <c r="I1270" s="1">
        <v>5.96</v>
      </c>
      <c r="J1270" s="38">
        <v>5.7229999999999999</v>
      </c>
      <c r="K1270" s="4">
        <f t="shared" si="119"/>
        <v>0.2370000000000001</v>
      </c>
      <c r="L1270" s="40">
        <f t="shared" si="120"/>
        <v>3.9765100671140918E-2</v>
      </c>
      <c r="M1270" s="1">
        <v>5.96</v>
      </c>
      <c r="N1270" s="41">
        <f t="shared" si="121"/>
        <v>3.9765100671140918E-2</v>
      </c>
    </row>
    <row r="1271" spans="1:14">
      <c r="A1271" s="1" t="str">
        <f t="shared" si="118"/>
        <v>2.05.0041</v>
      </c>
      <c r="B1271" s="25">
        <f>COUNTIF(C$3:C1271,C1271)</f>
        <v>1</v>
      </c>
      <c r="C1271" s="46" t="s">
        <v>3193</v>
      </c>
      <c r="D1271" s="46"/>
      <c r="E1271" s="47" t="s">
        <v>3192</v>
      </c>
      <c r="F1271" s="1" t="s">
        <v>1746</v>
      </c>
      <c r="G1271" s="50">
        <v>0</v>
      </c>
      <c r="H1271" s="43" t="s">
        <v>1076</v>
      </c>
      <c r="I1271" s="1">
        <v>80.53</v>
      </c>
      <c r="J1271" s="38">
        <v>78.114099999999993</v>
      </c>
      <c r="K1271" s="4">
        <f t="shared" si="119"/>
        <v>2.4159000000000077</v>
      </c>
      <c r="L1271" s="40">
        <f t="shared" si="120"/>
        <v>3.0000000000000138E-2</v>
      </c>
      <c r="M1271" s="1">
        <v>81.900000000000006</v>
      </c>
      <c r="N1271" s="41">
        <f t="shared" si="121"/>
        <v>4.6225885225885333E-2</v>
      </c>
    </row>
    <row r="1272" spans="1:14">
      <c r="A1272" s="1" t="str">
        <f t="shared" si="118"/>
        <v>2.06.0051</v>
      </c>
      <c r="B1272" s="25">
        <f>COUNTIF(C$3:C1272,C1272)</f>
        <v>1</v>
      </c>
      <c r="C1272" s="46" t="s">
        <v>3195</v>
      </c>
      <c r="D1272" s="46"/>
      <c r="E1272" s="47" t="s">
        <v>3194</v>
      </c>
      <c r="F1272" s="1" t="s">
        <v>1747</v>
      </c>
      <c r="G1272" s="50">
        <v>0</v>
      </c>
      <c r="H1272" s="43" t="s">
        <v>489</v>
      </c>
      <c r="I1272" s="1">
        <v>5.75</v>
      </c>
      <c r="J1272" s="38">
        <v>5.4624999999999995</v>
      </c>
      <c r="K1272" s="4">
        <f t="shared" si="119"/>
        <v>0.28750000000000053</v>
      </c>
      <c r="L1272" s="40">
        <f t="shared" si="120"/>
        <v>5.0000000000000044E-2</v>
      </c>
      <c r="M1272" s="1">
        <v>5.8</v>
      </c>
      <c r="N1272" s="41">
        <f t="shared" si="121"/>
        <v>5.8189655172413812E-2</v>
      </c>
    </row>
    <row r="1273" spans="1:14">
      <c r="A1273" s="1" t="str">
        <f t="shared" si="118"/>
        <v>2.06.0121</v>
      </c>
      <c r="B1273" s="25">
        <f>COUNTIF(C$3:C1273,C1273)</f>
        <v>1</v>
      </c>
      <c r="C1273" s="46" t="s">
        <v>3197</v>
      </c>
      <c r="D1273" s="46"/>
      <c r="E1273" s="47" t="s">
        <v>3196</v>
      </c>
      <c r="F1273" s="1" t="s">
        <v>1749</v>
      </c>
      <c r="G1273" s="50">
        <v>0</v>
      </c>
      <c r="H1273" s="43" t="s">
        <v>489</v>
      </c>
      <c r="I1273" s="1">
        <v>3.85</v>
      </c>
      <c r="J1273" s="38">
        <v>3.7345000000000002</v>
      </c>
      <c r="K1273" s="4">
        <f t="shared" si="119"/>
        <v>0.11549999999999994</v>
      </c>
      <c r="L1273" s="40">
        <f t="shared" si="120"/>
        <v>3.0000000000000027E-2</v>
      </c>
      <c r="M1273" s="1">
        <v>3.97</v>
      </c>
      <c r="N1273" s="41">
        <f t="shared" si="121"/>
        <v>5.9319899244332452E-2</v>
      </c>
    </row>
    <row r="1274" spans="1:14">
      <c r="A1274" s="1" t="str">
        <f t="shared" si="118"/>
        <v>2.06.0122</v>
      </c>
      <c r="B1274" s="25">
        <f>COUNTIF(C$3:C1274,C1274)</f>
        <v>2</v>
      </c>
      <c r="C1274" s="46" t="s">
        <v>3197</v>
      </c>
      <c r="D1274" s="46"/>
      <c r="E1274" s="47" t="s">
        <v>3198</v>
      </c>
      <c r="F1274" s="1" t="s">
        <v>1750</v>
      </c>
      <c r="G1274" s="50">
        <v>0</v>
      </c>
      <c r="H1274" s="43" t="s">
        <v>489</v>
      </c>
      <c r="I1274" s="1">
        <v>7.5</v>
      </c>
      <c r="J1274" s="38">
        <v>7.2749999999999995</v>
      </c>
      <c r="K1274" s="4">
        <f t="shared" si="119"/>
        <v>0.22500000000000053</v>
      </c>
      <c r="L1274" s="40">
        <f t="shared" si="120"/>
        <v>3.0000000000000027E-2</v>
      </c>
      <c r="M1274" s="1">
        <v>7.8</v>
      </c>
      <c r="N1274" s="41">
        <f t="shared" si="121"/>
        <v>6.7307692307692402E-2</v>
      </c>
    </row>
    <row r="1275" spans="1:14">
      <c r="A1275" s="1" t="str">
        <f t="shared" si="118"/>
        <v>2.06.0123</v>
      </c>
      <c r="B1275" s="25">
        <f>COUNTIF(C$3:C1275,C1275)</f>
        <v>3</v>
      </c>
      <c r="C1275" s="46" t="s">
        <v>3197</v>
      </c>
      <c r="D1275" s="46"/>
      <c r="E1275" s="47" t="s">
        <v>3199</v>
      </c>
      <c r="F1275" s="1" t="s">
        <v>1751</v>
      </c>
      <c r="G1275" s="50">
        <v>0</v>
      </c>
      <c r="H1275" s="43" t="s">
        <v>1304</v>
      </c>
      <c r="I1275" s="1">
        <v>10.34</v>
      </c>
      <c r="J1275" s="38">
        <v>10.0298</v>
      </c>
      <c r="K1275" s="4">
        <f t="shared" si="119"/>
        <v>0.31020000000000003</v>
      </c>
      <c r="L1275" s="40">
        <f t="shared" si="120"/>
        <v>3.0000000000000027E-2</v>
      </c>
      <c r="M1275" s="1">
        <v>10.5</v>
      </c>
      <c r="N1275" s="41">
        <f t="shared" si="121"/>
        <v>4.4780952380952366E-2</v>
      </c>
    </row>
    <row r="1276" spans="1:14">
      <c r="A1276" s="1" t="str">
        <f t="shared" si="118"/>
        <v>2.06.0124</v>
      </c>
      <c r="B1276" s="25">
        <f>COUNTIF(C$3:C1276,C1276)</f>
        <v>4</v>
      </c>
      <c r="C1276" s="46" t="s">
        <v>3197</v>
      </c>
      <c r="D1276" s="46"/>
      <c r="E1276" s="47" t="s">
        <v>3200</v>
      </c>
      <c r="F1276" s="1" t="s">
        <v>1752</v>
      </c>
      <c r="G1276" s="50" t="s">
        <v>1753</v>
      </c>
      <c r="H1276" s="43" t="s">
        <v>489</v>
      </c>
      <c r="I1276" s="1">
        <v>6</v>
      </c>
      <c r="J1276" s="38">
        <v>5.82</v>
      </c>
      <c r="K1276" s="4">
        <f t="shared" si="119"/>
        <v>0.17999999999999972</v>
      </c>
      <c r="L1276" s="40">
        <f t="shared" si="120"/>
        <v>2.9999999999999916E-2</v>
      </c>
      <c r="M1276" s="1">
        <v>6</v>
      </c>
      <c r="N1276" s="41">
        <f t="shared" si="121"/>
        <v>2.9999999999999916E-2</v>
      </c>
    </row>
    <row r="1277" spans="1:14">
      <c r="A1277" s="1" t="str">
        <f t="shared" si="118"/>
        <v>2.06.0125</v>
      </c>
      <c r="B1277" s="25">
        <f>COUNTIF(C$3:C1277,C1277)</f>
        <v>5</v>
      </c>
      <c r="C1277" s="46" t="s">
        <v>3197</v>
      </c>
      <c r="D1277" s="46"/>
      <c r="E1277" s="47" t="s">
        <v>3201</v>
      </c>
      <c r="F1277" s="1" t="s">
        <v>1754</v>
      </c>
      <c r="G1277" s="50" t="s">
        <v>1755</v>
      </c>
      <c r="H1277" s="43" t="s">
        <v>489</v>
      </c>
      <c r="I1277" s="1">
        <v>71</v>
      </c>
      <c r="J1277" s="38">
        <v>68.87</v>
      </c>
      <c r="K1277" s="4">
        <f t="shared" si="119"/>
        <v>2.1299999999999955</v>
      </c>
      <c r="L1277" s="40">
        <f t="shared" si="120"/>
        <v>2.9999999999999916E-2</v>
      </c>
      <c r="M1277" s="1">
        <v>71.5</v>
      </c>
      <c r="N1277" s="41">
        <f t="shared" si="121"/>
        <v>3.6783216783216721E-2</v>
      </c>
    </row>
    <row r="1278" spans="1:14">
      <c r="A1278" s="1" t="str">
        <f t="shared" si="118"/>
        <v>2.06.0126</v>
      </c>
      <c r="B1278" s="25">
        <f>COUNTIF(C$3:C1278,C1278)</f>
        <v>6</v>
      </c>
      <c r="C1278" s="46" t="s">
        <v>3197</v>
      </c>
      <c r="D1278" s="46"/>
      <c r="E1278" s="47" t="s">
        <v>3202</v>
      </c>
      <c r="F1278" s="1" t="s">
        <v>1756</v>
      </c>
      <c r="G1278" s="50">
        <v>0</v>
      </c>
      <c r="H1278" s="43" t="s">
        <v>489</v>
      </c>
      <c r="I1278" s="1">
        <v>1.65</v>
      </c>
      <c r="J1278" s="38">
        <v>1.6004999999999998</v>
      </c>
      <c r="K1278" s="4">
        <f t="shared" si="119"/>
        <v>4.9500000000000099E-2</v>
      </c>
      <c r="L1278" s="40">
        <f t="shared" si="120"/>
        <v>3.0000000000000027E-2</v>
      </c>
      <c r="M1278" s="1">
        <v>1.65</v>
      </c>
      <c r="N1278" s="41">
        <f t="shared" si="121"/>
        <v>3.0000000000000027E-2</v>
      </c>
    </row>
    <row r="1279" spans="1:14">
      <c r="A1279" s="1" t="str">
        <f t="shared" si="118"/>
        <v>2.06.0127</v>
      </c>
      <c r="B1279" s="25">
        <f>COUNTIF(C$3:C1279,C1279)</f>
        <v>7</v>
      </c>
      <c r="C1279" s="46" t="s">
        <v>3197</v>
      </c>
      <c r="D1279" s="46"/>
      <c r="E1279" s="47" t="s">
        <v>3203</v>
      </c>
      <c r="F1279" s="1" t="s">
        <v>1757</v>
      </c>
      <c r="G1279" s="50" t="s">
        <v>1757</v>
      </c>
      <c r="H1279" s="43" t="s">
        <v>489</v>
      </c>
      <c r="I1279" s="1">
        <v>23.7</v>
      </c>
      <c r="J1279" s="38">
        <v>22.988999999999997</v>
      </c>
      <c r="K1279" s="4">
        <f t="shared" si="119"/>
        <v>0.71100000000000207</v>
      </c>
      <c r="L1279" s="40">
        <f t="shared" si="120"/>
        <v>3.0000000000000138E-2</v>
      </c>
      <c r="M1279" s="1">
        <v>23.7</v>
      </c>
      <c r="N1279" s="41">
        <f t="shared" si="121"/>
        <v>3.0000000000000138E-2</v>
      </c>
    </row>
    <row r="1280" spans="1:14">
      <c r="A1280" s="1" t="str">
        <f t="shared" si="118"/>
        <v>2.06.0128</v>
      </c>
      <c r="B1280" s="25">
        <f>COUNTIF(C$3:C1280,C1280)</f>
        <v>8</v>
      </c>
      <c r="C1280" s="46" t="s">
        <v>3197</v>
      </c>
      <c r="D1280" s="46"/>
      <c r="E1280" s="47" t="s">
        <v>3204</v>
      </c>
      <c r="F1280" s="1" t="s">
        <v>1758</v>
      </c>
      <c r="G1280" s="50">
        <v>25</v>
      </c>
      <c r="H1280" s="43" t="s">
        <v>489</v>
      </c>
      <c r="I1280" s="1">
        <v>12.35</v>
      </c>
      <c r="J1280" s="38">
        <v>11.9795</v>
      </c>
      <c r="K1280" s="4">
        <f t="shared" si="119"/>
        <v>0.37049999999999983</v>
      </c>
      <c r="L1280" s="40">
        <f t="shared" si="120"/>
        <v>3.0000000000000027E-2</v>
      </c>
      <c r="M1280" s="1">
        <v>13</v>
      </c>
      <c r="N1280" s="41">
        <f t="shared" si="121"/>
        <v>7.8500000000000014E-2</v>
      </c>
    </row>
    <row r="1281" spans="1:14">
      <c r="A1281" s="1" t="str">
        <f t="shared" si="118"/>
        <v>2.06.0129</v>
      </c>
      <c r="B1281" s="25">
        <f>COUNTIF(C$3:C1281,C1281)</f>
        <v>9</v>
      </c>
      <c r="C1281" s="46" t="s">
        <v>3197</v>
      </c>
      <c r="D1281" s="46"/>
      <c r="E1281" s="47" t="s">
        <v>3205</v>
      </c>
      <c r="F1281" s="1" t="s">
        <v>1759</v>
      </c>
      <c r="G1281" s="50" t="s">
        <v>1760</v>
      </c>
      <c r="H1281" s="43" t="s">
        <v>1304</v>
      </c>
      <c r="I1281" s="1">
        <v>24</v>
      </c>
      <c r="J1281" s="38">
        <v>23.28</v>
      </c>
      <c r="K1281" s="4">
        <f t="shared" si="119"/>
        <v>0.71999999999999886</v>
      </c>
      <c r="L1281" s="40">
        <f t="shared" si="120"/>
        <v>2.9999999999999916E-2</v>
      </c>
      <c r="M1281" s="1">
        <v>24</v>
      </c>
      <c r="N1281" s="41">
        <f t="shared" si="121"/>
        <v>2.9999999999999916E-2</v>
      </c>
    </row>
    <row r="1282" spans="1:14">
      <c r="A1282" s="1" t="str">
        <f t="shared" si="118"/>
        <v>2.06.01210</v>
      </c>
      <c r="B1282" s="25">
        <f>COUNTIF(C$3:C1282,C1282)</f>
        <v>10</v>
      </c>
      <c r="C1282" s="46" t="s">
        <v>3207</v>
      </c>
      <c r="D1282" s="46"/>
      <c r="E1282" s="47" t="s">
        <v>3206</v>
      </c>
      <c r="F1282" s="1" t="s">
        <v>1761</v>
      </c>
      <c r="G1282" s="50">
        <v>0</v>
      </c>
      <c r="H1282" s="43" t="s">
        <v>489</v>
      </c>
      <c r="I1282" s="1">
        <v>45</v>
      </c>
      <c r="J1282" s="38">
        <v>43.65</v>
      </c>
      <c r="K1282" s="4">
        <f t="shared" si="119"/>
        <v>1.3500000000000014</v>
      </c>
      <c r="L1282" s="40">
        <f t="shared" si="120"/>
        <v>3.0000000000000027E-2</v>
      </c>
      <c r="M1282" s="1">
        <v>45</v>
      </c>
      <c r="N1282" s="41">
        <f t="shared" si="121"/>
        <v>3.0000000000000027E-2</v>
      </c>
    </row>
    <row r="1283" spans="1:14">
      <c r="A1283" s="1" t="str">
        <f t="shared" si="118"/>
        <v>2.06.01211</v>
      </c>
      <c r="B1283" s="25">
        <f>COUNTIF(C$3:C1283,C1283)</f>
        <v>11</v>
      </c>
      <c r="C1283" s="46" t="s">
        <v>3197</v>
      </c>
      <c r="D1283" s="46"/>
      <c r="E1283" s="47" t="s">
        <v>3208</v>
      </c>
      <c r="F1283" s="1" t="s">
        <v>1762</v>
      </c>
      <c r="G1283" s="50">
        <v>0</v>
      </c>
      <c r="H1283" s="43" t="s">
        <v>489</v>
      </c>
      <c r="I1283" s="1">
        <v>4.0999999999999996</v>
      </c>
      <c r="J1283" s="38">
        <v>3.9769999999999994</v>
      </c>
      <c r="K1283" s="4">
        <f t="shared" si="119"/>
        <v>0.12300000000000022</v>
      </c>
      <c r="L1283" s="40">
        <f t="shared" si="120"/>
        <v>3.0000000000000027E-2</v>
      </c>
      <c r="M1283" s="1">
        <v>4.2300000000000004</v>
      </c>
      <c r="N1283" s="41">
        <f t="shared" si="121"/>
        <v>5.9810874704491979E-2</v>
      </c>
    </row>
    <row r="1284" spans="1:14">
      <c r="A1284" s="1" t="str">
        <f t="shared" si="118"/>
        <v>2.06.01212</v>
      </c>
      <c r="B1284" s="25">
        <f>COUNTIF(C$3:C1284,C1284)</f>
        <v>12</v>
      </c>
      <c r="C1284" s="46" t="s">
        <v>3197</v>
      </c>
      <c r="D1284" s="46"/>
      <c r="E1284" s="47" t="s">
        <v>3209</v>
      </c>
      <c r="F1284" s="1" t="s">
        <v>1763</v>
      </c>
      <c r="G1284" s="50">
        <v>0</v>
      </c>
      <c r="H1284" s="43" t="s">
        <v>489</v>
      </c>
      <c r="I1284" s="1">
        <v>22</v>
      </c>
      <c r="J1284" s="38">
        <v>21.34</v>
      </c>
      <c r="K1284" s="4">
        <f t="shared" si="119"/>
        <v>0.66000000000000014</v>
      </c>
      <c r="L1284" s="40">
        <f t="shared" si="120"/>
        <v>3.0000000000000027E-2</v>
      </c>
      <c r="M1284" s="1">
        <v>22.2</v>
      </c>
      <c r="N1284" s="41">
        <f t="shared" si="121"/>
        <v>3.8738738738738676E-2</v>
      </c>
    </row>
    <row r="1285" spans="1:14">
      <c r="A1285" s="1" t="str">
        <f t="shared" si="118"/>
        <v>2.06.01213</v>
      </c>
      <c r="B1285" s="25">
        <f>COUNTIF(C$3:C1285,C1285)</f>
        <v>13</v>
      </c>
      <c r="C1285" s="46" t="s">
        <v>3197</v>
      </c>
      <c r="D1285" s="46"/>
      <c r="E1285" s="47" t="s">
        <v>3210</v>
      </c>
      <c r="F1285" s="1" t="s">
        <v>1764</v>
      </c>
      <c r="G1285" s="50" t="s">
        <v>1764</v>
      </c>
      <c r="H1285" s="43" t="s">
        <v>489</v>
      </c>
      <c r="I1285" s="1">
        <v>23</v>
      </c>
      <c r="J1285" s="38">
        <v>22.31</v>
      </c>
      <c r="K1285" s="4">
        <f t="shared" si="119"/>
        <v>0.69000000000000128</v>
      </c>
      <c r="L1285" s="40">
        <f t="shared" si="120"/>
        <v>3.0000000000000027E-2</v>
      </c>
      <c r="M1285" s="1">
        <v>23.6</v>
      </c>
      <c r="N1285" s="41">
        <f t="shared" si="121"/>
        <v>5.4661016949152708E-2</v>
      </c>
    </row>
    <row r="1286" spans="1:14">
      <c r="A1286" s="1" t="str">
        <f t="shared" si="118"/>
        <v>2.06.01214</v>
      </c>
      <c r="B1286" s="25">
        <f>COUNTIF(C$3:C1286,C1286)</f>
        <v>14</v>
      </c>
      <c r="C1286" s="46" t="s">
        <v>3197</v>
      </c>
      <c r="D1286" s="46"/>
      <c r="E1286" s="47" t="s">
        <v>3211</v>
      </c>
      <c r="F1286" s="1" t="s">
        <v>1765</v>
      </c>
      <c r="G1286" s="50">
        <v>0</v>
      </c>
      <c r="H1286" s="43" t="s">
        <v>1076</v>
      </c>
      <c r="I1286" s="1">
        <v>26.6</v>
      </c>
      <c r="J1286" s="38">
        <v>25.802</v>
      </c>
      <c r="K1286" s="4">
        <f t="shared" si="119"/>
        <v>0.79800000000000182</v>
      </c>
      <c r="L1286" s="40">
        <f t="shared" si="120"/>
        <v>3.0000000000000027E-2</v>
      </c>
      <c r="M1286" s="1">
        <v>27</v>
      </c>
      <c r="N1286" s="41">
        <f t="shared" si="121"/>
        <v>4.4370370370370393E-2</v>
      </c>
    </row>
    <row r="1287" spans="1:14">
      <c r="A1287" s="1" t="str">
        <f t="shared" si="118"/>
        <v>2.06.0141</v>
      </c>
      <c r="B1287" s="25">
        <f>COUNTIF(C$3:C1287,C1287)</f>
        <v>1</v>
      </c>
      <c r="C1287" s="46" t="s">
        <v>3213</v>
      </c>
      <c r="D1287" s="46"/>
      <c r="E1287" s="47" t="s">
        <v>3212</v>
      </c>
      <c r="F1287" s="1" t="s">
        <v>1766</v>
      </c>
      <c r="G1287" s="50">
        <v>0</v>
      </c>
      <c r="H1287" s="43" t="s">
        <v>1748</v>
      </c>
      <c r="I1287" s="1">
        <v>1709.77</v>
      </c>
      <c r="J1287" s="38">
        <v>1658.4768999999999</v>
      </c>
      <c r="K1287" s="4">
        <f t="shared" ref="K1287:K1305" si="122">I1287-J1287</f>
        <v>51.293100000000095</v>
      </c>
      <c r="L1287" s="40">
        <f t="shared" ref="L1287:L1305" si="123">1-J1287/I1287</f>
        <v>3.0000000000000027E-2</v>
      </c>
      <c r="M1287" s="1">
        <v>1735.81</v>
      </c>
      <c r="N1287" s="41">
        <f t="shared" si="121"/>
        <v>4.45515926282255E-2</v>
      </c>
    </row>
    <row r="1288" spans="1:14">
      <c r="A1288" s="1" t="str">
        <f t="shared" si="118"/>
        <v>2.06.0142</v>
      </c>
      <c r="B1288" s="25">
        <f>COUNTIF(C$3:C1288,C1288)</f>
        <v>2</v>
      </c>
      <c r="C1288" s="46" t="s">
        <v>3213</v>
      </c>
      <c r="D1288" s="46"/>
      <c r="E1288" s="47" t="s">
        <v>3214</v>
      </c>
      <c r="F1288" s="1" t="s">
        <v>1767</v>
      </c>
      <c r="G1288" s="50" t="s">
        <v>1768</v>
      </c>
      <c r="H1288" s="43" t="s">
        <v>1748</v>
      </c>
      <c r="I1288" s="1">
        <v>2950.19</v>
      </c>
      <c r="J1288" s="38">
        <v>2861.6842999999999</v>
      </c>
      <c r="K1288" s="4">
        <f t="shared" si="122"/>
        <v>88.505700000000161</v>
      </c>
      <c r="L1288" s="40">
        <f t="shared" si="123"/>
        <v>3.0000000000000027E-2</v>
      </c>
      <c r="M1288" s="1">
        <v>2995.12</v>
      </c>
      <c r="N1288" s="41">
        <f t="shared" si="121"/>
        <v>4.4551036352466711E-2</v>
      </c>
    </row>
    <row r="1289" spans="1:14">
      <c r="A1289" s="1" t="str">
        <f t="shared" si="118"/>
        <v>2.06.0143</v>
      </c>
      <c r="B1289" s="25">
        <f>COUNTIF(C$3:C1289,C1289)</f>
        <v>3</v>
      </c>
      <c r="C1289" s="46" t="s">
        <v>3213</v>
      </c>
      <c r="D1289" s="46"/>
      <c r="E1289" s="47" t="s">
        <v>3215</v>
      </c>
      <c r="F1289" s="1" t="s">
        <v>1769</v>
      </c>
      <c r="G1289" s="50" t="s">
        <v>1770</v>
      </c>
      <c r="H1289" s="43" t="s">
        <v>1748</v>
      </c>
      <c r="I1289" s="1">
        <v>3059.04</v>
      </c>
      <c r="J1289" s="38">
        <v>2967.2687999999998</v>
      </c>
      <c r="K1289" s="4">
        <f t="shared" si="122"/>
        <v>91.771200000000135</v>
      </c>
      <c r="L1289" s="40">
        <f t="shared" si="123"/>
        <v>3.0000000000000027E-2</v>
      </c>
      <c r="M1289" s="1">
        <v>3105.62</v>
      </c>
      <c r="N1289" s="41">
        <f t="shared" si="121"/>
        <v>4.4548656950947008E-2</v>
      </c>
    </row>
    <row r="1290" spans="1:14">
      <c r="A1290" s="1" t="str">
        <f t="shared" si="118"/>
        <v>2.06.0171</v>
      </c>
      <c r="B1290" s="25">
        <f>COUNTIF(C$3:C1290,C1290)</f>
        <v>1</v>
      </c>
      <c r="C1290" s="46" t="s">
        <v>3217</v>
      </c>
      <c r="D1290" s="46"/>
      <c r="E1290" s="47" t="s">
        <v>3216</v>
      </c>
      <c r="F1290" s="1" t="s">
        <v>1771</v>
      </c>
      <c r="G1290" s="50" t="s">
        <v>1772</v>
      </c>
      <c r="H1290" s="43" t="s">
        <v>489</v>
      </c>
      <c r="I1290" s="1">
        <v>15.58</v>
      </c>
      <c r="J1290" s="38">
        <v>15.27</v>
      </c>
      <c r="K1290" s="4">
        <f t="shared" si="122"/>
        <v>0.3100000000000005</v>
      </c>
      <c r="L1290" s="40">
        <f t="shared" si="123"/>
        <v>1.9897304236200286E-2</v>
      </c>
      <c r="M1290" s="1">
        <v>16.399999999999999</v>
      </c>
      <c r="N1290" s="41">
        <f t="shared" si="121"/>
        <v>6.8902439024390194E-2</v>
      </c>
    </row>
    <row r="1291" spans="1:14">
      <c r="A1291" s="1" t="str">
        <f t="shared" si="118"/>
        <v>2.06.0231</v>
      </c>
      <c r="B1291" s="25">
        <f>COUNTIF(C$3:C1291,C1291)</f>
        <v>1</v>
      </c>
      <c r="C1291" s="46" t="s">
        <v>3219</v>
      </c>
      <c r="D1291" s="46"/>
      <c r="E1291" s="47" t="s">
        <v>3218</v>
      </c>
      <c r="F1291" s="1" t="s">
        <v>1773</v>
      </c>
      <c r="G1291" s="50" t="s">
        <v>1774</v>
      </c>
      <c r="H1291" s="43" t="s">
        <v>489</v>
      </c>
      <c r="I1291" s="1">
        <v>34.18</v>
      </c>
      <c r="J1291" s="38">
        <v>33.838200000000001</v>
      </c>
      <c r="K1291" s="4">
        <f t="shared" si="122"/>
        <v>0.34179999999999922</v>
      </c>
      <c r="L1291" s="40">
        <f t="shared" si="123"/>
        <v>1.0000000000000009E-2</v>
      </c>
      <c r="M1291" s="1">
        <v>34.612000000000002</v>
      </c>
      <c r="N1291" s="41">
        <f t="shared" si="121"/>
        <v>2.2356408182133358E-2</v>
      </c>
    </row>
    <row r="1292" spans="1:14">
      <c r="A1292" s="1" t="str">
        <f t="shared" ref="A1292:A1326" si="124">C1292&amp;B1292</f>
        <v>2.06.0241</v>
      </c>
      <c r="B1292" s="25">
        <f>COUNTIF(C$3:C1292,C1292)</f>
        <v>1</v>
      </c>
      <c r="C1292" s="46" t="s">
        <v>3221</v>
      </c>
      <c r="D1292" s="46"/>
      <c r="E1292" s="47" t="s">
        <v>3220</v>
      </c>
      <c r="F1292" s="1" t="s">
        <v>1775</v>
      </c>
      <c r="G1292" s="50" t="s">
        <v>1776</v>
      </c>
      <c r="H1292" s="43" t="s">
        <v>489</v>
      </c>
      <c r="I1292" s="1">
        <v>11.11</v>
      </c>
      <c r="J1292" s="38">
        <v>10.7767</v>
      </c>
      <c r="K1292" s="4">
        <f t="shared" si="122"/>
        <v>0.33329999999999949</v>
      </c>
      <c r="L1292" s="40">
        <f t="shared" si="123"/>
        <v>2.9999999999999916E-2</v>
      </c>
      <c r="M1292" s="1">
        <v>11.11</v>
      </c>
      <c r="N1292" s="41">
        <f t="shared" si="121"/>
        <v>2.9999999999999916E-2</v>
      </c>
    </row>
    <row r="1293" spans="1:14">
      <c r="A1293" s="1" t="str">
        <f t="shared" si="124"/>
        <v>2.06.0242</v>
      </c>
      <c r="B1293" s="25">
        <f>COUNTIF(C$3:C1293,C1293)</f>
        <v>2</v>
      </c>
      <c r="C1293" s="46" t="s">
        <v>3221</v>
      </c>
      <c r="D1293" s="46"/>
      <c r="E1293" s="47" t="s">
        <v>3222</v>
      </c>
      <c r="F1293" s="1" t="s">
        <v>1777</v>
      </c>
      <c r="G1293" s="50">
        <v>0</v>
      </c>
      <c r="H1293" s="43" t="s">
        <v>489</v>
      </c>
      <c r="I1293" s="1">
        <v>8.5500000000000007</v>
      </c>
      <c r="J1293" s="38">
        <v>8.2934999999999999</v>
      </c>
      <c r="K1293" s="4">
        <f t="shared" si="122"/>
        <v>0.25650000000000084</v>
      </c>
      <c r="L1293" s="40">
        <f t="shared" si="123"/>
        <v>3.0000000000000138E-2</v>
      </c>
      <c r="M1293" s="1">
        <v>9</v>
      </c>
      <c r="N1293" s="41">
        <f t="shared" ref="N1293:N1320" si="125">1-J1293/M1293</f>
        <v>7.8500000000000014E-2</v>
      </c>
    </row>
    <row r="1294" spans="1:14">
      <c r="A1294" s="1" t="str">
        <f t="shared" si="124"/>
        <v>2.06.0243</v>
      </c>
      <c r="B1294" s="25">
        <f>COUNTIF(C$3:C1294,C1294)</f>
        <v>3</v>
      </c>
      <c r="C1294" s="46" t="s">
        <v>3224</v>
      </c>
      <c r="D1294" s="46"/>
      <c r="E1294" s="47" t="s">
        <v>3223</v>
      </c>
      <c r="F1294" s="1" t="s">
        <v>1778</v>
      </c>
      <c r="G1294" s="50">
        <v>0</v>
      </c>
      <c r="H1294" s="43" t="s">
        <v>1304</v>
      </c>
      <c r="I1294" s="1">
        <v>8</v>
      </c>
      <c r="J1294" s="38">
        <v>7.76</v>
      </c>
      <c r="K1294" s="4">
        <f t="shared" si="122"/>
        <v>0.24000000000000021</v>
      </c>
      <c r="L1294" s="40">
        <f t="shared" si="123"/>
        <v>3.0000000000000027E-2</v>
      </c>
      <c r="M1294" s="1">
        <v>8</v>
      </c>
      <c r="N1294" s="41">
        <f t="shared" si="125"/>
        <v>3.0000000000000027E-2</v>
      </c>
    </row>
    <row r="1295" spans="1:14">
      <c r="A1295" s="1" t="str">
        <f t="shared" si="124"/>
        <v>2.06.0244</v>
      </c>
      <c r="B1295" s="25">
        <f>COUNTIF(C$3:C1295,C1295)</f>
        <v>4</v>
      </c>
      <c r="C1295" s="46" t="s">
        <v>3224</v>
      </c>
      <c r="D1295" s="46"/>
      <c r="E1295" s="47" t="s">
        <v>3225</v>
      </c>
      <c r="F1295" s="1" t="s">
        <v>1779</v>
      </c>
      <c r="G1295" s="50">
        <v>0</v>
      </c>
      <c r="H1295" s="43" t="s">
        <v>489</v>
      </c>
      <c r="I1295" s="1">
        <v>8.98</v>
      </c>
      <c r="J1295" s="38">
        <v>8.7105999999999995</v>
      </c>
      <c r="K1295" s="4">
        <f t="shared" si="122"/>
        <v>0.26940000000000097</v>
      </c>
      <c r="L1295" s="40">
        <f t="shared" si="123"/>
        <v>3.0000000000000138E-2</v>
      </c>
      <c r="M1295" s="1">
        <v>8.98</v>
      </c>
      <c r="N1295" s="41">
        <f t="shared" si="125"/>
        <v>3.0000000000000138E-2</v>
      </c>
    </row>
    <row r="1296" spans="1:14">
      <c r="A1296" s="1" t="str">
        <f t="shared" si="124"/>
        <v>2.06.0245</v>
      </c>
      <c r="B1296" s="25">
        <f>COUNTIF(C$3:C1296,C1296)</f>
        <v>5</v>
      </c>
      <c r="C1296" s="46" t="s">
        <v>3224</v>
      </c>
      <c r="D1296" s="46"/>
      <c r="E1296" s="47" t="s">
        <v>3226</v>
      </c>
      <c r="F1296" s="1" t="s">
        <v>1780</v>
      </c>
      <c r="G1296" s="50" t="s">
        <v>1781</v>
      </c>
      <c r="H1296" s="43" t="s">
        <v>489</v>
      </c>
      <c r="I1296" s="1">
        <v>28.21</v>
      </c>
      <c r="J1296" s="38">
        <v>26.799499999999998</v>
      </c>
      <c r="K1296" s="4">
        <f t="shared" si="122"/>
        <v>1.4105000000000025</v>
      </c>
      <c r="L1296" s="40">
        <f t="shared" si="123"/>
        <v>5.0000000000000044E-2</v>
      </c>
      <c r="M1296" s="1">
        <v>28.21</v>
      </c>
      <c r="N1296" s="41">
        <f t="shared" si="125"/>
        <v>5.0000000000000044E-2</v>
      </c>
    </row>
    <row r="1297" spans="1:14">
      <c r="A1297" s="1" t="str">
        <f t="shared" si="124"/>
        <v>2.06.0246</v>
      </c>
      <c r="B1297" s="25">
        <f>COUNTIF(C$3:C1297,C1297)</f>
        <v>6</v>
      </c>
      <c r="C1297" s="46" t="s">
        <v>3221</v>
      </c>
      <c r="D1297" s="46"/>
      <c r="E1297" s="47" t="s">
        <v>3227</v>
      </c>
      <c r="F1297" s="1" t="s">
        <v>1782</v>
      </c>
      <c r="G1297" s="50" t="s">
        <v>1783</v>
      </c>
      <c r="H1297" s="43" t="s">
        <v>489</v>
      </c>
      <c r="I1297" s="1">
        <v>40.17</v>
      </c>
      <c r="J1297" s="38">
        <v>38.9649</v>
      </c>
      <c r="K1297" s="4">
        <f t="shared" si="122"/>
        <v>1.2051000000000016</v>
      </c>
      <c r="L1297" s="40">
        <f t="shared" si="123"/>
        <v>3.0000000000000027E-2</v>
      </c>
      <c r="M1297" s="1">
        <v>40.17</v>
      </c>
      <c r="N1297" s="41">
        <f t="shared" si="125"/>
        <v>3.0000000000000027E-2</v>
      </c>
    </row>
    <row r="1298" spans="1:14">
      <c r="A1298" s="1" t="str">
        <f t="shared" si="124"/>
        <v>2.06.0247</v>
      </c>
      <c r="B1298" s="25">
        <f>COUNTIF(C$3:C1298,C1298)</f>
        <v>7</v>
      </c>
      <c r="C1298" s="46" t="s">
        <v>3221</v>
      </c>
      <c r="D1298" s="46"/>
      <c r="E1298" s="47" t="s">
        <v>3228</v>
      </c>
      <c r="F1298" s="1" t="s">
        <v>1784</v>
      </c>
      <c r="G1298" s="50" t="s">
        <v>1785</v>
      </c>
      <c r="H1298" s="43" t="s">
        <v>489</v>
      </c>
      <c r="I1298" s="1">
        <v>59.1</v>
      </c>
      <c r="J1298" s="38">
        <v>57.326999999999998</v>
      </c>
      <c r="K1298" s="4">
        <f t="shared" si="122"/>
        <v>1.7730000000000032</v>
      </c>
      <c r="L1298" s="40">
        <f t="shared" si="123"/>
        <v>3.0000000000000027E-2</v>
      </c>
      <c r="M1298" s="1">
        <v>60</v>
      </c>
      <c r="N1298" s="41">
        <f t="shared" si="125"/>
        <v>4.4549999999999979E-2</v>
      </c>
    </row>
    <row r="1299" spans="1:14">
      <c r="A1299" s="1" t="str">
        <f t="shared" si="124"/>
        <v>2.06.0251</v>
      </c>
      <c r="B1299" s="25">
        <f>COUNTIF(C$3:C1299,C1299)</f>
        <v>1</v>
      </c>
      <c r="C1299" s="46" t="s">
        <v>3229</v>
      </c>
      <c r="D1299" s="46"/>
      <c r="E1299" s="47" t="s">
        <v>3230</v>
      </c>
      <c r="F1299" s="1" t="s">
        <v>1786</v>
      </c>
      <c r="G1299" s="50">
        <v>0</v>
      </c>
      <c r="H1299" s="43" t="s">
        <v>1304</v>
      </c>
      <c r="I1299" s="1">
        <v>55.21</v>
      </c>
      <c r="J1299" s="38">
        <v>37.07</v>
      </c>
      <c r="K1299" s="4">
        <f t="shared" si="122"/>
        <v>18.14</v>
      </c>
      <c r="L1299" s="40">
        <f t="shared" si="123"/>
        <v>0.32856366600253573</v>
      </c>
      <c r="M1299" s="1">
        <v>58.12</v>
      </c>
      <c r="N1299" s="41">
        <f t="shared" si="125"/>
        <v>0.36218169304886438</v>
      </c>
    </row>
    <row r="1300" spans="1:14">
      <c r="A1300" s="1" t="str">
        <f t="shared" si="124"/>
        <v>2.06.0271</v>
      </c>
      <c r="B1300" s="25">
        <f>COUNTIF(C$3:C1300,C1300)</f>
        <v>1</v>
      </c>
      <c r="C1300" s="46" t="s">
        <v>3232</v>
      </c>
      <c r="D1300" s="46"/>
      <c r="E1300" s="47" t="s">
        <v>3231</v>
      </c>
      <c r="F1300" s="1" t="s">
        <v>1787</v>
      </c>
      <c r="G1300" s="50" t="s">
        <v>1787</v>
      </c>
      <c r="H1300" s="43" t="s">
        <v>489</v>
      </c>
      <c r="I1300" s="1">
        <v>21.79</v>
      </c>
      <c r="J1300" s="38">
        <v>18.5</v>
      </c>
      <c r="K1300" s="4">
        <f t="shared" si="122"/>
        <v>3.2899999999999991</v>
      </c>
      <c r="L1300" s="40">
        <f t="shared" si="123"/>
        <v>0.150986691142726</v>
      </c>
      <c r="M1300" s="1">
        <v>21.79</v>
      </c>
      <c r="N1300" s="41">
        <f t="shared" si="125"/>
        <v>0.150986691142726</v>
      </c>
    </row>
    <row r="1301" spans="1:14">
      <c r="A1301" s="1" t="str">
        <f t="shared" si="124"/>
        <v>2.08.0041</v>
      </c>
      <c r="B1301" s="25">
        <f>COUNTIF(C$3:C1301,C1301)</f>
        <v>1</v>
      </c>
      <c r="C1301" s="46" t="s">
        <v>3233</v>
      </c>
      <c r="D1301" s="46"/>
      <c r="E1301" s="49" t="s">
        <v>3234</v>
      </c>
      <c r="F1301" s="1" t="s">
        <v>1788</v>
      </c>
      <c r="G1301" s="50">
        <v>0</v>
      </c>
      <c r="H1301" s="43" t="s">
        <v>10</v>
      </c>
      <c r="I1301" s="1">
        <v>120</v>
      </c>
      <c r="J1301" s="38">
        <v>110.58</v>
      </c>
      <c r="K1301" s="4">
        <f t="shared" si="122"/>
        <v>9.4200000000000017</v>
      </c>
      <c r="L1301" s="40">
        <f t="shared" si="123"/>
        <v>7.8500000000000014E-2</v>
      </c>
      <c r="M1301" s="1">
        <v>129.31</v>
      </c>
      <c r="N1301" s="41">
        <f t="shared" si="125"/>
        <v>0.14484571958858561</v>
      </c>
    </row>
    <row r="1302" spans="1:14">
      <c r="A1302" s="1" t="str">
        <f t="shared" si="124"/>
        <v>2.08.0042</v>
      </c>
      <c r="B1302" s="25">
        <f>COUNTIF(C$3:C1302,C1302)</f>
        <v>2</v>
      </c>
      <c r="C1302" s="46" t="s">
        <v>3233</v>
      </c>
      <c r="D1302" s="46"/>
      <c r="E1302" s="49" t="s">
        <v>3235</v>
      </c>
      <c r="F1302" s="1" t="s">
        <v>1789</v>
      </c>
      <c r="G1302" s="50">
        <v>0</v>
      </c>
      <c r="H1302" s="43" t="s">
        <v>10</v>
      </c>
      <c r="I1302" s="1">
        <v>68.739999999999995</v>
      </c>
      <c r="J1302" s="38">
        <v>63.336500000000001</v>
      </c>
      <c r="K1302" s="4">
        <f t="shared" si="122"/>
        <v>5.403499999999994</v>
      </c>
      <c r="L1302" s="40">
        <f t="shared" si="123"/>
        <v>7.8607797497817766E-2</v>
      </c>
      <c r="M1302" s="1">
        <v>68.739999999999995</v>
      </c>
      <c r="N1302" s="41">
        <f t="shared" si="125"/>
        <v>7.8607797497817766E-2</v>
      </c>
    </row>
    <row r="1303" spans="1:14">
      <c r="A1303" s="1" t="str">
        <f t="shared" si="124"/>
        <v>2.08.0043</v>
      </c>
      <c r="B1303" s="25">
        <f>COUNTIF(C$3:C1303,C1303)</f>
        <v>3</v>
      </c>
      <c r="C1303" s="46" t="s">
        <v>3236</v>
      </c>
      <c r="D1303" s="46"/>
      <c r="E1303" s="48" t="s">
        <v>3237</v>
      </c>
      <c r="F1303" s="1" t="s">
        <v>1790</v>
      </c>
      <c r="G1303" s="50">
        <v>436</v>
      </c>
      <c r="H1303" s="43" t="s">
        <v>10</v>
      </c>
      <c r="I1303" s="1">
        <v>48.5</v>
      </c>
      <c r="J1303" s="38">
        <v>47.5</v>
      </c>
      <c r="K1303" s="4">
        <f t="shared" si="122"/>
        <v>1</v>
      </c>
      <c r="L1303" s="40">
        <f t="shared" si="123"/>
        <v>2.0618556701030966E-2</v>
      </c>
      <c r="M1303" s="1">
        <v>50</v>
      </c>
      <c r="N1303" s="41">
        <f t="shared" si="125"/>
        <v>5.0000000000000044E-2</v>
      </c>
    </row>
    <row r="1304" spans="1:14">
      <c r="A1304" s="1" t="str">
        <f t="shared" si="124"/>
        <v>2.08.0044</v>
      </c>
      <c r="B1304" s="25">
        <f>COUNTIF(C$3:C1304,C1304)</f>
        <v>4</v>
      </c>
      <c r="C1304" s="46" t="s">
        <v>3236</v>
      </c>
      <c r="D1304" s="46"/>
      <c r="E1304" s="48" t="s">
        <v>3238</v>
      </c>
      <c r="F1304" s="1" t="s">
        <v>1791</v>
      </c>
      <c r="G1304" s="50">
        <v>304</v>
      </c>
      <c r="H1304" s="43" t="s">
        <v>10</v>
      </c>
      <c r="I1304" s="1">
        <v>200</v>
      </c>
      <c r="J1304" s="38">
        <v>190</v>
      </c>
      <c r="K1304" s="4">
        <f t="shared" si="122"/>
        <v>10</v>
      </c>
      <c r="L1304" s="40">
        <f t="shared" si="123"/>
        <v>5.0000000000000044E-2</v>
      </c>
      <c r="M1304" s="1">
        <v>200</v>
      </c>
      <c r="N1304" s="41">
        <f t="shared" si="125"/>
        <v>5.0000000000000044E-2</v>
      </c>
    </row>
    <row r="1305" spans="1:14">
      <c r="A1305" s="1" t="str">
        <f t="shared" si="124"/>
        <v>2.08.0045</v>
      </c>
      <c r="B1305" s="25">
        <f>COUNTIF(C$3:C1305,C1305)</f>
        <v>5</v>
      </c>
      <c r="C1305" s="46" t="s">
        <v>3236</v>
      </c>
      <c r="D1305" s="46"/>
      <c r="E1305" s="48" t="s">
        <v>3239</v>
      </c>
      <c r="F1305" s="1" t="s">
        <v>1792</v>
      </c>
      <c r="G1305" s="50">
        <v>0</v>
      </c>
      <c r="H1305" s="43" t="s">
        <v>10</v>
      </c>
      <c r="I1305" s="1">
        <v>34.85</v>
      </c>
      <c r="J1305" s="38">
        <v>33.107500000000002</v>
      </c>
      <c r="K1305" s="4">
        <f t="shared" si="122"/>
        <v>1.7424999999999997</v>
      </c>
      <c r="L1305" s="40">
        <f t="shared" si="123"/>
        <v>5.0000000000000044E-2</v>
      </c>
      <c r="M1305" s="1">
        <v>34.85</v>
      </c>
      <c r="N1305" s="41">
        <f t="shared" si="125"/>
        <v>5.0000000000000044E-2</v>
      </c>
    </row>
    <row r="1306" spans="1:14">
      <c r="A1306" s="1" t="str">
        <f t="shared" si="124"/>
        <v>2.08.0046</v>
      </c>
      <c r="B1306" s="25">
        <f>COUNTIF(C$3:C1306,C1306)</f>
        <v>6</v>
      </c>
      <c r="C1306" s="46" t="s">
        <v>3236</v>
      </c>
      <c r="D1306" s="46"/>
      <c r="E1306" s="48" t="s">
        <v>3240</v>
      </c>
      <c r="F1306" s="1" t="s">
        <v>1793</v>
      </c>
      <c r="G1306" s="50">
        <v>0</v>
      </c>
      <c r="H1306" s="43" t="s">
        <v>10</v>
      </c>
      <c r="I1306" s="1">
        <v>1.1100000000000001</v>
      </c>
      <c r="J1306" s="38">
        <v>1.0545</v>
      </c>
      <c r="K1306" s="4">
        <f t="shared" ref="K1306:K1326" si="126">I1306-J1306</f>
        <v>5.5500000000000105E-2</v>
      </c>
      <c r="L1306" s="40">
        <f t="shared" ref="L1306:L1326" si="127">1-J1306/I1306</f>
        <v>5.0000000000000044E-2</v>
      </c>
      <c r="M1306" s="1">
        <v>1.1399999999999999</v>
      </c>
      <c r="N1306" s="41">
        <f t="shared" si="125"/>
        <v>7.4999999999999956E-2</v>
      </c>
    </row>
    <row r="1307" spans="1:14">
      <c r="A1307" s="1" t="str">
        <f t="shared" si="124"/>
        <v>2.08.0047</v>
      </c>
      <c r="B1307" s="25">
        <f>COUNTIF(C$3:C1307,C1307)</f>
        <v>7</v>
      </c>
      <c r="C1307" s="46" t="s">
        <v>3236</v>
      </c>
      <c r="D1307" s="46"/>
      <c r="E1307" s="48" t="s">
        <v>3241</v>
      </c>
      <c r="F1307" s="1" t="s">
        <v>1794</v>
      </c>
      <c r="G1307" s="50">
        <v>0</v>
      </c>
      <c r="H1307" s="43" t="s">
        <v>10</v>
      </c>
      <c r="I1307" s="1">
        <v>18.600000000000001</v>
      </c>
      <c r="J1307" s="38">
        <v>17.670000000000002</v>
      </c>
      <c r="K1307" s="4">
        <f t="shared" si="126"/>
        <v>0.92999999999999972</v>
      </c>
      <c r="L1307" s="40">
        <f t="shared" si="127"/>
        <v>4.9999999999999933E-2</v>
      </c>
      <c r="M1307" s="1">
        <v>18.600000000000001</v>
      </c>
      <c r="N1307" s="41">
        <f t="shared" si="125"/>
        <v>4.9999999999999933E-2</v>
      </c>
    </row>
    <row r="1308" spans="1:14">
      <c r="A1308" s="1" t="str">
        <f t="shared" si="124"/>
        <v>2.08.0048</v>
      </c>
      <c r="B1308" s="25">
        <f>COUNTIF(C$3:C1308,C1308)</f>
        <v>8</v>
      </c>
      <c r="C1308" s="46" t="s">
        <v>3236</v>
      </c>
      <c r="D1308" s="46"/>
      <c r="E1308" s="48" t="s">
        <v>3242</v>
      </c>
      <c r="F1308" s="1" t="s">
        <v>1795</v>
      </c>
      <c r="G1308" s="50">
        <v>0</v>
      </c>
      <c r="H1308" s="43" t="s">
        <v>10</v>
      </c>
      <c r="I1308" s="1">
        <v>19.48</v>
      </c>
      <c r="J1308" s="38">
        <v>18.506</v>
      </c>
      <c r="K1308" s="4">
        <f t="shared" si="126"/>
        <v>0.9740000000000002</v>
      </c>
      <c r="L1308" s="40">
        <f t="shared" si="127"/>
        <v>5.0000000000000044E-2</v>
      </c>
      <c r="M1308" s="1">
        <v>20.079999999999998</v>
      </c>
      <c r="N1308" s="41">
        <f t="shared" si="125"/>
        <v>7.838645418326684E-2</v>
      </c>
    </row>
    <row r="1309" spans="1:14">
      <c r="A1309" s="1" t="str">
        <f t="shared" si="124"/>
        <v>2.08.0049</v>
      </c>
      <c r="B1309" s="25">
        <f>COUNTIF(C$3:C1309,C1309)</f>
        <v>9</v>
      </c>
      <c r="C1309" s="46" t="s">
        <v>3236</v>
      </c>
      <c r="D1309" s="46"/>
      <c r="E1309" s="48" t="s">
        <v>3243</v>
      </c>
      <c r="F1309" s="1" t="s">
        <v>1796</v>
      </c>
      <c r="G1309" s="50">
        <v>0</v>
      </c>
      <c r="H1309" s="43" t="s">
        <v>10</v>
      </c>
      <c r="I1309" s="1">
        <v>18.510000000000002</v>
      </c>
      <c r="J1309" s="38">
        <v>17.584500000000002</v>
      </c>
      <c r="K1309" s="4">
        <f t="shared" si="126"/>
        <v>0.92549999999999955</v>
      </c>
      <c r="L1309" s="40">
        <f t="shared" si="127"/>
        <v>4.9999999999999933E-2</v>
      </c>
      <c r="M1309" s="1">
        <v>19.079999999999998</v>
      </c>
      <c r="N1309" s="41">
        <f t="shared" si="125"/>
        <v>7.8380503144653946E-2</v>
      </c>
    </row>
    <row r="1310" spans="1:14">
      <c r="A1310" s="1" t="str">
        <f t="shared" si="124"/>
        <v>2.08.0061</v>
      </c>
      <c r="B1310" s="25">
        <f>COUNTIF(C$3:C1310,C1310)</f>
        <v>1</v>
      </c>
      <c r="C1310" s="46" t="s">
        <v>3245</v>
      </c>
      <c r="D1310" s="46"/>
      <c r="E1310" s="47" t="s">
        <v>3244</v>
      </c>
      <c r="F1310" s="1" t="s">
        <v>1797</v>
      </c>
      <c r="G1310" s="50">
        <v>0</v>
      </c>
      <c r="H1310" s="43" t="s">
        <v>10</v>
      </c>
      <c r="I1310" s="1">
        <v>0.87</v>
      </c>
      <c r="J1310" s="38">
        <v>0.84389999999999998</v>
      </c>
      <c r="K1310" s="4">
        <f t="shared" si="126"/>
        <v>2.6100000000000012E-2</v>
      </c>
      <c r="L1310" s="40">
        <f t="shared" si="127"/>
        <v>3.0000000000000027E-2</v>
      </c>
      <c r="M1310" s="1">
        <v>0.87</v>
      </c>
      <c r="N1310" s="41">
        <f t="shared" si="125"/>
        <v>3.0000000000000027E-2</v>
      </c>
    </row>
    <row r="1311" spans="1:14">
      <c r="A1311" s="1" t="str">
        <f t="shared" si="124"/>
        <v>2.08.0062</v>
      </c>
      <c r="B1311" s="25">
        <f>COUNTIF(C$3:C1311,C1311)</f>
        <v>2</v>
      </c>
      <c r="C1311" s="46" t="s">
        <v>3245</v>
      </c>
      <c r="D1311" s="46"/>
      <c r="E1311" s="47" t="s">
        <v>3246</v>
      </c>
      <c r="F1311" s="1" t="s">
        <v>1798</v>
      </c>
      <c r="G1311" s="50">
        <v>0</v>
      </c>
      <c r="H1311" s="43" t="s">
        <v>10</v>
      </c>
      <c r="I1311" s="1">
        <v>1.29</v>
      </c>
      <c r="J1311" s="38">
        <v>1.2513000000000001</v>
      </c>
      <c r="K1311" s="4">
        <f t="shared" si="126"/>
        <v>3.8699999999999957E-2</v>
      </c>
      <c r="L1311" s="40">
        <f t="shared" si="127"/>
        <v>2.9999999999999916E-2</v>
      </c>
      <c r="M1311" s="1">
        <v>1.29</v>
      </c>
      <c r="N1311" s="41">
        <f t="shared" si="125"/>
        <v>2.9999999999999916E-2</v>
      </c>
    </row>
    <row r="1312" spans="1:14">
      <c r="A1312" s="1" t="str">
        <f t="shared" si="124"/>
        <v>2.08.0063</v>
      </c>
      <c r="B1312" s="25">
        <f>COUNTIF(C$3:C1312,C1312)</f>
        <v>3</v>
      </c>
      <c r="C1312" s="46" t="s">
        <v>3245</v>
      </c>
      <c r="D1312" s="46"/>
      <c r="E1312" s="47" t="s">
        <v>3247</v>
      </c>
      <c r="F1312" s="1" t="s">
        <v>1799</v>
      </c>
      <c r="G1312" s="50" t="s">
        <v>1800</v>
      </c>
      <c r="H1312" s="43" t="s">
        <v>10</v>
      </c>
      <c r="I1312" s="1">
        <v>3.25</v>
      </c>
      <c r="J1312" s="38">
        <v>3.1524999999999999</v>
      </c>
      <c r="K1312" s="4">
        <f t="shared" si="126"/>
        <v>9.7500000000000142E-2</v>
      </c>
      <c r="L1312" s="40">
        <f t="shared" si="127"/>
        <v>3.0000000000000027E-2</v>
      </c>
      <c r="M1312" s="1">
        <v>3.25</v>
      </c>
      <c r="N1312" s="41">
        <f t="shared" si="125"/>
        <v>3.0000000000000027E-2</v>
      </c>
    </row>
    <row r="1313" spans="1:14">
      <c r="A1313" s="1" t="str">
        <f t="shared" si="124"/>
        <v>2.08.0064</v>
      </c>
      <c r="B1313" s="25">
        <f>COUNTIF(C$3:C1313,C1313)</f>
        <v>4</v>
      </c>
      <c r="C1313" s="46" t="s">
        <v>3245</v>
      </c>
      <c r="D1313" s="46"/>
      <c r="E1313" s="47" t="s">
        <v>3248</v>
      </c>
      <c r="F1313" s="1" t="s">
        <v>1801</v>
      </c>
      <c r="G1313" s="50">
        <v>0</v>
      </c>
      <c r="H1313" s="43" t="s">
        <v>10</v>
      </c>
      <c r="I1313" s="1">
        <v>7.8</v>
      </c>
      <c r="J1313" s="38">
        <v>7.5659999999999998</v>
      </c>
      <c r="K1313" s="4">
        <f t="shared" si="126"/>
        <v>0.23399999999999999</v>
      </c>
      <c r="L1313" s="40">
        <f t="shared" si="127"/>
        <v>3.0000000000000027E-2</v>
      </c>
      <c r="M1313" s="1">
        <v>7.8</v>
      </c>
      <c r="N1313" s="41">
        <f t="shared" si="125"/>
        <v>3.0000000000000027E-2</v>
      </c>
    </row>
    <row r="1314" spans="1:14">
      <c r="A1314" s="1" t="str">
        <f t="shared" si="124"/>
        <v>2.08.0065</v>
      </c>
      <c r="B1314" s="25">
        <f>COUNTIF(C$3:C1314,C1314)</f>
        <v>5</v>
      </c>
      <c r="C1314" s="46" t="s">
        <v>3245</v>
      </c>
      <c r="D1314" s="46"/>
      <c r="E1314" s="47" t="s">
        <v>3249</v>
      </c>
      <c r="F1314" s="1" t="s">
        <v>1802</v>
      </c>
      <c r="G1314" s="50">
        <v>0</v>
      </c>
      <c r="H1314" s="43" t="s">
        <v>10</v>
      </c>
      <c r="I1314" s="1">
        <v>4.8</v>
      </c>
      <c r="J1314" s="38">
        <v>4.6559999999999997</v>
      </c>
      <c r="K1314" s="4">
        <f t="shared" si="126"/>
        <v>0.14400000000000013</v>
      </c>
      <c r="L1314" s="40">
        <f t="shared" si="127"/>
        <v>3.0000000000000027E-2</v>
      </c>
      <c r="M1314" s="1">
        <v>4.8</v>
      </c>
      <c r="N1314" s="41">
        <f t="shared" si="125"/>
        <v>3.0000000000000027E-2</v>
      </c>
    </row>
    <row r="1315" spans="1:14">
      <c r="A1315" s="1" t="str">
        <f t="shared" si="124"/>
        <v>2.08.0066</v>
      </c>
      <c r="B1315" s="25">
        <f>COUNTIF(C$3:C1315,C1315)</f>
        <v>6</v>
      </c>
      <c r="C1315" s="46" t="s">
        <v>3245</v>
      </c>
      <c r="D1315" s="46"/>
      <c r="E1315" s="47" t="s">
        <v>3250</v>
      </c>
      <c r="F1315" s="1" t="s">
        <v>1803</v>
      </c>
      <c r="G1315" s="50" t="s">
        <v>1804</v>
      </c>
      <c r="H1315" s="43" t="s">
        <v>10</v>
      </c>
      <c r="I1315" s="1">
        <v>3</v>
      </c>
      <c r="J1315" s="38">
        <v>2.91</v>
      </c>
      <c r="K1315" s="4">
        <f t="shared" si="126"/>
        <v>8.9999999999999858E-2</v>
      </c>
      <c r="L1315" s="40">
        <f t="shared" si="127"/>
        <v>2.9999999999999916E-2</v>
      </c>
      <c r="M1315" s="1">
        <v>3</v>
      </c>
      <c r="N1315" s="41">
        <f t="shared" si="125"/>
        <v>2.9999999999999916E-2</v>
      </c>
    </row>
    <row r="1316" spans="1:14">
      <c r="A1316" s="1" t="str">
        <f t="shared" si="124"/>
        <v>2.08.0067</v>
      </c>
      <c r="B1316" s="25">
        <f>COUNTIF(C$3:C1316,C1316)</f>
        <v>7</v>
      </c>
      <c r="C1316" s="46" t="s">
        <v>3245</v>
      </c>
      <c r="D1316" s="46"/>
      <c r="E1316" s="47" t="s">
        <v>3251</v>
      </c>
      <c r="F1316" s="1" t="s">
        <v>1805</v>
      </c>
      <c r="G1316" s="50" t="s">
        <v>1806</v>
      </c>
      <c r="H1316" s="43" t="s">
        <v>10</v>
      </c>
      <c r="I1316" s="1">
        <v>2.4</v>
      </c>
      <c r="J1316" s="38">
        <v>2.3279999999999998</v>
      </c>
      <c r="K1316" s="4">
        <f t="shared" si="126"/>
        <v>7.2000000000000064E-2</v>
      </c>
      <c r="L1316" s="40">
        <f t="shared" si="127"/>
        <v>3.0000000000000027E-2</v>
      </c>
      <c r="M1316" s="1">
        <v>2.4</v>
      </c>
      <c r="N1316" s="41">
        <f t="shared" si="125"/>
        <v>3.0000000000000027E-2</v>
      </c>
    </row>
    <row r="1317" spans="1:14">
      <c r="A1317" s="1" t="str">
        <f t="shared" si="124"/>
        <v>2.08.0068</v>
      </c>
      <c r="B1317" s="25">
        <f>COUNTIF(C$3:C1317,C1317)</f>
        <v>8</v>
      </c>
      <c r="C1317" s="46" t="s">
        <v>3245</v>
      </c>
      <c r="D1317" s="46"/>
      <c r="E1317" s="48" t="s">
        <v>3252</v>
      </c>
      <c r="F1317" s="1" t="s">
        <v>1807</v>
      </c>
      <c r="G1317" s="50" t="s">
        <v>419</v>
      </c>
      <c r="H1317" s="43" t="s">
        <v>10</v>
      </c>
      <c r="I1317" s="1">
        <v>64.599999999999994</v>
      </c>
      <c r="J1317" s="38">
        <v>62.661999999999992</v>
      </c>
      <c r="K1317" s="4">
        <f t="shared" si="126"/>
        <v>1.9380000000000024</v>
      </c>
      <c r="L1317" s="40">
        <f t="shared" si="127"/>
        <v>3.0000000000000027E-2</v>
      </c>
      <c r="M1317" s="1">
        <v>68</v>
      </c>
      <c r="N1317" s="41">
        <f t="shared" si="125"/>
        <v>7.8500000000000125E-2</v>
      </c>
    </row>
    <row r="1318" spans="1:14">
      <c r="A1318" s="1" t="str">
        <f t="shared" si="124"/>
        <v>2.08.0069</v>
      </c>
      <c r="B1318" s="25">
        <f>COUNTIF(C$3:C1318,C1318)</f>
        <v>9</v>
      </c>
      <c r="C1318" s="46" t="s">
        <v>3245</v>
      </c>
      <c r="D1318" s="46"/>
      <c r="E1318" s="48" t="s">
        <v>3253</v>
      </c>
      <c r="F1318" s="1" t="s">
        <v>1808</v>
      </c>
      <c r="G1318" s="50" t="s">
        <v>419</v>
      </c>
      <c r="H1318" s="43" t="s">
        <v>10</v>
      </c>
      <c r="I1318" s="1">
        <v>88.65</v>
      </c>
      <c r="J1318" s="38">
        <v>81.693399999999997</v>
      </c>
      <c r="K1318" s="4">
        <f t="shared" si="126"/>
        <v>6.9566000000000088</v>
      </c>
      <c r="L1318" s="40">
        <f t="shared" si="127"/>
        <v>7.8472645234066607E-2</v>
      </c>
      <c r="M1318" s="1">
        <v>88.65</v>
      </c>
      <c r="N1318" s="41">
        <f t="shared" si="125"/>
        <v>7.8472645234066607E-2</v>
      </c>
    </row>
    <row r="1319" spans="1:14">
      <c r="A1319" s="1" t="str">
        <f t="shared" si="124"/>
        <v>2.08.00610</v>
      </c>
      <c r="B1319" s="25">
        <f>COUNTIF(C$3:C1319,C1319)</f>
        <v>10</v>
      </c>
      <c r="C1319" s="46" t="s">
        <v>3245</v>
      </c>
      <c r="D1319" s="46"/>
      <c r="E1319" s="48" t="s">
        <v>3254</v>
      </c>
      <c r="F1319" s="1" t="s">
        <v>1809</v>
      </c>
      <c r="G1319" s="50" t="s">
        <v>419</v>
      </c>
      <c r="H1319" s="43" t="s">
        <v>10</v>
      </c>
      <c r="I1319" s="1">
        <v>43</v>
      </c>
      <c r="J1319" s="38">
        <v>40.85</v>
      </c>
      <c r="K1319" s="4">
        <f t="shared" si="126"/>
        <v>2.1499999999999986</v>
      </c>
      <c r="L1319" s="40">
        <f t="shared" si="127"/>
        <v>4.9999999999999933E-2</v>
      </c>
      <c r="M1319" s="1">
        <v>43</v>
      </c>
      <c r="N1319" s="41">
        <f t="shared" si="125"/>
        <v>4.9999999999999933E-2</v>
      </c>
    </row>
    <row r="1320" spans="1:14">
      <c r="A1320" s="1" t="str">
        <f t="shared" si="124"/>
        <v>2.08.00611</v>
      </c>
      <c r="B1320" s="25">
        <f>COUNTIF(C$3:C1320,C1320)</f>
        <v>11</v>
      </c>
      <c r="C1320" s="46" t="s">
        <v>3245</v>
      </c>
      <c r="D1320" s="46"/>
      <c r="E1320" s="47" t="s">
        <v>3255</v>
      </c>
      <c r="F1320" s="1" t="s">
        <v>1810</v>
      </c>
      <c r="G1320" s="50" t="s">
        <v>1811</v>
      </c>
      <c r="H1320" s="43" t="s">
        <v>10</v>
      </c>
      <c r="I1320" s="1">
        <v>2.9</v>
      </c>
      <c r="J1320" s="38">
        <v>2.8129999999999997</v>
      </c>
      <c r="K1320" s="4">
        <f t="shared" si="126"/>
        <v>8.7000000000000188E-2</v>
      </c>
      <c r="L1320" s="40">
        <f t="shared" si="127"/>
        <v>3.0000000000000027E-2</v>
      </c>
      <c r="M1320" s="1">
        <v>2.9</v>
      </c>
      <c r="N1320" s="41">
        <f t="shared" si="125"/>
        <v>3.0000000000000027E-2</v>
      </c>
    </row>
    <row r="1321" spans="1:14">
      <c r="A1321" s="1" t="str">
        <f t="shared" si="124"/>
        <v>2.09.0031</v>
      </c>
      <c r="B1321" s="25">
        <f>COUNTIF(C$3:C1321,C1321)</f>
        <v>1</v>
      </c>
      <c r="C1321" s="46" t="s">
        <v>3257</v>
      </c>
      <c r="D1321" s="46"/>
      <c r="E1321" s="47" t="s">
        <v>3256</v>
      </c>
      <c r="F1321" s="1" t="s">
        <v>1812</v>
      </c>
      <c r="G1321" s="50" t="s">
        <v>1813</v>
      </c>
      <c r="H1321" s="43" t="s">
        <v>1173</v>
      </c>
      <c r="I1321" s="1">
        <v>470</v>
      </c>
      <c r="J1321" s="38">
        <v>455.9</v>
      </c>
      <c r="K1321" s="4">
        <f t="shared" si="126"/>
        <v>14.100000000000023</v>
      </c>
      <c r="L1321" s="40">
        <f t="shared" si="127"/>
        <v>3.0000000000000027E-2</v>
      </c>
      <c r="M1321" s="1">
        <v>470</v>
      </c>
      <c r="N1321" s="41">
        <f t="shared" ref="N1321:N1326" si="128">1-J1321/M1321</f>
        <v>3.0000000000000027E-2</v>
      </c>
    </row>
    <row r="1322" spans="1:14">
      <c r="A1322" s="1" t="str">
        <f t="shared" si="124"/>
        <v>2.09.0032</v>
      </c>
      <c r="B1322" s="25">
        <f>COUNTIF(C$3:C1322,C1322)</f>
        <v>2</v>
      </c>
      <c r="C1322" s="46" t="s">
        <v>3257</v>
      </c>
      <c r="D1322" s="46"/>
      <c r="E1322" s="47" t="s">
        <v>3258</v>
      </c>
      <c r="F1322" s="1" t="s">
        <v>1814</v>
      </c>
      <c r="G1322" s="50" t="s">
        <v>1813</v>
      </c>
      <c r="H1322" s="43" t="s">
        <v>1173</v>
      </c>
      <c r="I1322" s="1">
        <v>239.32</v>
      </c>
      <c r="J1322" s="38">
        <v>232.1404</v>
      </c>
      <c r="K1322" s="4">
        <f t="shared" si="126"/>
        <v>7.1795999999999935</v>
      </c>
      <c r="L1322" s="40">
        <f t="shared" si="127"/>
        <v>3.0000000000000027E-2</v>
      </c>
      <c r="M1322" s="1">
        <v>239.32</v>
      </c>
      <c r="N1322" s="41">
        <f t="shared" si="128"/>
        <v>3.0000000000000027E-2</v>
      </c>
    </row>
    <row r="1323" spans="1:14">
      <c r="A1323" s="1" t="str">
        <f t="shared" si="124"/>
        <v>2.09.0033</v>
      </c>
      <c r="B1323" s="25">
        <f>COUNTIF(C$3:C1323,C1323)</f>
        <v>3</v>
      </c>
      <c r="C1323" s="46" t="s">
        <v>3257</v>
      </c>
      <c r="D1323" s="46"/>
      <c r="E1323" s="47" t="s">
        <v>3259</v>
      </c>
      <c r="F1323" s="1" t="s">
        <v>1815</v>
      </c>
      <c r="G1323" s="50" t="s">
        <v>1816</v>
      </c>
      <c r="H1323" s="43" t="s">
        <v>1175</v>
      </c>
      <c r="I1323" s="1">
        <v>35</v>
      </c>
      <c r="J1323" s="38">
        <v>33.949999999999996</v>
      </c>
      <c r="K1323" s="4">
        <f t="shared" si="126"/>
        <v>1.0500000000000043</v>
      </c>
      <c r="L1323" s="40">
        <f t="shared" si="127"/>
        <v>3.0000000000000138E-2</v>
      </c>
      <c r="M1323" s="1">
        <v>35</v>
      </c>
      <c r="N1323" s="41">
        <f t="shared" si="128"/>
        <v>3.0000000000000138E-2</v>
      </c>
    </row>
    <row r="1324" spans="1:14">
      <c r="A1324" s="1" t="str">
        <f t="shared" si="124"/>
        <v>2.09.0034</v>
      </c>
      <c r="B1324" s="25">
        <f>COUNTIF(C$3:C1324,C1324)</f>
        <v>4</v>
      </c>
      <c r="C1324" s="46" t="s">
        <v>3257</v>
      </c>
      <c r="D1324" s="46"/>
      <c r="E1324" s="47" t="s">
        <v>3260</v>
      </c>
      <c r="F1324" s="1" t="s">
        <v>1817</v>
      </c>
      <c r="G1324" s="50" t="s">
        <v>1818</v>
      </c>
      <c r="H1324" s="43" t="s">
        <v>1175</v>
      </c>
      <c r="I1324" s="1">
        <v>116</v>
      </c>
      <c r="J1324" s="38">
        <v>112.52</v>
      </c>
      <c r="K1324" s="4">
        <f t="shared" si="126"/>
        <v>3.480000000000004</v>
      </c>
      <c r="L1324" s="40">
        <f t="shared" si="127"/>
        <v>3.0000000000000027E-2</v>
      </c>
      <c r="M1324" s="1">
        <v>116</v>
      </c>
      <c r="N1324" s="41">
        <f t="shared" si="128"/>
        <v>3.0000000000000027E-2</v>
      </c>
    </row>
    <row r="1325" spans="1:14">
      <c r="A1325" s="1" t="str">
        <f t="shared" si="124"/>
        <v>2.09.0035</v>
      </c>
      <c r="B1325" s="25">
        <f>COUNTIF(C$3:C1325,C1325)</f>
        <v>5</v>
      </c>
      <c r="C1325" s="46" t="s">
        <v>3257</v>
      </c>
      <c r="D1325" s="46"/>
      <c r="E1325" s="47" t="s">
        <v>3261</v>
      </c>
      <c r="F1325" s="1" t="s">
        <v>1819</v>
      </c>
      <c r="G1325" s="50" t="s">
        <v>1820</v>
      </c>
      <c r="H1325" s="43" t="s">
        <v>1175</v>
      </c>
      <c r="I1325" s="1">
        <v>70</v>
      </c>
      <c r="J1325" s="38">
        <v>67.899999999999991</v>
      </c>
      <c r="K1325" s="4">
        <f t="shared" si="126"/>
        <v>2.1000000000000085</v>
      </c>
      <c r="L1325" s="40">
        <f t="shared" si="127"/>
        <v>3.0000000000000138E-2</v>
      </c>
      <c r="M1325" s="1">
        <v>70</v>
      </c>
      <c r="N1325" s="41">
        <f t="shared" si="128"/>
        <v>3.0000000000000138E-2</v>
      </c>
    </row>
    <row r="1326" spans="1:14">
      <c r="A1326" s="1" t="str">
        <f t="shared" si="124"/>
        <v>2.09.0036</v>
      </c>
      <c r="B1326" s="25">
        <f>COUNTIF(C$3:C1326,C1326)</f>
        <v>6</v>
      </c>
      <c r="C1326" s="46" t="s">
        <v>3257</v>
      </c>
      <c r="D1326" s="46"/>
      <c r="E1326" s="47" t="s">
        <v>3262</v>
      </c>
      <c r="F1326" s="1" t="s">
        <v>1821</v>
      </c>
      <c r="G1326" s="50" t="s">
        <v>1822</v>
      </c>
      <c r="H1326" s="43" t="s">
        <v>1076</v>
      </c>
      <c r="I1326" s="1">
        <v>303.07</v>
      </c>
      <c r="J1326" s="38">
        <v>293.97789999999998</v>
      </c>
      <c r="K1326" s="4">
        <f t="shared" si="126"/>
        <v>9.0921000000000163</v>
      </c>
      <c r="L1326" s="40">
        <f t="shared" si="127"/>
        <v>3.0000000000000027E-2</v>
      </c>
      <c r="M1326" s="1">
        <v>307.69</v>
      </c>
      <c r="N1326" s="41">
        <f t="shared" si="128"/>
        <v>4.4564659234944348E-2</v>
      </c>
    </row>
  </sheetData>
  <autoFilter ref="A2:N1326"/>
  <mergeCells count="1">
    <mergeCell ref="C1:K1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603"/>
  <sheetViews>
    <sheetView tabSelected="1" view="pageBreakPreview" topLeftCell="A61" zoomScaleNormal="100" zoomScaleSheetLayoutView="100" workbookViewId="0">
      <selection activeCell="B84" sqref="B84"/>
    </sheetView>
  </sheetViews>
  <sheetFormatPr defaultColWidth="9" defaultRowHeight="14.25"/>
  <cols>
    <col min="1" max="1" width="4.25" style="5" customWidth="1"/>
    <col min="2" max="2" width="17.5" style="8" customWidth="1"/>
    <col min="3" max="3" width="37" style="8" customWidth="1"/>
    <col min="4" max="4" width="16.125" style="5" customWidth="1"/>
    <col min="5" max="5" width="6.125" style="5" customWidth="1"/>
    <col min="6" max="6" width="11.625" style="8" customWidth="1"/>
    <col min="7" max="7" width="12.25" style="24" customWidth="1"/>
    <col min="8" max="8" width="20" style="5" customWidth="1"/>
    <col min="9" max="254" width="9" style="5"/>
    <col min="255" max="255" width="4.25" style="5" customWidth="1"/>
    <col min="256" max="256" width="15.25" style="5" customWidth="1"/>
    <col min="257" max="257" width="19.625" style="5" customWidth="1"/>
    <col min="258" max="258" width="22.875" style="5" customWidth="1"/>
    <col min="259" max="259" width="5.875" style="5" customWidth="1"/>
    <col min="260" max="260" width="8" style="5" customWidth="1"/>
    <col min="261" max="261" width="8.375" style="5" customWidth="1"/>
    <col min="262" max="262" width="21.875" style="5" customWidth="1"/>
    <col min="263" max="510" width="9" style="5"/>
    <col min="511" max="511" width="4.25" style="5" customWidth="1"/>
    <col min="512" max="512" width="15.25" style="5" customWidth="1"/>
    <col min="513" max="513" width="19.625" style="5" customWidth="1"/>
    <col min="514" max="514" width="22.875" style="5" customWidth="1"/>
    <col min="515" max="515" width="5.875" style="5" customWidth="1"/>
    <col min="516" max="516" width="8" style="5" customWidth="1"/>
    <col min="517" max="517" width="8.375" style="5" customWidth="1"/>
    <col min="518" max="518" width="21.875" style="5" customWidth="1"/>
    <col min="519" max="766" width="9" style="5"/>
    <col min="767" max="767" width="4.25" style="5" customWidth="1"/>
    <col min="768" max="768" width="15.25" style="5" customWidth="1"/>
    <col min="769" max="769" width="19.625" style="5" customWidth="1"/>
    <col min="770" max="770" width="22.875" style="5" customWidth="1"/>
    <col min="771" max="771" width="5.875" style="5" customWidth="1"/>
    <col min="772" max="772" width="8" style="5" customWidth="1"/>
    <col min="773" max="773" width="8.375" style="5" customWidth="1"/>
    <col min="774" max="774" width="21.875" style="5" customWidth="1"/>
    <col min="775" max="1022" width="9" style="5"/>
    <col min="1023" max="1023" width="4.25" style="5" customWidth="1"/>
    <col min="1024" max="1024" width="15.25" style="5" customWidth="1"/>
    <col min="1025" max="1025" width="19.625" style="5" customWidth="1"/>
    <col min="1026" max="1026" width="22.875" style="5" customWidth="1"/>
    <col min="1027" max="1027" width="5.875" style="5" customWidth="1"/>
    <col min="1028" max="1028" width="8" style="5" customWidth="1"/>
    <col min="1029" max="1029" width="8.375" style="5" customWidth="1"/>
    <col min="1030" max="1030" width="21.875" style="5" customWidth="1"/>
    <col min="1031" max="1278" width="9" style="5"/>
    <col min="1279" max="1279" width="4.25" style="5" customWidth="1"/>
    <col min="1280" max="1280" width="15.25" style="5" customWidth="1"/>
    <col min="1281" max="1281" width="19.625" style="5" customWidth="1"/>
    <col min="1282" max="1282" width="22.875" style="5" customWidth="1"/>
    <col min="1283" max="1283" width="5.875" style="5" customWidth="1"/>
    <col min="1284" max="1284" width="8" style="5" customWidth="1"/>
    <col min="1285" max="1285" width="8.375" style="5" customWidth="1"/>
    <col min="1286" max="1286" width="21.875" style="5" customWidth="1"/>
    <col min="1287" max="1534" width="9" style="5"/>
    <col min="1535" max="1535" width="4.25" style="5" customWidth="1"/>
    <col min="1536" max="1536" width="15.25" style="5" customWidth="1"/>
    <col min="1537" max="1537" width="19.625" style="5" customWidth="1"/>
    <col min="1538" max="1538" width="22.875" style="5" customWidth="1"/>
    <col min="1539" max="1539" width="5.875" style="5" customWidth="1"/>
    <col min="1540" max="1540" width="8" style="5" customWidth="1"/>
    <col min="1541" max="1541" width="8.375" style="5" customWidth="1"/>
    <col min="1542" max="1542" width="21.875" style="5" customWidth="1"/>
    <col min="1543" max="1790" width="9" style="5"/>
    <col min="1791" max="1791" width="4.25" style="5" customWidth="1"/>
    <col min="1792" max="1792" width="15.25" style="5" customWidth="1"/>
    <col min="1793" max="1793" width="19.625" style="5" customWidth="1"/>
    <col min="1794" max="1794" width="22.875" style="5" customWidth="1"/>
    <col min="1795" max="1795" width="5.875" style="5" customWidth="1"/>
    <col min="1796" max="1796" width="8" style="5" customWidth="1"/>
    <col min="1797" max="1797" width="8.375" style="5" customWidth="1"/>
    <col min="1798" max="1798" width="21.875" style="5" customWidth="1"/>
    <col min="1799" max="2046" width="9" style="5"/>
    <col min="2047" max="2047" width="4.25" style="5" customWidth="1"/>
    <col min="2048" max="2048" width="15.25" style="5" customWidth="1"/>
    <col min="2049" max="2049" width="19.625" style="5" customWidth="1"/>
    <col min="2050" max="2050" width="22.875" style="5" customWidth="1"/>
    <col min="2051" max="2051" width="5.875" style="5" customWidth="1"/>
    <col min="2052" max="2052" width="8" style="5" customWidth="1"/>
    <col min="2053" max="2053" width="8.375" style="5" customWidth="1"/>
    <col min="2054" max="2054" width="21.875" style="5" customWidth="1"/>
    <col min="2055" max="2302" width="9" style="5"/>
    <col min="2303" max="2303" width="4.25" style="5" customWidth="1"/>
    <col min="2304" max="2304" width="15.25" style="5" customWidth="1"/>
    <col min="2305" max="2305" width="19.625" style="5" customWidth="1"/>
    <col min="2306" max="2306" width="22.875" style="5" customWidth="1"/>
    <col min="2307" max="2307" width="5.875" style="5" customWidth="1"/>
    <col min="2308" max="2308" width="8" style="5" customWidth="1"/>
    <col min="2309" max="2309" width="8.375" style="5" customWidth="1"/>
    <col min="2310" max="2310" width="21.875" style="5" customWidth="1"/>
    <col min="2311" max="2558" width="9" style="5"/>
    <col min="2559" max="2559" width="4.25" style="5" customWidth="1"/>
    <col min="2560" max="2560" width="15.25" style="5" customWidth="1"/>
    <col min="2561" max="2561" width="19.625" style="5" customWidth="1"/>
    <col min="2562" max="2562" width="22.875" style="5" customWidth="1"/>
    <col min="2563" max="2563" width="5.875" style="5" customWidth="1"/>
    <col min="2564" max="2564" width="8" style="5" customWidth="1"/>
    <col min="2565" max="2565" width="8.375" style="5" customWidth="1"/>
    <col min="2566" max="2566" width="21.875" style="5" customWidth="1"/>
    <col min="2567" max="2814" width="9" style="5"/>
    <col min="2815" max="2815" width="4.25" style="5" customWidth="1"/>
    <col min="2816" max="2816" width="15.25" style="5" customWidth="1"/>
    <col min="2817" max="2817" width="19.625" style="5" customWidth="1"/>
    <col min="2818" max="2818" width="22.875" style="5" customWidth="1"/>
    <col min="2819" max="2819" width="5.875" style="5" customWidth="1"/>
    <col min="2820" max="2820" width="8" style="5" customWidth="1"/>
    <col min="2821" max="2821" width="8.375" style="5" customWidth="1"/>
    <col min="2822" max="2822" width="21.875" style="5" customWidth="1"/>
    <col min="2823" max="3070" width="9" style="5"/>
    <col min="3071" max="3071" width="4.25" style="5" customWidth="1"/>
    <col min="3072" max="3072" width="15.25" style="5" customWidth="1"/>
    <col min="3073" max="3073" width="19.625" style="5" customWidth="1"/>
    <col min="3074" max="3074" width="22.875" style="5" customWidth="1"/>
    <col min="3075" max="3075" width="5.875" style="5" customWidth="1"/>
    <col min="3076" max="3076" width="8" style="5" customWidth="1"/>
    <col min="3077" max="3077" width="8.375" style="5" customWidth="1"/>
    <col min="3078" max="3078" width="21.875" style="5" customWidth="1"/>
    <col min="3079" max="3326" width="9" style="5"/>
    <col min="3327" max="3327" width="4.25" style="5" customWidth="1"/>
    <col min="3328" max="3328" width="15.25" style="5" customWidth="1"/>
    <col min="3329" max="3329" width="19.625" style="5" customWidth="1"/>
    <col min="3330" max="3330" width="22.875" style="5" customWidth="1"/>
    <col min="3331" max="3331" width="5.875" style="5" customWidth="1"/>
    <col min="3332" max="3332" width="8" style="5" customWidth="1"/>
    <col min="3333" max="3333" width="8.375" style="5" customWidth="1"/>
    <col min="3334" max="3334" width="21.875" style="5" customWidth="1"/>
    <col min="3335" max="3582" width="9" style="5"/>
    <col min="3583" max="3583" width="4.25" style="5" customWidth="1"/>
    <col min="3584" max="3584" width="15.25" style="5" customWidth="1"/>
    <col min="3585" max="3585" width="19.625" style="5" customWidth="1"/>
    <col min="3586" max="3586" width="22.875" style="5" customWidth="1"/>
    <col min="3587" max="3587" width="5.875" style="5" customWidth="1"/>
    <col min="3588" max="3588" width="8" style="5" customWidth="1"/>
    <col min="3589" max="3589" width="8.375" style="5" customWidth="1"/>
    <col min="3590" max="3590" width="21.875" style="5" customWidth="1"/>
    <col min="3591" max="3838" width="9" style="5"/>
    <col min="3839" max="3839" width="4.25" style="5" customWidth="1"/>
    <col min="3840" max="3840" width="15.25" style="5" customWidth="1"/>
    <col min="3841" max="3841" width="19.625" style="5" customWidth="1"/>
    <col min="3842" max="3842" width="22.875" style="5" customWidth="1"/>
    <col min="3843" max="3843" width="5.875" style="5" customWidth="1"/>
    <col min="3844" max="3844" width="8" style="5" customWidth="1"/>
    <col min="3845" max="3845" width="8.375" style="5" customWidth="1"/>
    <col min="3846" max="3846" width="21.875" style="5" customWidth="1"/>
    <col min="3847" max="4094" width="9" style="5"/>
    <col min="4095" max="4095" width="4.25" style="5" customWidth="1"/>
    <col min="4096" max="4096" width="15.25" style="5" customWidth="1"/>
    <col min="4097" max="4097" width="19.625" style="5" customWidth="1"/>
    <col min="4098" max="4098" width="22.875" style="5" customWidth="1"/>
    <col min="4099" max="4099" width="5.875" style="5" customWidth="1"/>
    <col min="4100" max="4100" width="8" style="5" customWidth="1"/>
    <col min="4101" max="4101" width="8.375" style="5" customWidth="1"/>
    <col min="4102" max="4102" width="21.875" style="5" customWidth="1"/>
    <col min="4103" max="4350" width="9" style="5"/>
    <col min="4351" max="4351" width="4.25" style="5" customWidth="1"/>
    <col min="4352" max="4352" width="15.25" style="5" customWidth="1"/>
    <col min="4353" max="4353" width="19.625" style="5" customWidth="1"/>
    <col min="4354" max="4354" width="22.875" style="5" customWidth="1"/>
    <col min="4355" max="4355" width="5.875" style="5" customWidth="1"/>
    <col min="4356" max="4356" width="8" style="5" customWidth="1"/>
    <col min="4357" max="4357" width="8.375" style="5" customWidth="1"/>
    <col min="4358" max="4358" width="21.875" style="5" customWidth="1"/>
    <col min="4359" max="4606" width="9" style="5"/>
    <col min="4607" max="4607" width="4.25" style="5" customWidth="1"/>
    <col min="4608" max="4608" width="15.25" style="5" customWidth="1"/>
    <col min="4609" max="4609" width="19.625" style="5" customWidth="1"/>
    <col min="4610" max="4610" width="22.875" style="5" customWidth="1"/>
    <col min="4611" max="4611" width="5.875" style="5" customWidth="1"/>
    <col min="4612" max="4612" width="8" style="5" customWidth="1"/>
    <col min="4613" max="4613" width="8.375" style="5" customWidth="1"/>
    <col min="4614" max="4614" width="21.875" style="5" customWidth="1"/>
    <col min="4615" max="4862" width="9" style="5"/>
    <col min="4863" max="4863" width="4.25" style="5" customWidth="1"/>
    <col min="4864" max="4864" width="15.25" style="5" customWidth="1"/>
    <col min="4865" max="4865" width="19.625" style="5" customWidth="1"/>
    <col min="4866" max="4866" width="22.875" style="5" customWidth="1"/>
    <col min="4867" max="4867" width="5.875" style="5" customWidth="1"/>
    <col min="4868" max="4868" width="8" style="5" customWidth="1"/>
    <col min="4869" max="4869" width="8.375" style="5" customWidth="1"/>
    <col min="4870" max="4870" width="21.875" style="5" customWidth="1"/>
    <col min="4871" max="5118" width="9" style="5"/>
    <col min="5119" max="5119" width="4.25" style="5" customWidth="1"/>
    <col min="5120" max="5120" width="15.25" style="5" customWidth="1"/>
    <col min="5121" max="5121" width="19.625" style="5" customWidth="1"/>
    <col min="5122" max="5122" width="22.875" style="5" customWidth="1"/>
    <col min="5123" max="5123" width="5.875" style="5" customWidth="1"/>
    <col min="5124" max="5124" width="8" style="5" customWidth="1"/>
    <col min="5125" max="5125" width="8.375" style="5" customWidth="1"/>
    <col min="5126" max="5126" width="21.875" style="5" customWidth="1"/>
    <col min="5127" max="5374" width="9" style="5"/>
    <col min="5375" max="5375" width="4.25" style="5" customWidth="1"/>
    <col min="5376" max="5376" width="15.25" style="5" customWidth="1"/>
    <col min="5377" max="5377" width="19.625" style="5" customWidth="1"/>
    <col min="5378" max="5378" width="22.875" style="5" customWidth="1"/>
    <col min="5379" max="5379" width="5.875" style="5" customWidth="1"/>
    <col min="5380" max="5380" width="8" style="5" customWidth="1"/>
    <col min="5381" max="5381" width="8.375" style="5" customWidth="1"/>
    <col min="5382" max="5382" width="21.875" style="5" customWidth="1"/>
    <col min="5383" max="5630" width="9" style="5"/>
    <col min="5631" max="5631" width="4.25" style="5" customWidth="1"/>
    <col min="5632" max="5632" width="15.25" style="5" customWidth="1"/>
    <col min="5633" max="5633" width="19.625" style="5" customWidth="1"/>
    <col min="5634" max="5634" width="22.875" style="5" customWidth="1"/>
    <col min="5635" max="5635" width="5.875" style="5" customWidth="1"/>
    <col min="5636" max="5636" width="8" style="5" customWidth="1"/>
    <col min="5637" max="5637" width="8.375" style="5" customWidth="1"/>
    <col min="5638" max="5638" width="21.875" style="5" customWidth="1"/>
    <col min="5639" max="5886" width="9" style="5"/>
    <col min="5887" max="5887" width="4.25" style="5" customWidth="1"/>
    <col min="5888" max="5888" width="15.25" style="5" customWidth="1"/>
    <col min="5889" max="5889" width="19.625" style="5" customWidth="1"/>
    <col min="5890" max="5890" width="22.875" style="5" customWidth="1"/>
    <col min="5891" max="5891" width="5.875" style="5" customWidth="1"/>
    <col min="5892" max="5892" width="8" style="5" customWidth="1"/>
    <col min="5893" max="5893" width="8.375" style="5" customWidth="1"/>
    <col min="5894" max="5894" width="21.875" style="5" customWidth="1"/>
    <col min="5895" max="6142" width="9" style="5"/>
    <col min="6143" max="6143" width="4.25" style="5" customWidth="1"/>
    <col min="6144" max="6144" width="15.25" style="5" customWidth="1"/>
    <col min="6145" max="6145" width="19.625" style="5" customWidth="1"/>
    <col min="6146" max="6146" width="22.875" style="5" customWidth="1"/>
    <col min="6147" max="6147" width="5.875" style="5" customWidth="1"/>
    <col min="6148" max="6148" width="8" style="5" customWidth="1"/>
    <col min="6149" max="6149" width="8.375" style="5" customWidth="1"/>
    <col min="6150" max="6150" width="21.875" style="5" customWidth="1"/>
    <col min="6151" max="6398" width="9" style="5"/>
    <col min="6399" max="6399" width="4.25" style="5" customWidth="1"/>
    <col min="6400" max="6400" width="15.25" style="5" customWidth="1"/>
    <col min="6401" max="6401" width="19.625" style="5" customWidth="1"/>
    <col min="6402" max="6402" width="22.875" style="5" customWidth="1"/>
    <col min="6403" max="6403" width="5.875" style="5" customWidth="1"/>
    <col min="6404" max="6404" width="8" style="5" customWidth="1"/>
    <col min="6405" max="6405" width="8.375" style="5" customWidth="1"/>
    <col min="6406" max="6406" width="21.875" style="5" customWidth="1"/>
    <col min="6407" max="6654" width="9" style="5"/>
    <col min="6655" max="6655" width="4.25" style="5" customWidth="1"/>
    <col min="6656" max="6656" width="15.25" style="5" customWidth="1"/>
    <col min="6657" max="6657" width="19.625" style="5" customWidth="1"/>
    <col min="6658" max="6658" width="22.875" style="5" customWidth="1"/>
    <col min="6659" max="6659" width="5.875" style="5" customWidth="1"/>
    <col min="6660" max="6660" width="8" style="5" customWidth="1"/>
    <col min="6661" max="6661" width="8.375" style="5" customWidth="1"/>
    <col min="6662" max="6662" width="21.875" style="5" customWidth="1"/>
    <col min="6663" max="6910" width="9" style="5"/>
    <col min="6911" max="6911" width="4.25" style="5" customWidth="1"/>
    <col min="6912" max="6912" width="15.25" style="5" customWidth="1"/>
    <col min="6913" max="6913" width="19.625" style="5" customWidth="1"/>
    <col min="6914" max="6914" width="22.875" style="5" customWidth="1"/>
    <col min="6915" max="6915" width="5.875" style="5" customWidth="1"/>
    <col min="6916" max="6916" width="8" style="5" customWidth="1"/>
    <col min="6917" max="6917" width="8.375" style="5" customWidth="1"/>
    <col min="6918" max="6918" width="21.875" style="5" customWidth="1"/>
    <col min="6919" max="7166" width="9" style="5"/>
    <col min="7167" max="7167" width="4.25" style="5" customWidth="1"/>
    <col min="7168" max="7168" width="15.25" style="5" customWidth="1"/>
    <col min="7169" max="7169" width="19.625" style="5" customWidth="1"/>
    <col min="7170" max="7170" width="22.875" style="5" customWidth="1"/>
    <col min="7171" max="7171" width="5.875" style="5" customWidth="1"/>
    <col min="7172" max="7172" width="8" style="5" customWidth="1"/>
    <col min="7173" max="7173" width="8.375" style="5" customWidth="1"/>
    <col min="7174" max="7174" width="21.875" style="5" customWidth="1"/>
    <col min="7175" max="7422" width="9" style="5"/>
    <col min="7423" max="7423" width="4.25" style="5" customWidth="1"/>
    <col min="7424" max="7424" width="15.25" style="5" customWidth="1"/>
    <col min="7425" max="7425" width="19.625" style="5" customWidth="1"/>
    <col min="7426" max="7426" width="22.875" style="5" customWidth="1"/>
    <col min="7427" max="7427" width="5.875" style="5" customWidth="1"/>
    <col min="7428" max="7428" width="8" style="5" customWidth="1"/>
    <col min="7429" max="7429" width="8.375" style="5" customWidth="1"/>
    <col min="7430" max="7430" width="21.875" style="5" customWidth="1"/>
    <col min="7431" max="7678" width="9" style="5"/>
    <col min="7679" max="7679" width="4.25" style="5" customWidth="1"/>
    <col min="7680" max="7680" width="15.25" style="5" customWidth="1"/>
    <col min="7681" max="7681" width="19.625" style="5" customWidth="1"/>
    <col min="7682" max="7682" width="22.875" style="5" customWidth="1"/>
    <col min="7683" max="7683" width="5.875" style="5" customWidth="1"/>
    <col min="7684" max="7684" width="8" style="5" customWidth="1"/>
    <col min="7685" max="7685" width="8.375" style="5" customWidth="1"/>
    <col min="7686" max="7686" width="21.875" style="5" customWidth="1"/>
    <col min="7687" max="7934" width="9" style="5"/>
    <col min="7935" max="7935" width="4.25" style="5" customWidth="1"/>
    <col min="7936" max="7936" width="15.25" style="5" customWidth="1"/>
    <col min="7937" max="7937" width="19.625" style="5" customWidth="1"/>
    <col min="7938" max="7938" width="22.875" style="5" customWidth="1"/>
    <col min="7939" max="7939" width="5.875" style="5" customWidth="1"/>
    <col min="7940" max="7940" width="8" style="5" customWidth="1"/>
    <col min="7941" max="7941" width="8.375" style="5" customWidth="1"/>
    <col min="7942" max="7942" width="21.875" style="5" customWidth="1"/>
    <col min="7943" max="8190" width="9" style="5"/>
    <col min="8191" max="8191" width="4.25" style="5" customWidth="1"/>
    <col min="8192" max="8192" width="15.25" style="5" customWidth="1"/>
    <col min="8193" max="8193" width="19.625" style="5" customWidth="1"/>
    <col min="8194" max="8194" width="22.875" style="5" customWidth="1"/>
    <col min="8195" max="8195" width="5.875" style="5" customWidth="1"/>
    <col min="8196" max="8196" width="8" style="5" customWidth="1"/>
    <col min="8197" max="8197" width="8.375" style="5" customWidth="1"/>
    <col min="8198" max="8198" width="21.875" style="5" customWidth="1"/>
    <col min="8199" max="8446" width="9" style="5"/>
    <col min="8447" max="8447" width="4.25" style="5" customWidth="1"/>
    <col min="8448" max="8448" width="15.25" style="5" customWidth="1"/>
    <col min="8449" max="8449" width="19.625" style="5" customWidth="1"/>
    <col min="8450" max="8450" width="22.875" style="5" customWidth="1"/>
    <col min="8451" max="8451" width="5.875" style="5" customWidth="1"/>
    <col min="8452" max="8452" width="8" style="5" customWidth="1"/>
    <col min="8453" max="8453" width="8.375" style="5" customWidth="1"/>
    <col min="8454" max="8454" width="21.875" style="5" customWidth="1"/>
    <col min="8455" max="8702" width="9" style="5"/>
    <col min="8703" max="8703" width="4.25" style="5" customWidth="1"/>
    <col min="8704" max="8704" width="15.25" style="5" customWidth="1"/>
    <col min="8705" max="8705" width="19.625" style="5" customWidth="1"/>
    <col min="8706" max="8706" width="22.875" style="5" customWidth="1"/>
    <col min="8707" max="8707" width="5.875" style="5" customWidth="1"/>
    <col min="8708" max="8708" width="8" style="5" customWidth="1"/>
    <col min="8709" max="8709" width="8.375" style="5" customWidth="1"/>
    <col min="8710" max="8710" width="21.875" style="5" customWidth="1"/>
    <col min="8711" max="8958" width="9" style="5"/>
    <col min="8959" max="8959" width="4.25" style="5" customWidth="1"/>
    <col min="8960" max="8960" width="15.25" style="5" customWidth="1"/>
    <col min="8961" max="8961" width="19.625" style="5" customWidth="1"/>
    <col min="8962" max="8962" width="22.875" style="5" customWidth="1"/>
    <col min="8963" max="8963" width="5.875" style="5" customWidth="1"/>
    <col min="8964" max="8964" width="8" style="5" customWidth="1"/>
    <col min="8965" max="8965" width="8.375" style="5" customWidth="1"/>
    <col min="8966" max="8966" width="21.875" style="5" customWidth="1"/>
    <col min="8967" max="9214" width="9" style="5"/>
    <col min="9215" max="9215" width="4.25" style="5" customWidth="1"/>
    <col min="9216" max="9216" width="15.25" style="5" customWidth="1"/>
    <col min="9217" max="9217" width="19.625" style="5" customWidth="1"/>
    <col min="9218" max="9218" width="22.875" style="5" customWidth="1"/>
    <col min="9219" max="9219" width="5.875" style="5" customWidth="1"/>
    <col min="9220" max="9220" width="8" style="5" customWidth="1"/>
    <col min="9221" max="9221" width="8.375" style="5" customWidth="1"/>
    <col min="9222" max="9222" width="21.875" style="5" customWidth="1"/>
    <col min="9223" max="9470" width="9" style="5"/>
    <col min="9471" max="9471" width="4.25" style="5" customWidth="1"/>
    <col min="9472" max="9472" width="15.25" style="5" customWidth="1"/>
    <col min="9473" max="9473" width="19.625" style="5" customWidth="1"/>
    <col min="9474" max="9474" width="22.875" style="5" customWidth="1"/>
    <col min="9475" max="9475" width="5.875" style="5" customWidth="1"/>
    <col min="9476" max="9476" width="8" style="5" customWidth="1"/>
    <col min="9477" max="9477" width="8.375" style="5" customWidth="1"/>
    <col min="9478" max="9478" width="21.875" style="5" customWidth="1"/>
    <col min="9479" max="9726" width="9" style="5"/>
    <col min="9727" max="9727" width="4.25" style="5" customWidth="1"/>
    <col min="9728" max="9728" width="15.25" style="5" customWidth="1"/>
    <col min="9729" max="9729" width="19.625" style="5" customWidth="1"/>
    <col min="9730" max="9730" width="22.875" style="5" customWidth="1"/>
    <col min="9731" max="9731" width="5.875" style="5" customWidth="1"/>
    <col min="9732" max="9732" width="8" style="5" customWidth="1"/>
    <col min="9733" max="9733" width="8.375" style="5" customWidth="1"/>
    <col min="9734" max="9734" width="21.875" style="5" customWidth="1"/>
    <col min="9735" max="9982" width="9" style="5"/>
    <col min="9983" max="9983" width="4.25" style="5" customWidth="1"/>
    <col min="9984" max="9984" width="15.25" style="5" customWidth="1"/>
    <col min="9985" max="9985" width="19.625" style="5" customWidth="1"/>
    <col min="9986" max="9986" width="22.875" style="5" customWidth="1"/>
    <col min="9987" max="9987" width="5.875" style="5" customWidth="1"/>
    <col min="9988" max="9988" width="8" style="5" customWidth="1"/>
    <col min="9989" max="9989" width="8.375" style="5" customWidth="1"/>
    <col min="9990" max="9990" width="21.875" style="5" customWidth="1"/>
    <col min="9991" max="10238" width="9" style="5"/>
    <col min="10239" max="10239" width="4.25" style="5" customWidth="1"/>
    <col min="10240" max="10240" width="15.25" style="5" customWidth="1"/>
    <col min="10241" max="10241" width="19.625" style="5" customWidth="1"/>
    <col min="10242" max="10242" width="22.875" style="5" customWidth="1"/>
    <col min="10243" max="10243" width="5.875" style="5" customWidth="1"/>
    <col min="10244" max="10244" width="8" style="5" customWidth="1"/>
    <col min="10245" max="10245" width="8.375" style="5" customWidth="1"/>
    <col min="10246" max="10246" width="21.875" style="5" customWidth="1"/>
    <col min="10247" max="10494" width="9" style="5"/>
    <col min="10495" max="10495" width="4.25" style="5" customWidth="1"/>
    <col min="10496" max="10496" width="15.25" style="5" customWidth="1"/>
    <col min="10497" max="10497" width="19.625" style="5" customWidth="1"/>
    <col min="10498" max="10498" width="22.875" style="5" customWidth="1"/>
    <col min="10499" max="10499" width="5.875" style="5" customWidth="1"/>
    <col min="10500" max="10500" width="8" style="5" customWidth="1"/>
    <col min="10501" max="10501" width="8.375" style="5" customWidth="1"/>
    <col min="10502" max="10502" width="21.875" style="5" customWidth="1"/>
    <col min="10503" max="10750" width="9" style="5"/>
    <col min="10751" max="10751" width="4.25" style="5" customWidth="1"/>
    <col min="10752" max="10752" width="15.25" style="5" customWidth="1"/>
    <col min="10753" max="10753" width="19.625" style="5" customWidth="1"/>
    <col min="10754" max="10754" width="22.875" style="5" customWidth="1"/>
    <col min="10755" max="10755" width="5.875" style="5" customWidth="1"/>
    <col min="10756" max="10756" width="8" style="5" customWidth="1"/>
    <col min="10757" max="10757" width="8.375" style="5" customWidth="1"/>
    <col min="10758" max="10758" width="21.875" style="5" customWidth="1"/>
    <col min="10759" max="11006" width="9" style="5"/>
    <col min="11007" max="11007" width="4.25" style="5" customWidth="1"/>
    <col min="11008" max="11008" width="15.25" style="5" customWidth="1"/>
    <col min="11009" max="11009" width="19.625" style="5" customWidth="1"/>
    <col min="11010" max="11010" width="22.875" style="5" customWidth="1"/>
    <col min="11011" max="11011" width="5.875" style="5" customWidth="1"/>
    <col min="11012" max="11012" width="8" style="5" customWidth="1"/>
    <col min="11013" max="11013" width="8.375" style="5" customWidth="1"/>
    <col min="11014" max="11014" width="21.875" style="5" customWidth="1"/>
    <col min="11015" max="11262" width="9" style="5"/>
    <col min="11263" max="11263" width="4.25" style="5" customWidth="1"/>
    <col min="11264" max="11264" width="15.25" style="5" customWidth="1"/>
    <col min="11265" max="11265" width="19.625" style="5" customWidth="1"/>
    <col min="11266" max="11266" width="22.875" style="5" customWidth="1"/>
    <col min="11267" max="11267" width="5.875" style="5" customWidth="1"/>
    <col min="11268" max="11268" width="8" style="5" customWidth="1"/>
    <col min="11269" max="11269" width="8.375" style="5" customWidth="1"/>
    <col min="11270" max="11270" width="21.875" style="5" customWidth="1"/>
    <col min="11271" max="11518" width="9" style="5"/>
    <col min="11519" max="11519" width="4.25" style="5" customWidth="1"/>
    <col min="11520" max="11520" width="15.25" style="5" customWidth="1"/>
    <col min="11521" max="11521" width="19.625" style="5" customWidth="1"/>
    <col min="11522" max="11522" width="22.875" style="5" customWidth="1"/>
    <col min="11523" max="11523" width="5.875" style="5" customWidth="1"/>
    <col min="11524" max="11524" width="8" style="5" customWidth="1"/>
    <col min="11525" max="11525" width="8.375" style="5" customWidth="1"/>
    <col min="11526" max="11526" width="21.875" style="5" customWidth="1"/>
    <col min="11527" max="11774" width="9" style="5"/>
    <col min="11775" max="11775" width="4.25" style="5" customWidth="1"/>
    <col min="11776" max="11776" width="15.25" style="5" customWidth="1"/>
    <col min="11777" max="11777" width="19.625" style="5" customWidth="1"/>
    <col min="11778" max="11778" width="22.875" style="5" customWidth="1"/>
    <col min="11779" max="11779" width="5.875" style="5" customWidth="1"/>
    <col min="11780" max="11780" width="8" style="5" customWidth="1"/>
    <col min="11781" max="11781" width="8.375" style="5" customWidth="1"/>
    <col min="11782" max="11782" width="21.875" style="5" customWidth="1"/>
    <col min="11783" max="12030" width="9" style="5"/>
    <col min="12031" max="12031" width="4.25" style="5" customWidth="1"/>
    <col min="12032" max="12032" width="15.25" style="5" customWidth="1"/>
    <col min="12033" max="12033" width="19.625" style="5" customWidth="1"/>
    <col min="12034" max="12034" width="22.875" style="5" customWidth="1"/>
    <col min="12035" max="12035" width="5.875" style="5" customWidth="1"/>
    <col min="12036" max="12036" width="8" style="5" customWidth="1"/>
    <col min="12037" max="12037" width="8.375" style="5" customWidth="1"/>
    <col min="12038" max="12038" width="21.875" style="5" customWidth="1"/>
    <col min="12039" max="12286" width="9" style="5"/>
    <col min="12287" max="12287" width="4.25" style="5" customWidth="1"/>
    <col min="12288" max="12288" width="15.25" style="5" customWidth="1"/>
    <col min="12289" max="12289" width="19.625" style="5" customWidth="1"/>
    <col min="12290" max="12290" width="22.875" style="5" customWidth="1"/>
    <col min="12291" max="12291" width="5.875" style="5" customWidth="1"/>
    <col min="12292" max="12292" width="8" style="5" customWidth="1"/>
    <col min="12293" max="12293" width="8.375" style="5" customWidth="1"/>
    <col min="12294" max="12294" width="21.875" style="5" customWidth="1"/>
    <col min="12295" max="12542" width="9" style="5"/>
    <col min="12543" max="12543" width="4.25" style="5" customWidth="1"/>
    <col min="12544" max="12544" width="15.25" style="5" customWidth="1"/>
    <col min="12545" max="12545" width="19.625" style="5" customWidth="1"/>
    <col min="12546" max="12546" width="22.875" style="5" customWidth="1"/>
    <col min="12547" max="12547" width="5.875" style="5" customWidth="1"/>
    <col min="12548" max="12548" width="8" style="5" customWidth="1"/>
    <col min="12549" max="12549" width="8.375" style="5" customWidth="1"/>
    <col min="12550" max="12550" width="21.875" style="5" customWidth="1"/>
    <col min="12551" max="12798" width="9" style="5"/>
    <col min="12799" max="12799" width="4.25" style="5" customWidth="1"/>
    <col min="12800" max="12800" width="15.25" style="5" customWidth="1"/>
    <col min="12801" max="12801" width="19.625" style="5" customWidth="1"/>
    <col min="12802" max="12802" width="22.875" style="5" customWidth="1"/>
    <col min="12803" max="12803" width="5.875" style="5" customWidth="1"/>
    <col min="12804" max="12804" width="8" style="5" customWidth="1"/>
    <col min="12805" max="12805" width="8.375" style="5" customWidth="1"/>
    <col min="12806" max="12806" width="21.875" style="5" customWidth="1"/>
    <col min="12807" max="13054" width="9" style="5"/>
    <col min="13055" max="13055" width="4.25" style="5" customWidth="1"/>
    <col min="13056" max="13056" width="15.25" style="5" customWidth="1"/>
    <col min="13057" max="13057" width="19.625" style="5" customWidth="1"/>
    <col min="13058" max="13058" width="22.875" style="5" customWidth="1"/>
    <col min="13059" max="13059" width="5.875" style="5" customWidth="1"/>
    <col min="13060" max="13060" width="8" style="5" customWidth="1"/>
    <col min="13061" max="13061" width="8.375" style="5" customWidth="1"/>
    <col min="13062" max="13062" width="21.875" style="5" customWidth="1"/>
    <col min="13063" max="13310" width="9" style="5"/>
    <col min="13311" max="13311" width="4.25" style="5" customWidth="1"/>
    <col min="13312" max="13312" width="15.25" style="5" customWidth="1"/>
    <col min="13313" max="13313" width="19.625" style="5" customWidth="1"/>
    <col min="13314" max="13314" width="22.875" style="5" customWidth="1"/>
    <col min="13315" max="13315" width="5.875" style="5" customWidth="1"/>
    <col min="13316" max="13316" width="8" style="5" customWidth="1"/>
    <col min="13317" max="13317" width="8.375" style="5" customWidth="1"/>
    <col min="13318" max="13318" width="21.875" style="5" customWidth="1"/>
    <col min="13319" max="13566" width="9" style="5"/>
    <col min="13567" max="13567" width="4.25" style="5" customWidth="1"/>
    <col min="13568" max="13568" width="15.25" style="5" customWidth="1"/>
    <col min="13569" max="13569" width="19.625" style="5" customWidth="1"/>
    <col min="13570" max="13570" width="22.875" style="5" customWidth="1"/>
    <col min="13571" max="13571" width="5.875" style="5" customWidth="1"/>
    <col min="13572" max="13572" width="8" style="5" customWidth="1"/>
    <col min="13573" max="13573" width="8.375" style="5" customWidth="1"/>
    <col min="13574" max="13574" width="21.875" style="5" customWidth="1"/>
    <col min="13575" max="13822" width="9" style="5"/>
    <col min="13823" max="13823" width="4.25" style="5" customWidth="1"/>
    <col min="13824" max="13824" width="15.25" style="5" customWidth="1"/>
    <col min="13825" max="13825" width="19.625" style="5" customWidth="1"/>
    <col min="13826" max="13826" width="22.875" style="5" customWidth="1"/>
    <col min="13827" max="13827" width="5.875" style="5" customWidth="1"/>
    <col min="13828" max="13828" width="8" style="5" customWidth="1"/>
    <col min="13829" max="13829" width="8.375" style="5" customWidth="1"/>
    <col min="13830" max="13830" width="21.875" style="5" customWidth="1"/>
    <col min="13831" max="14078" width="9" style="5"/>
    <col min="14079" max="14079" width="4.25" style="5" customWidth="1"/>
    <col min="14080" max="14080" width="15.25" style="5" customWidth="1"/>
    <col min="14081" max="14081" width="19.625" style="5" customWidth="1"/>
    <col min="14082" max="14082" width="22.875" style="5" customWidth="1"/>
    <col min="14083" max="14083" width="5.875" style="5" customWidth="1"/>
    <col min="14084" max="14084" width="8" style="5" customWidth="1"/>
    <col min="14085" max="14085" width="8.375" style="5" customWidth="1"/>
    <col min="14086" max="14086" width="21.875" style="5" customWidth="1"/>
    <col min="14087" max="14334" width="9" style="5"/>
    <col min="14335" max="14335" width="4.25" style="5" customWidth="1"/>
    <col min="14336" max="14336" width="15.25" style="5" customWidth="1"/>
    <col min="14337" max="14337" width="19.625" style="5" customWidth="1"/>
    <col min="14338" max="14338" width="22.875" style="5" customWidth="1"/>
    <col min="14339" max="14339" width="5.875" style="5" customWidth="1"/>
    <col min="14340" max="14340" width="8" style="5" customWidth="1"/>
    <col min="14341" max="14341" width="8.375" style="5" customWidth="1"/>
    <col min="14342" max="14342" width="21.875" style="5" customWidth="1"/>
    <col min="14343" max="14590" width="9" style="5"/>
    <col min="14591" max="14591" width="4.25" style="5" customWidth="1"/>
    <col min="14592" max="14592" width="15.25" style="5" customWidth="1"/>
    <col min="14593" max="14593" width="19.625" style="5" customWidth="1"/>
    <col min="14594" max="14594" width="22.875" style="5" customWidth="1"/>
    <col min="14595" max="14595" width="5.875" style="5" customWidth="1"/>
    <col min="14596" max="14596" width="8" style="5" customWidth="1"/>
    <col min="14597" max="14597" width="8.375" style="5" customWidth="1"/>
    <col min="14598" max="14598" width="21.875" style="5" customWidth="1"/>
    <col min="14599" max="14846" width="9" style="5"/>
    <col min="14847" max="14847" width="4.25" style="5" customWidth="1"/>
    <col min="14848" max="14848" width="15.25" style="5" customWidth="1"/>
    <col min="14849" max="14849" width="19.625" style="5" customWidth="1"/>
    <col min="14850" max="14850" width="22.875" style="5" customWidth="1"/>
    <col min="14851" max="14851" width="5.875" style="5" customWidth="1"/>
    <col min="14852" max="14852" width="8" style="5" customWidth="1"/>
    <col min="14853" max="14853" width="8.375" style="5" customWidth="1"/>
    <col min="14854" max="14854" width="21.875" style="5" customWidth="1"/>
    <col min="14855" max="15102" width="9" style="5"/>
    <col min="15103" max="15103" width="4.25" style="5" customWidth="1"/>
    <col min="15104" max="15104" width="15.25" style="5" customWidth="1"/>
    <col min="15105" max="15105" width="19.625" style="5" customWidth="1"/>
    <col min="15106" max="15106" width="22.875" style="5" customWidth="1"/>
    <col min="15107" max="15107" width="5.875" style="5" customWidth="1"/>
    <col min="15108" max="15108" width="8" style="5" customWidth="1"/>
    <col min="15109" max="15109" width="8.375" style="5" customWidth="1"/>
    <col min="15110" max="15110" width="21.875" style="5" customWidth="1"/>
    <col min="15111" max="15358" width="9" style="5"/>
    <col min="15359" max="15359" width="4.25" style="5" customWidth="1"/>
    <col min="15360" max="15360" width="15.25" style="5" customWidth="1"/>
    <col min="15361" max="15361" width="19.625" style="5" customWidth="1"/>
    <col min="15362" max="15362" width="22.875" style="5" customWidth="1"/>
    <col min="15363" max="15363" width="5.875" style="5" customWidth="1"/>
    <col min="15364" max="15364" width="8" style="5" customWidth="1"/>
    <col min="15365" max="15365" width="8.375" style="5" customWidth="1"/>
    <col min="15366" max="15366" width="21.875" style="5" customWidth="1"/>
    <col min="15367" max="15614" width="9" style="5"/>
    <col min="15615" max="15615" width="4.25" style="5" customWidth="1"/>
    <col min="15616" max="15616" width="15.25" style="5" customWidth="1"/>
    <col min="15617" max="15617" width="19.625" style="5" customWidth="1"/>
    <col min="15618" max="15618" width="22.875" style="5" customWidth="1"/>
    <col min="15619" max="15619" width="5.875" style="5" customWidth="1"/>
    <col min="15620" max="15620" width="8" style="5" customWidth="1"/>
    <col min="15621" max="15621" width="8.375" style="5" customWidth="1"/>
    <col min="15622" max="15622" width="21.875" style="5" customWidth="1"/>
    <col min="15623" max="15870" width="9" style="5"/>
    <col min="15871" max="15871" width="4.25" style="5" customWidth="1"/>
    <col min="15872" max="15872" width="15.25" style="5" customWidth="1"/>
    <col min="15873" max="15873" width="19.625" style="5" customWidth="1"/>
    <col min="15874" max="15874" width="22.875" style="5" customWidth="1"/>
    <col min="15875" max="15875" width="5.875" style="5" customWidth="1"/>
    <col min="15876" max="15876" width="8" style="5" customWidth="1"/>
    <col min="15877" max="15877" width="8.375" style="5" customWidth="1"/>
    <col min="15878" max="15878" width="21.875" style="5" customWidth="1"/>
    <col min="15879" max="16126" width="9" style="5"/>
    <col min="16127" max="16127" width="4.25" style="5" customWidth="1"/>
    <col min="16128" max="16128" width="15.25" style="5" customWidth="1"/>
    <col min="16129" max="16129" width="19.625" style="5" customWidth="1"/>
    <col min="16130" max="16130" width="22.875" style="5" customWidth="1"/>
    <col min="16131" max="16131" width="5.875" style="5" customWidth="1"/>
    <col min="16132" max="16132" width="8" style="5" customWidth="1"/>
    <col min="16133" max="16133" width="8.375" style="5" customWidth="1"/>
    <col min="16134" max="16134" width="21.875" style="5" customWidth="1"/>
    <col min="16135" max="16384" width="9" style="5"/>
  </cols>
  <sheetData>
    <row r="1" spans="1:10" ht="45" customHeight="1">
      <c r="A1" s="55" t="s">
        <v>3267</v>
      </c>
      <c r="B1" s="55"/>
      <c r="C1" s="55"/>
      <c r="D1" s="55"/>
      <c r="E1" s="55"/>
      <c r="F1" s="55"/>
      <c r="G1" s="56"/>
      <c r="H1" s="55"/>
    </row>
    <row r="2" spans="1:10" ht="25.5" customHeight="1">
      <c r="A2" s="6"/>
      <c r="B2" s="27"/>
      <c r="C2" s="45">
        <v>681018</v>
      </c>
      <c r="D2" s="7"/>
      <c r="F2" s="63" t="str">
        <f ca="1">"编号：TDCJ-"&amp;F3&amp;"-"&amp;TEXT(H3,"yyyymmdd")</f>
        <v>编号：TDCJ-2.02.001-20190809</v>
      </c>
      <c r="G2" s="63"/>
      <c r="H2" s="63"/>
      <c r="J2" s="64" t="s">
        <v>3265</v>
      </c>
    </row>
    <row r="3" spans="1:10" ht="26.1" customHeight="1">
      <c r="B3" s="8" t="s">
        <v>1823</v>
      </c>
      <c r="C3" s="9" t="str">
        <f>VLOOKUP(F3,价格调整汇总!C3:D1326,2,FALSE)</f>
        <v>an</v>
      </c>
      <c r="D3" s="57" t="s">
        <v>1824</v>
      </c>
      <c r="E3" s="57"/>
      <c r="F3" s="58" t="s">
        <v>3264</v>
      </c>
      <c r="G3" s="58"/>
      <c r="H3" s="29">
        <f ca="1">TODAY()</f>
        <v>43686</v>
      </c>
    </row>
    <row r="4" spans="1:10" ht="26.1" customHeight="1">
      <c r="A4" s="59" t="s">
        <v>1825</v>
      </c>
      <c r="B4" s="59"/>
      <c r="C4" s="59"/>
      <c r="D4" s="59"/>
      <c r="E4" s="59"/>
      <c r="F4" s="59"/>
      <c r="G4" s="60"/>
      <c r="H4" s="59"/>
    </row>
    <row r="5" spans="1:10" ht="26.1" customHeight="1">
      <c r="A5" s="10" t="s">
        <v>1826</v>
      </c>
      <c r="B5" s="11" t="s">
        <v>1827</v>
      </c>
      <c r="C5" s="44" t="s">
        <v>1828</v>
      </c>
      <c r="D5" s="12" t="s">
        <v>1829</v>
      </c>
      <c r="E5" s="12" t="s">
        <v>1830</v>
      </c>
      <c r="F5" s="12" t="s">
        <v>7</v>
      </c>
      <c r="G5" s="13" t="s">
        <v>8</v>
      </c>
      <c r="H5" s="14" t="s">
        <v>1831</v>
      </c>
    </row>
    <row r="6" spans="1:10" ht="26.1" customHeight="1">
      <c r="A6" s="10">
        <v>1</v>
      </c>
      <c r="B6" s="30" t="str">
        <f>IFERROR(VLOOKUP($F$3&amp;A6,价格调整汇总!$A$3:$J$1326,5,0),"")</f>
        <v>30.003.034</v>
      </c>
      <c r="C6" s="30" t="str">
        <f>IFERROR(VLOOKUP($F$3&amp;A6,价格调整汇总!$A$3:$J$1326,6,0),"")</f>
        <v>链索*28C-05032</v>
      </c>
      <c r="D6" s="31">
        <f>IFERROR(VLOOKUP($F$3&amp;A6,价格调整汇总!$A$3:$J$1326,7,0),"")</f>
        <v>0</v>
      </c>
      <c r="E6" s="30" t="str">
        <f>IFERROR(VLOOKUP($F$3&amp;A6,价格调整汇总!$A$3:$J$1326,8,0),"")</f>
        <v>件</v>
      </c>
      <c r="F6" s="30">
        <f>IFERROR(VLOOKUP($F$3&amp;A6,价格调整汇总!$A$3:$J$1326,9,0),"")</f>
        <v>0.27</v>
      </c>
      <c r="G6" s="32">
        <f>IFERROR(VLOOKUP($F$3&amp;A6,价格调整汇总!$A$3:$J$1326,10,0),"")</f>
        <v>0.26190000000000002</v>
      </c>
      <c r="H6" s="15"/>
    </row>
    <row r="7" spans="1:10" ht="26.1" customHeight="1">
      <c r="A7" s="10">
        <v>2</v>
      </c>
      <c r="B7" s="30" t="str">
        <f>IFERROR(VLOOKUP($F$3&amp;A7,价格调整汇总!$A$3:$J$1326,5,0),"")</f>
        <v>30.003.076</v>
      </c>
      <c r="C7" s="30" t="str">
        <f>IFERROR(VLOOKUP($F$3&amp;A7,价格调整汇总!$A$3:$J$1326,6,0),"")</f>
        <v>把手*1104ZB1-046</v>
      </c>
      <c r="D7" s="31">
        <f>IFERROR(VLOOKUP($F$3&amp;A7,价格调整汇总!$A$3:$J$1326,7,0),"")</f>
        <v>0</v>
      </c>
      <c r="E7" s="30" t="str">
        <f>IFERROR(VLOOKUP($F$3&amp;A7,价格调整汇总!$A$3:$J$1326,8,0),"")</f>
        <v>件</v>
      </c>
      <c r="F7" s="30">
        <f>IFERROR(VLOOKUP($F$3&amp;A7,价格调整汇总!$A$3:$J$1326,9,0),"")</f>
        <v>1.53</v>
      </c>
      <c r="G7" s="32">
        <f>IFERROR(VLOOKUP($F$3&amp;A7,价格调整汇总!$A$3:$J$1326,10,0),"")</f>
        <v>1.4841</v>
      </c>
      <c r="H7" s="15"/>
    </row>
    <row r="8" spans="1:10" ht="26.1" customHeight="1">
      <c r="A8" s="10">
        <v>3</v>
      </c>
      <c r="B8" s="30" t="str">
        <f>IFERROR(VLOOKUP($F$3&amp;A8,价格调整汇总!$A$3:$J$1326,5,0),"")</f>
        <v>30.004.410</v>
      </c>
      <c r="C8" s="30" t="str">
        <f>IFERROR(VLOOKUP($F$3&amp;A8,价格调整汇总!$A$3:$J$1326,6,0),"")</f>
        <v>(JE15101910)卡箍-空气滤清器*1109013J-C48B00</v>
      </c>
      <c r="D8" s="31">
        <f>IFERROR(VLOOKUP($F$3&amp;A8,价格调整汇总!$A$3:$J$1326,7,0),"")</f>
        <v>0</v>
      </c>
      <c r="E8" s="30" t="str">
        <f>IFERROR(VLOOKUP($F$3&amp;A8,价格调整汇总!$A$3:$J$1326,8,0),"")</f>
        <v>件</v>
      </c>
      <c r="F8" s="30">
        <f>IFERROR(VLOOKUP($F$3&amp;A8,价格调整汇总!$A$3:$J$1326,9,0),"")</f>
        <v>8.74</v>
      </c>
      <c r="G8" s="32">
        <f>IFERROR(VLOOKUP($F$3&amp;A8,价格调整汇总!$A$3:$J$1326,10,0),"")</f>
        <v>8.4778000000000002</v>
      </c>
      <c r="H8" s="16"/>
    </row>
    <row r="9" spans="1:10" ht="26.1" customHeight="1">
      <c r="A9" s="10">
        <v>4</v>
      </c>
      <c r="B9" s="30" t="str">
        <f>IFERROR(VLOOKUP($F$3&amp;A9,价格调整汇总!$A$3:$J$1326,5,0),"")</f>
        <v>30.004.411</v>
      </c>
      <c r="C9" s="30" t="str">
        <f>IFERROR(VLOOKUP($F$3&amp;A9,价格调整汇总!$A$3:$J$1326,6,0),"")</f>
        <v>(JE15101910)垫块-空气滤清器支架*1109019J-C48B00</v>
      </c>
      <c r="D9" s="31">
        <f>IFERROR(VLOOKUP($F$3&amp;A9,价格调整汇总!$A$3:$J$1326,7,0),"")</f>
        <v>0</v>
      </c>
      <c r="E9" s="30" t="str">
        <f>IFERROR(VLOOKUP($F$3&amp;A9,价格调整汇总!$A$3:$J$1326,8,0),"")</f>
        <v>件</v>
      </c>
      <c r="F9" s="30">
        <f>IFERROR(VLOOKUP($F$3&amp;A9,价格调整汇总!$A$3:$J$1326,9,0),"")</f>
        <v>1.35</v>
      </c>
      <c r="G9" s="32">
        <f>IFERROR(VLOOKUP($F$3&amp;A9,价格调整汇总!$A$3:$J$1326,10,0),"")</f>
        <v>1.3095000000000001</v>
      </c>
      <c r="H9" s="16"/>
    </row>
    <row r="10" spans="1:10" ht="26.1" customHeight="1">
      <c r="A10" s="10">
        <v>5</v>
      </c>
      <c r="B10" s="30" t="str">
        <f>IFERROR(VLOOKUP($F$3&amp;A10,价格调整汇总!$A$3:$J$1326,5,0),"")</f>
        <v>31.001.0141</v>
      </c>
      <c r="C10" s="30" t="str">
        <f>IFERROR(VLOOKUP($F$3&amp;A10,价格调整汇总!$A$3:$J$1326,6,0),"")</f>
        <v>弯头*1201-03101-114</v>
      </c>
      <c r="D10" s="31">
        <f>IFERROR(VLOOKUP($F$3&amp;A10,价格调整汇总!$A$3:$J$1326,7,0),"")</f>
        <v>0</v>
      </c>
      <c r="E10" s="30" t="str">
        <f>IFERROR(VLOOKUP($F$3&amp;A10,价格调整汇总!$A$3:$J$1326,8,0),"")</f>
        <v>件</v>
      </c>
      <c r="F10" s="30">
        <f>IFERROR(VLOOKUP($F$3&amp;A10,价格调整汇总!$A$3:$J$1326,9,0),"")</f>
        <v>13.89</v>
      </c>
      <c r="G10" s="32">
        <f>IFERROR(VLOOKUP($F$3&amp;A10,价格调整汇总!$A$3:$J$1326,10,0),"")</f>
        <v>13.4733</v>
      </c>
      <c r="H10" s="16"/>
    </row>
    <row r="11" spans="1:10" ht="26.1" customHeight="1">
      <c r="A11" s="10">
        <v>6</v>
      </c>
      <c r="B11" s="30" t="str">
        <f>IFERROR(VLOOKUP($F$3&amp;A11,价格调整汇总!$A$3:$J$1326,5,0),"")</f>
        <v>31.001.0161</v>
      </c>
      <c r="C11" s="30" t="str">
        <f>IFERROR(VLOOKUP($F$3&amp;A11,价格调整汇总!$A$3:$J$1326,6,0),"")</f>
        <v>口座*12B67A-03016</v>
      </c>
      <c r="D11" s="31">
        <f>IFERROR(VLOOKUP($F$3&amp;A11,价格调整汇总!$A$3:$J$1326,7,0),"")</f>
        <v>0</v>
      </c>
      <c r="E11" s="30" t="str">
        <f>IFERROR(VLOOKUP($F$3&amp;A11,价格调整汇总!$A$3:$J$1326,8,0),"")</f>
        <v>件</v>
      </c>
      <c r="F11" s="30">
        <f>IFERROR(VLOOKUP($F$3&amp;A11,价格调整汇总!$A$3:$J$1326,9,0),"")</f>
        <v>2.46</v>
      </c>
      <c r="G11" s="32">
        <f>IFERROR(VLOOKUP($F$3&amp;A11,价格调整汇总!$A$3:$J$1326,10,0),"")</f>
        <v>2.3862000000000001</v>
      </c>
      <c r="H11" s="16"/>
    </row>
    <row r="12" spans="1:10" ht="26.1" customHeight="1">
      <c r="A12" s="10">
        <v>7</v>
      </c>
      <c r="B12" s="30" t="str">
        <f>IFERROR(VLOOKUP($F$3&amp;A12,价格调整汇总!$A$3:$J$1326,5,0),"")</f>
        <v>31.001.0211</v>
      </c>
      <c r="C12" s="30" t="str">
        <f>IFERROR(VLOOKUP($F$3&amp;A12,价格调整汇总!$A$3:$J$1326,6,0),"")</f>
        <v>加强条*2997985-027</v>
      </c>
      <c r="D12" s="31">
        <f>IFERROR(VLOOKUP($F$3&amp;A12,价格调整汇总!$A$3:$J$1326,7,0),"")</f>
        <v>0</v>
      </c>
      <c r="E12" s="30" t="str">
        <f>IFERROR(VLOOKUP($F$3&amp;A12,价格调整汇总!$A$3:$J$1326,8,0),"")</f>
        <v>件</v>
      </c>
      <c r="F12" s="30">
        <f>IFERROR(VLOOKUP($F$3&amp;A12,价格调整汇总!$A$3:$J$1326,9,0),"")</f>
        <v>20.66</v>
      </c>
      <c r="G12" s="32">
        <f>IFERROR(VLOOKUP($F$3&amp;A12,价格调整汇总!$A$3:$J$1326,10,0),"")</f>
        <v>20.040199999999999</v>
      </c>
      <c r="H12" s="16"/>
    </row>
    <row r="13" spans="1:10" ht="26.1" customHeight="1">
      <c r="A13" s="10">
        <v>8</v>
      </c>
      <c r="B13" s="30" t="str">
        <f>IFERROR(VLOOKUP($F$3&amp;A13,价格调整汇总!$A$3:$J$1326,5,0),"")</f>
        <v>31.001.0343</v>
      </c>
      <c r="C13" s="30" t="str">
        <f>IFERROR(VLOOKUP($F$3&amp;A13,价格调整汇总!$A$3:$J$1326,6,0),"")</f>
        <v>法兰*PLATE</v>
      </c>
      <c r="D13" s="31" t="str">
        <f>IFERROR(VLOOKUP($F$3&amp;A13,价格调整汇总!$A$3:$J$1326,7,0),"")</f>
        <v>Q235</v>
      </c>
      <c r="E13" s="30" t="str">
        <f>IFERROR(VLOOKUP($F$3&amp;A13,价格调整汇总!$A$3:$J$1326,8,0),"")</f>
        <v>件</v>
      </c>
      <c r="F13" s="30">
        <f>IFERROR(VLOOKUP($F$3&amp;A13,价格调整汇总!$A$3:$J$1326,9,0),"")</f>
        <v>23.48</v>
      </c>
      <c r="G13" s="32">
        <f>IFERROR(VLOOKUP($F$3&amp;A13,价格调整汇总!$A$3:$J$1326,10,0),"")</f>
        <v>22.775600000000001</v>
      </c>
      <c r="H13" s="16"/>
    </row>
    <row r="14" spans="1:10" ht="26.1" customHeight="1">
      <c r="A14" s="10">
        <v>9</v>
      </c>
      <c r="B14" s="30" t="str">
        <f>IFERROR(VLOOKUP($F$3&amp;A14,价格调整汇总!$A$3:$J$1326,5,0),"")</f>
        <v>31.002.1057</v>
      </c>
      <c r="C14" s="30" t="str">
        <f>IFERROR(VLOOKUP($F$3&amp;A14,价格调整汇总!$A$3:$J$1326,6,0),"")</f>
        <v>连接管*1201110-K37C0-021</v>
      </c>
      <c r="D14" s="31" t="str">
        <f>IFERROR(VLOOKUP($F$3&amp;A14,价格调整汇总!$A$3:$J$1326,7,0),"")</f>
        <v>Φ105*165(08AL)</v>
      </c>
      <c r="E14" s="30" t="str">
        <f>IFERROR(VLOOKUP($F$3&amp;A14,价格调整汇总!$A$3:$J$1326,8,0),"")</f>
        <v>件</v>
      </c>
      <c r="F14" s="30">
        <f>IFERROR(VLOOKUP($F$3&amp;A14,价格调整汇总!$A$3:$J$1326,9,0),"")</f>
        <v>17.739999999999998</v>
      </c>
      <c r="G14" s="32">
        <f>IFERROR(VLOOKUP($F$3&amp;A14,价格调整汇总!$A$3:$J$1326,10,0),"")</f>
        <v>17.207799999999999</v>
      </c>
      <c r="H14" s="16"/>
    </row>
    <row r="15" spans="1:10" ht="26.1" customHeight="1">
      <c r="A15" s="10">
        <v>10</v>
      </c>
      <c r="B15" s="30" t="str">
        <f>IFERROR(VLOOKUP($F$3&amp;A15,价格调整汇总!$A$3:$J$1326,5,0),"")</f>
        <v>31.002.1281</v>
      </c>
      <c r="C15" s="30" t="str">
        <f>IFERROR(VLOOKUP($F$3&amp;A15,价格调整汇总!$A$3:$J$1326,6,0),"")</f>
        <v>护罩*417-0068</v>
      </c>
      <c r="D15" s="31" t="str">
        <f>IFERROR(VLOOKUP($F$3&amp;A15,价格调整汇总!$A$3:$J$1326,7,0),"")</f>
        <v>δ2.0(SUS304)</v>
      </c>
      <c r="E15" s="30" t="str">
        <f>IFERROR(VLOOKUP($F$3&amp;A15,价格调整汇总!$A$3:$J$1326,8,0),"")</f>
        <v>件</v>
      </c>
      <c r="F15" s="30">
        <f>IFERROR(VLOOKUP($F$3&amp;A15,价格调整汇总!$A$3:$J$1326,9,0),"")</f>
        <v>4.9800000000000004</v>
      </c>
      <c r="G15" s="32">
        <f>IFERROR(VLOOKUP($F$3&amp;A15,价格调整汇总!$A$3:$J$1326,10,0),"")</f>
        <v>4.8306000000000004</v>
      </c>
      <c r="H15" s="16"/>
    </row>
    <row r="16" spans="1:10" ht="26.1" customHeight="1">
      <c r="A16" s="10">
        <v>11</v>
      </c>
      <c r="B16" s="30" t="str">
        <f>IFERROR(VLOOKUP($F$3&amp;A16,价格调整汇总!$A$3:$J$1326,5,0),"")</f>
        <v>31.002.1660</v>
      </c>
      <c r="C16" s="30" t="str">
        <f>IFERROR(VLOOKUP($F$3&amp;A16,价格调整汇总!$A$3:$J$1326,6,0),"")</f>
        <v>混合管*SC3E1-24-SY3</v>
      </c>
      <c r="D16" s="31">
        <f>IFERROR(VLOOKUP($F$3&amp;A16,价格调整汇总!$A$3:$J$1326,7,0),"")</f>
        <v>0</v>
      </c>
      <c r="E16" s="30" t="str">
        <f>IFERROR(VLOOKUP($F$3&amp;A16,价格调整汇总!$A$3:$J$1326,8,0),"")</f>
        <v>件</v>
      </c>
      <c r="F16" s="30">
        <f>IFERROR(VLOOKUP($F$3&amp;A16,价格调整汇总!$A$3:$J$1326,9,0),"")</f>
        <v>22.54</v>
      </c>
      <c r="G16" s="32">
        <f>IFERROR(VLOOKUP($F$3&amp;A16,价格调整汇总!$A$3:$J$1326,10,0),"")</f>
        <v>21.412999999999997</v>
      </c>
      <c r="H16" s="16"/>
    </row>
    <row r="17" spans="1:8" ht="26.1" customHeight="1">
      <c r="A17" s="10">
        <v>12</v>
      </c>
      <c r="B17" s="30" t="str">
        <f>IFERROR(VLOOKUP($F$3&amp;A17,价格调整汇总!$A$3:$J$1326,5,0),"")</f>
        <v>31.003.0009</v>
      </c>
      <c r="C17" s="30" t="str">
        <f>IFERROR(VLOOKUP($F$3&amp;A17,价格调整汇总!$A$3:$J$1326,6,0),"")</f>
        <v>支架*1201010-K2200-015</v>
      </c>
      <c r="D17" s="31">
        <f>IFERROR(VLOOKUP($F$3&amp;A17,价格调整汇总!$A$3:$J$1326,7,0),"")</f>
        <v>0</v>
      </c>
      <c r="E17" s="30" t="str">
        <f>IFERROR(VLOOKUP($F$3&amp;A17,价格调整汇总!$A$3:$J$1326,8,0),"")</f>
        <v>件</v>
      </c>
      <c r="F17" s="30">
        <f>IFERROR(VLOOKUP($F$3&amp;A17,价格调整汇总!$A$3:$J$1326,9,0),"")</f>
        <v>3.27</v>
      </c>
      <c r="G17" s="32">
        <f>IFERROR(VLOOKUP($F$3&amp;A17,价格调整汇总!$A$3:$J$1326,10,0),"")</f>
        <v>3.1718999999999999</v>
      </c>
      <c r="H17" s="16"/>
    </row>
    <row r="18" spans="1:8" ht="26.1" customHeight="1">
      <c r="A18" s="10">
        <v>13</v>
      </c>
      <c r="B18" s="30" t="str">
        <f>IFERROR(VLOOKUP($F$3&amp;A18,价格调整汇总!$A$3:$J$1326,5,0),"")</f>
        <v>31.003.0010</v>
      </c>
      <c r="C18" s="30" t="str">
        <f>IFERROR(VLOOKUP($F$3&amp;A18,价格调整汇总!$A$3:$J$1326,6,0),"")</f>
        <v>支架*1201010-K2200-016</v>
      </c>
      <c r="D18" s="31">
        <f>IFERROR(VLOOKUP($F$3&amp;A18,价格调整汇总!$A$3:$J$1326,7,0),"")</f>
        <v>0</v>
      </c>
      <c r="E18" s="30" t="str">
        <f>IFERROR(VLOOKUP($F$3&amp;A18,价格调整汇总!$A$3:$J$1326,8,0),"")</f>
        <v>件</v>
      </c>
      <c r="F18" s="30">
        <f>IFERROR(VLOOKUP($F$3&amp;A18,价格调整汇总!$A$3:$J$1326,9,0),"")</f>
        <v>0.56000000000000005</v>
      </c>
      <c r="G18" s="32">
        <f>IFERROR(VLOOKUP($F$3&amp;A18,价格调整汇总!$A$3:$J$1326,10,0),"")</f>
        <v>0.54320000000000002</v>
      </c>
      <c r="H18" s="16"/>
    </row>
    <row r="19" spans="1:8" ht="26.1" customHeight="1">
      <c r="A19" s="10">
        <v>14</v>
      </c>
      <c r="B19" s="30" t="str">
        <f>IFERROR(VLOOKUP($F$3&amp;A19,价格调整汇总!$A$3:$J$1326,5,0),"")</f>
        <v>31.003.0022</v>
      </c>
      <c r="C19" s="30" t="str">
        <f>IFERROR(VLOOKUP($F$3&amp;A19,价格调整汇总!$A$3:$J$1326,6,0),"")</f>
        <v>支架*1201Z02-03022</v>
      </c>
      <c r="D19" s="31">
        <f>IFERROR(VLOOKUP($F$3&amp;A19,价格调整汇总!$A$3:$J$1326,7,0),"")</f>
        <v>0</v>
      </c>
      <c r="E19" s="30" t="str">
        <f>IFERROR(VLOOKUP($F$3&amp;A19,价格调整汇总!$A$3:$J$1326,8,0),"")</f>
        <v>件</v>
      </c>
      <c r="F19" s="30">
        <f>IFERROR(VLOOKUP($F$3&amp;A19,价格调整汇总!$A$3:$J$1326,9,0),"")</f>
        <v>3.38</v>
      </c>
      <c r="G19" s="32">
        <f>IFERROR(VLOOKUP($F$3&amp;A19,价格调整汇总!$A$3:$J$1326,10,0),"")</f>
        <v>3.2786</v>
      </c>
      <c r="H19" s="16"/>
    </row>
    <row r="20" spans="1:8" ht="26.1" customHeight="1">
      <c r="A20" s="10">
        <v>15</v>
      </c>
      <c r="B20" s="30" t="str">
        <f>IFERROR(VLOOKUP($F$3&amp;A20,价格调整汇总!$A$3:$J$1326,5,0),"")</f>
        <v>31.003.0023</v>
      </c>
      <c r="C20" s="30" t="str">
        <f>IFERROR(VLOOKUP($F$3&amp;A20,价格调整汇总!$A$3:$J$1326,6,0),"")</f>
        <v>支架*1201Z60-015</v>
      </c>
      <c r="D20" s="31">
        <f>IFERROR(VLOOKUP($F$3&amp;A20,价格调整汇总!$A$3:$J$1326,7,0),"")</f>
        <v>0</v>
      </c>
      <c r="E20" s="30" t="str">
        <f>IFERROR(VLOOKUP($F$3&amp;A20,价格调整汇总!$A$3:$J$1326,8,0),"")</f>
        <v>件</v>
      </c>
      <c r="F20" s="30">
        <f>IFERROR(VLOOKUP($F$3&amp;A20,价格调整汇总!$A$3:$J$1326,9,0),"")</f>
        <v>0.79</v>
      </c>
      <c r="G20" s="32">
        <f>IFERROR(VLOOKUP($F$3&amp;A20,价格调整汇总!$A$3:$J$1326,10,0),"")</f>
        <v>0.76629999999999998</v>
      </c>
      <c r="H20" s="16"/>
    </row>
    <row r="21" spans="1:8" ht="26.1" customHeight="1">
      <c r="A21" s="10">
        <v>16</v>
      </c>
      <c r="B21" s="30" t="str">
        <f>IFERROR(VLOOKUP($F$3&amp;A21,价格调整汇总!$A$3:$J$1326,5,0),"")</f>
        <v>31.003.0025</v>
      </c>
      <c r="C21" s="30" t="str">
        <f>IFERROR(VLOOKUP($F$3&amp;A21,价格调整汇总!$A$3:$J$1326,6,0),"")</f>
        <v>支架*1201ZB3A-016</v>
      </c>
      <c r="D21" s="31">
        <f>IFERROR(VLOOKUP($F$3&amp;A21,价格调整汇总!$A$3:$J$1326,7,0),"")</f>
        <v>0</v>
      </c>
      <c r="E21" s="30" t="str">
        <f>IFERROR(VLOOKUP($F$3&amp;A21,价格调整汇总!$A$3:$J$1326,8,0),"")</f>
        <v>件</v>
      </c>
      <c r="F21" s="30">
        <f>IFERROR(VLOOKUP($F$3&amp;A21,价格调整汇总!$A$3:$J$1326,9,0),"")</f>
        <v>1.1399999999999999</v>
      </c>
      <c r="G21" s="32">
        <f>IFERROR(VLOOKUP($F$3&amp;A21,价格调整汇总!$A$3:$J$1326,10,0),"")</f>
        <v>1.1057999999999999</v>
      </c>
      <c r="H21" s="16"/>
    </row>
    <row r="22" spans="1:8" ht="26.1" customHeight="1">
      <c r="A22" s="10">
        <v>17</v>
      </c>
      <c r="B22" s="30" t="str">
        <f>IFERROR(VLOOKUP($F$3&amp;A22,价格调整汇总!$A$3:$J$1326,5,0),"")</f>
        <v>31.003.0026</v>
      </c>
      <c r="C22" s="30" t="str">
        <f>IFERROR(VLOOKUP($F$3&amp;A22,价格调整汇总!$A$3:$J$1326,6,0),"")</f>
        <v>支架*1201ZB6-015</v>
      </c>
      <c r="D22" s="31">
        <f>IFERROR(VLOOKUP($F$3&amp;A22,价格调整汇总!$A$3:$J$1326,7,0),"")</f>
        <v>0</v>
      </c>
      <c r="E22" s="30" t="str">
        <f>IFERROR(VLOOKUP($F$3&amp;A22,价格调整汇总!$A$3:$J$1326,8,0),"")</f>
        <v>件</v>
      </c>
      <c r="F22" s="30">
        <f>IFERROR(VLOOKUP($F$3&amp;A22,价格调整汇总!$A$3:$J$1326,9,0),"")</f>
        <v>1.21</v>
      </c>
      <c r="G22" s="32">
        <f>IFERROR(VLOOKUP($F$3&amp;A22,价格调整汇总!$A$3:$J$1326,10,0),"")</f>
        <v>1.1737</v>
      </c>
      <c r="H22" s="16"/>
    </row>
    <row r="23" spans="1:8" ht="26.1" customHeight="1">
      <c r="A23" s="10">
        <v>18</v>
      </c>
      <c r="B23" s="30" t="str">
        <f>IFERROR(VLOOKUP($F$3&amp;A23,价格调整汇总!$A$3:$J$1326,5,0),"")</f>
        <v>31.003.0027</v>
      </c>
      <c r="C23" s="30" t="str">
        <f>IFERROR(VLOOKUP($F$3&amp;A23,价格调整汇总!$A$3:$J$1326,6,0),"")</f>
        <v>支架*1201ZD10-014A</v>
      </c>
      <c r="D23" s="31">
        <f>IFERROR(VLOOKUP($F$3&amp;A23,价格调整汇总!$A$3:$J$1326,7,0),"")</f>
        <v>0</v>
      </c>
      <c r="E23" s="30" t="str">
        <f>IFERROR(VLOOKUP($F$3&amp;A23,价格调整汇总!$A$3:$J$1326,8,0),"")</f>
        <v>件</v>
      </c>
      <c r="F23" s="30">
        <f>IFERROR(VLOOKUP($F$3&amp;A23,价格调整汇总!$A$3:$J$1326,9,0),"")</f>
        <v>1.76</v>
      </c>
      <c r="G23" s="32">
        <f>IFERROR(VLOOKUP($F$3&amp;A23,价格调整汇总!$A$3:$J$1326,10,0),"")</f>
        <v>1.7072000000000001</v>
      </c>
      <c r="H23" s="16"/>
    </row>
    <row r="24" spans="1:8" ht="26.1" customHeight="1">
      <c r="A24" s="10">
        <v>19</v>
      </c>
      <c r="B24" s="30" t="str">
        <f>IFERROR(VLOOKUP($F$3&amp;A24,价格调整汇总!$A$3:$J$1326,5,0),"")</f>
        <v>31.003.0043</v>
      </c>
      <c r="C24" s="30" t="str">
        <f>IFERROR(VLOOKUP($F$3&amp;A24,价格调整汇总!$A$3:$J$1326,6,0),"")</f>
        <v>支架*1203064-K0700</v>
      </c>
      <c r="D24" s="31">
        <f>IFERROR(VLOOKUP($F$3&amp;A24,价格调整汇总!$A$3:$J$1326,7,0),"")</f>
        <v>0</v>
      </c>
      <c r="E24" s="30" t="str">
        <f>IFERROR(VLOOKUP($F$3&amp;A24,价格调整汇总!$A$3:$J$1326,8,0),"")</f>
        <v>件</v>
      </c>
      <c r="F24" s="30">
        <f>IFERROR(VLOOKUP($F$3&amp;A24,价格调整汇总!$A$3:$J$1326,9,0),"")</f>
        <v>27.01</v>
      </c>
      <c r="G24" s="32">
        <f>IFERROR(VLOOKUP($F$3&amp;A24,价格调整汇总!$A$3:$J$1326,10,0),"")</f>
        <v>26.1997</v>
      </c>
      <c r="H24" s="16"/>
    </row>
    <row r="25" spans="1:8" ht="26.1" customHeight="1">
      <c r="A25" s="10">
        <v>20</v>
      </c>
      <c r="B25" s="30" t="str">
        <f>IFERROR(VLOOKUP($F$3&amp;A25,价格调整汇总!$A$3:$J$1326,5,0),"")</f>
        <v>31.003.0046</v>
      </c>
      <c r="C25" s="30" t="str">
        <f>IFERROR(VLOOKUP($F$3&amp;A25,价格调整汇总!$A$3:$J$1326,6,0),"")</f>
        <v>支架*1203120-T3400</v>
      </c>
      <c r="D25" s="31">
        <f>IFERROR(VLOOKUP($F$3&amp;A25,价格调整汇总!$A$3:$J$1326,7,0),"")</f>
        <v>0</v>
      </c>
      <c r="E25" s="30" t="str">
        <f>IFERROR(VLOOKUP($F$3&amp;A25,价格调整汇总!$A$3:$J$1326,8,0),"")</f>
        <v>件</v>
      </c>
      <c r="F25" s="30">
        <f>IFERROR(VLOOKUP($F$3&amp;A25,价格调整汇总!$A$3:$J$1326,9,0),"")</f>
        <v>85</v>
      </c>
      <c r="G25" s="32">
        <f>IFERROR(VLOOKUP($F$3&amp;A25,价格调整汇总!$A$3:$J$1326,10,0),"")</f>
        <v>82.45</v>
      </c>
      <c r="H25" s="16"/>
    </row>
    <row r="26" spans="1:8" ht="26.1" customHeight="1">
      <c r="A26" s="10">
        <v>21</v>
      </c>
      <c r="B26" s="30" t="str">
        <f>IFERROR(VLOOKUP($F$3&amp;A26,价格调整汇总!$A$3:$J$1326,5,0),"")</f>
        <v>31.003.0114</v>
      </c>
      <c r="C26" s="30" t="str">
        <f>IFERROR(VLOOKUP($F$3&amp;A26,价格调整汇总!$A$3:$J$1326,6,0),"")</f>
        <v>支架*2997985-042</v>
      </c>
      <c r="D26" s="31">
        <f>IFERROR(VLOOKUP($F$3&amp;A26,价格调整汇总!$A$3:$J$1326,7,0),"")</f>
        <v>0</v>
      </c>
      <c r="E26" s="30" t="str">
        <f>IFERROR(VLOOKUP($F$3&amp;A26,价格调整汇总!$A$3:$J$1326,8,0),"")</f>
        <v>件</v>
      </c>
      <c r="F26" s="30">
        <f>IFERROR(VLOOKUP($F$3&amp;A26,价格调整汇总!$A$3:$J$1326,9,0),"")</f>
        <v>20.440000000000001</v>
      </c>
      <c r="G26" s="32">
        <f>IFERROR(VLOOKUP($F$3&amp;A26,价格调整汇总!$A$3:$J$1326,10,0),"")</f>
        <v>19.826800000000002</v>
      </c>
      <c r="H26" s="16"/>
    </row>
    <row r="27" spans="1:8" ht="26.1" customHeight="1">
      <c r="A27" s="10">
        <v>22</v>
      </c>
      <c r="B27" s="30" t="str">
        <f>IFERROR(VLOOKUP($F$3&amp;A27,价格调整汇总!$A$3:$J$1326,5,0),"")</f>
        <v>31.003.0115</v>
      </c>
      <c r="C27" s="30" t="str">
        <f>IFERROR(VLOOKUP($F$3&amp;A27,价格调整汇总!$A$3:$J$1326,6,0),"")</f>
        <v>支架*2997985-043</v>
      </c>
      <c r="D27" s="31">
        <f>IFERROR(VLOOKUP($F$3&amp;A27,价格调整汇总!$A$3:$J$1326,7,0),"")</f>
        <v>0</v>
      </c>
      <c r="E27" s="30" t="str">
        <f>IFERROR(VLOOKUP($F$3&amp;A27,价格调整汇总!$A$3:$J$1326,8,0),"")</f>
        <v>件</v>
      </c>
      <c r="F27" s="30">
        <f>IFERROR(VLOOKUP($F$3&amp;A27,价格调整汇总!$A$3:$J$1326,9,0),"")</f>
        <v>22.62</v>
      </c>
      <c r="G27" s="32">
        <f>IFERROR(VLOOKUP($F$3&amp;A27,价格调整汇总!$A$3:$J$1326,10,0),"")</f>
        <v>21.941400000000002</v>
      </c>
      <c r="H27" s="16"/>
    </row>
    <row r="28" spans="1:8" ht="26.1" customHeight="1">
      <c r="A28" s="10">
        <v>23</v>
      </c>
      <c r="B28" s="30" t="str">
        <f>IFERROR(VLOOKUP($F$3&amp;A28,价格调整汇总!$A$3:$J$1326,5,0),"")</f>
        <v>31.003.0116</v>
      </c>
      <c r="C28" s="30" t="str">
        <f>IFERROR(VLOOKUP($F$3&amp;A28,价格调整汇总!$A$3:$J$1326,6,0),"")</f>
        <v>支架*2997985-044</v>
      </c>
      <c r="D28" s="31">
        <f>IFERROR(VLOOKUP($F$3&amp;A28,价格调整汇总!$A$3:$J$1326,7,0),"")</f>
        <v>0</v>
      </c>
      <c r="E28" s="30" t="str">
        <f>IFERROR(VLOOKUP($F$3&amp;A28,价格调整汇总!$A$3:$J$1326,8,0),"")</f>
        <v>件</v>
      </c>
      <c r="F28" s="30">
        <f>IFERROR(VLOOKUP($F$3&amp;A28,价格调整汇总!$A$3:$J$1326,9,0),"")</f>
        <v>16.64</v>
      </c>
      <c r="G28" s="32">
        <f>IFERROR(VLOOKUP($F$3&amp;A28,价格调整汇总!$A$3:$J$1326,10,0),"")</f>
        <v>16.140799999999999</v>
      </c>
      <c r="H28" s="16"/>
    </row>
    <row r="29" spans="1:8" ht="26.1" customHeight="1">
      <c r="A29" s="10">
        <v>24</v>
      </c>
      <c r="B29" s="30" t="str">
        <f>IFERROR(VLOOKUP($F$3&amp;A29,价格调整汇总!$A$3:$J$1326,5,0),"")</f>
        <v>31.003.0117</v>
      </c>
      <c r="C29" s="30" t="str">
        <f>IFERROR(VLOOKUP($F$3&amp;A29,价格调整汇总!$A$3:$J$1326,6,0),"")</f>
        <v>支架*2997985-045</v>
      </c>
      <c r="D29" s="31">
        <f>IFERROR(VLOOKUP($F$3&amp;A29,价格调整汇总!$A$3:$J$1326,7,0),"")</f>
        <v>0</v>
      </c>
      <c r="E29" s="30" t="str">
        <f>IFERROR(VLOOKUP($F$3&amp;A29,价格调整汇总!$A$3:$J$1326,8,0),"")</f>
        <v>件</v>
      </c>
      <c r="F29" s="30">
        <f>IFERROR(VLOOKUP($F$3&amp;A29,价格调整汇总!$A$3:$J$1326,9,0),"")</f>
        <v>0.95</v>
      </c>
      <c r="G29" s="32">
        <f>IFERROR(VLOOKUP($F$3&amp;A29,价格调整汇总!$A$3:$J$1326,10,0),"")</f>
        <v>0.92149999999999999</v>
      </c>
      <c r="H29" s="16"/>
    </row>
    <row r="30" spans="1:8" ht="26.1" customHeight="1">
      <c r="A30" s="10">
        <v>25</v>
      </c>
      <c r="B30" s="30" t="str">
        <f>IFERROR(VLOOKUP($F$3&amp;A30,价格调整汇总!$A$3:$J$1326,5,0),"")</f>
        <v>31.003.0124</v>
      </c>
      <c r="C30" s="30" t="str">
        <f>IFERROR(VLOOKUP($F$3&amp;A30,价格调整汇总!$A$3:$J$1326,6,0),"")</f>
        <v>支撑*3534850-019</v>
      </c>
      <c r="D30" s="31">
        <f>IFERROR(VLOOKUP($F$3&amp;A30,价格调整汇总!$A$3:$J$1326,7,0),"")</f>
        <v>0</v>
      </c>
      <c r="E30" s="30" t="str">
        <f>IFERROR(VLOOKUP($F$3&amp;A30,价格调整汇总!$A$3:$J$1326,8,0),"")</f>
        <v>件</v>
      </c>
      <c r="F30" s="30">
        <f>IFERROR(VLOOKUP($F$3&amp;A30,价格调整汇总!$A$3:$J$1326,9,0),"")</f>
        <v>4.66</v>
      </c>
      <c r="G30" s="32">
        <f>IFERROR(VLOOKUP($F$3&amp;A30,价格调整汇总!$A$3:$J$1326,10,0),"")</f>
        <v>4.5202</v>
      </c>
      <c r="H30" s="16"/>
    </row>
    <row r="31" spans="1:8" ht="26.1" customHeight="1">
      <c r="A31" s="10">
        <v>26</v>
      </c>
      <c r="B31" s="30" t="str">
        <f>IFERROR(VLOOKUP($F$3&amp;A31,价格调整汇总!$A$3:$J$1326,5,0),"")</f>
        <v>31.003.0129</v>
      </c>
      <c r="C31" s="30" t="str">
        <f>IFERROR(VLOOKUP($F$3&amp;A31,价格调整汇总!$A$3:$J$1326,6,0),"")</f>
        <v>喇叭管*3580503-028</v>
      </c>
      <c r="D31" s="31">
        <f>IFERROR(VLOOKUP($F$3&amp;A31,价格调整汇总!$A$3:$J$1326,7,0),"")</f>
        <v>0</v>
      </c>
      <c r="E31" s="30" t="str">
        <f>IFERROR(VLOOKUP($F$3&amp;A31,价格调整汇总!$A$3:$J$1326,8,0),"")</f>
        <v>件</v>
      </c>
      <c r="F31" s="30">
        <f>IFERROR(VLOOKUP($F$3&amp;A31,价格调整汇总!$A$3:$J$1326,9,0),"")</f>
        <v>16.809999999999999</v>
      </c>
      <c r="G31" s="32">
        <f>IFERROR(VLOOKUP($F$3&amp;A31,价格调整汇总!$A$3:$J$1326,10,0),"")</f>
        <v>16.305699999999998</v>
      </c>
      <c r="H31" s="16"/>
    </row>
    <row r="32" spans="1:8" ht="26.1" customHeight="1">
      <c r="A32" s="10">
        <v>27</v>
      </c>
      <c r="B32" s="30" t="str">
        <f>IFERROR(VLOOKUP($F$3&amp;A32,价格调整汇总!$A$3:$J$1326,5,0),"")</f>
        <v>31.003.0130</v>
      </c>
      <c r="C32" s="30" t="str">
        <f>IFERROR(VLOOKUP($F$3&amp;A32,价格调整汇总!$A$3:$J$1326,6,0),"")</f>
        <v>加强罩1*3580503-034</v>
      </c>
      <c r="D32" s="31">
        <f>IFERROR(VLOOKUP($F$3&amp;A32,价格调整汇总!$A$3:$J$1326,7,0),"")</f>
        <v>0</v>
      </c>
      <c r="E32" s="30" t="str">
        <f>IFERROR(VLOOKUP($F$3&amp;A32,价格调整汇总!$A$3:$J$1326,8,0),"")</f>
        <v>件</v>
      </c>
      <c r="F32" s="30">
        <f>IFERROR(VLOOKUP($F$3&amp;A32,价格调整汇总!$A$3:$J$1326,9,0),"")</f>
        <v>25.93</v>
      </c>
      <c r="G32" s="32">
        <f>IFERROR(VLOOKUP($F$3&amp;A32,价格调整汇总!$A$3:$J$1326,10,0),"")</f>
        <v>25.152100000000001</v>
      </c>
      <c r="H32" s="16"/>
    </row>
    <row r="33" spans="1:8" ht="26.1" customHeight="1">
      <c r="A33" s="10">
        <v>28</v>
      </c>
      <c r="B33" s="30" t="str">
        <f>IFERROR(VLOOKUP($F$3&amp;A33,价格调整汇总!$A$3:$J$1326,5,0),"")</f>
        <v>31.003.0131</v>
      </c>
      <c r="C33" s="30" t="str">
        <f>IFERROR(VLOOKUP($F$3&amp;A33,价格调整汇总!$A$3:$J$1326,6,0),"")</f>
        <v>加强罩2*3580503-035A</v>
      </c>
      <c r="D33" s="31">
        <f>IFERROR(VLOOKUP($F$3&amp;A33,价格调整汇总!$A$3:$J$1326,7,0),"")</f>
        <v>0</v>
      </c>
      <c r="E33" s="30" t="str">
        <f>IFERROR(VLOOKUP($F$3&amp;A33,价格调整汇总!$A$3:$J$1326,8,0),"")</f>
        <v>件</v>
      </c>
      <c r="F33" s="30">
        <f>IFERROR(VLOOKUP($F$3&amp;A33,价格调整汇总!$A$3:$J$1326,9,0),"")</f>
        <v>19.04</v>
      </c>
      <c r="G33" s="32">
        <f>IFERROR(VLOOKUP($F$3&amp;A33,价格调整汇总!$A$3:$J$1326,10,0),"")</f>
        <v>18.468799999999998</v>
      </c>
      <c r="H33" s="16"/>
    </row>
    <row r="34" spans="1:8" ht="26.1" customHeight="1">
      <c r="A34" s="10">
        <v>29</v>
      </c>
      <c r="B34" s="30" t="str">
        <f>IFERROR(VLOOKUP($F$3&amp;A34,价格调整汇总!$A$3:$J$1326,5,0),"")</f>
        <v>31.003.0166</v>
      </c>
      <c r="C34" s="30" t="str">
        <f>IFERROR(VLOOKUP($F$3&amp;A34,价格调整汇总!$A$3:$J$1326,6,0),"")</f>
        <v>支架总成*1203120-K2401</v>
      </c>
      <c r="D34" s="31">
        <f>IFERROR(VLOOKUP($F$3&amp;A34,价格调整汇总!$A$3:$J$1326,7,0),"")</f>
        <v>0</v>
      </c>
      <c r="E34" s="30" t="str">
        <f>IFERROR(VLOOKUP($F$3&amp;A34,价格调整汇总!$A$3:$J$1326,8,0),"")</f>
        <v>件</v>
      </c>
      <c r="F34" s="30">
        <f>IFERROR(VLOOKUP($F$3&amp;A34,价格调整汇总!$A$3:$J$1326,9,0),"")</f>
        <v>86.4</v>
      </c>
      <c r="G34" s="32">
        <f>IFERROR(VLOOKUP($F$3&amp;A34,价格调整汇总!$A$3:$J$1326,10,0),"")</f>
        <v>83.808000000000007</v>
      </c>
      <c r="H34" s="16"/>
    </row>
    <row r="35" spans="1:8" ht="26.1" customHeight="1">
      <c r="A35" s="10">
        <v>30</v>
      </c>
      <c r="B35" s="30" t="str">
        <f>IFERROR(VLOOKUP($F$3&amp;A35,价格调整汇总!$A$3:$J$1326,5,0),"")</f>
        <v>31.003.0168</v>
      </c>
      <c r="C35" s="30" t="str">
        <f>IFERROR(VLOOKUP($F$3&amp;A35,价格调整汇总!$A$3:$J$1326,6,0),"")</f>
        <v>支架总成*1203125-K2401</v>
      </c>
      <c r="D35" s="31">
        <f>IFERROR(VLOOKUP($F$3&amp;A35,价格调整汇总!$A$3:$J$1326,7,0),"")</f>
        <v>0</v>
      </c>
      <c r="E35" s="30" t="str">
        <f>IFERROR(VLOOKUP($F$3&amp;A35,价格调整汇总!$A$3:$J$1326,8,0),"")</f>
        <v>件</v>
      </c>
      <c r="F35" s="30">
        <f>IFERROR(VLOOKUP($F$3&amp;A35,价格调整汇总!$A$3:$J$1326,9,0),"")</f>
        <v>73.72</v>
      </c>
      <c r="G35" s="32">
        <f>IFERROR(VLOOKUP($F$3&amp;A35,价格调整汇总!$A$3:$J$1326,10,0),"")</f>
        <v>71.508399999999995</v>
      </c>
      <c r="H35" s="16"/>
    </row>
    <row r="36" spans="1:8" ht="26.1" customHeight="1">
      <c r="A36" s="10">
        <v>31</v>
      </c>
      <c r="B36" s="30" t="str">
        <f>IFERROR(VLOOKUP($F$3&amp;A36,价格调整汇总!$A$3:$J$1326,5,0),"")</f>
        <v>31.003.0189</v>
      </c>
      <c r="C36" s="30" t="str">
        <f>IFERROR(VLOOKUP($F$3&amp;A36,价格调整汇总!$A$3:$J$1326,6,0),"")</f>
        <v>隔热板*1204031-T3401</v>
      </c>
      <c r="D36" s="31">
        <f>IFERROR(VLOOKUP($F$3&amp;A36,价格调整汇总!$A$3:$J$1326,7,0),"")</f>
        <v>0</v>
      </c>
      <c r="E36" s="30" t="str">
        <f>IFERROR(VLOOKUP($F$3&amp;A36,价格调整汇总!$A$3:$J$1326,8,0),"")</f>
        <v>件</v>
      </c>
      <c r="F36" s="30">
        <f>IFERROR(VLOOKUP($F$3&amp;A36,价格调整汇总!$A$3:$J$1326,9,0),"")</f>
        <v>24.64</v>
      </c>
      <c r="G36" s="32">
        <f>IFERROR(VLOOKUP($F$3&amp;A36,价格调整汇总!$A$3:$J$1326,10,0),"")</f>
        <v>23.9008</v>
      </c>
      <c r="H36" s="16"/>
    </row>
    <row r="37" spans="1:8" ht="26.1" customHeight="1">
      <c r="A37" s="10">
        <v>32</v>
      </c>
      <c r="B37" s="30" t="str">
        <f>IFERROR(VLOOKUP($F$3&amp;A37,价格调整汇总!$A$3:$J$1326,5,0),"")</f>
        <v>31.003.0192</v>
      </c>
      <c r="C37" s="30" t="str">
        <f>IFERROR(VLOOKUP($F$3&amp;A37,价格调整汇总!$A$3:$J$1326,6,0),"")</f>
        <v>定位块*1201ZD10-055</v>
      </c>
      <c r="D37" s="31">
        <f>IFERROR(VLOOKUP($F$3&amp;A37,价格调整汇总!$A$3:$J$1326,7,0),"")</f>
        <v>0</v>
      </c>
      <c r="E37" s="30" t="str">
        <f>IFERROR(VLOOKUP($F$3&amp;A37,价格调整汇总!$A$3:$J$1326,8,0),"")</f>
        <v>件</v>
      </c>
      <c r="F37" s="30">
        <f>IFERROR(VLOOKUP($F$3&amp;A37,价格调整汇总!$A$3:$J$1326,9,0),"")</f>
        <v>0.45</v>
      </c>
      <c r="G37" s="32">
        <f>IFERROR(VLOOKUP($F$3&amp;A37,价格调整汇总!$A$3:$J$1326,10,0),"")</f>
        <v>0.4365</v>
      </c>
      <c r="H37" s="16"/>
    </row>
    <row r="38" spans="1:8" ht="26.1" customHeight="1">
      <c r="A38" s="10">
        <v>33</v>
      </c>
      <c r="B38" s="30" t="str">
        <f>IFERROR(VLOOKUP($F$3&amp;A38,价格调整汇总!$A$3:$J$1326,5,0),"")</f>
        <v>31.003.0218</v>
      </c>
      <c r="C38" s="30" t="str">
        <f>IFERROR(VLOOKUP($F$3&amp;A38,价格调整汇总!$A$3:$J$1326,6,0),"")</f>
        <v>加强板*1201017L3-K2400</v>
      </c>
      <c r="D38" s="31">
        <f>IFERROR(VLOOKUP($F$3&amp;A38,价格调整汇总!$A$3:$J$1326,7,0),"")</f>
        <v>0</v>
      </c>
      <c r="E38" s="30" t="str">
        <f>IFERROR(VLOOKUP($F$3&amp;A38,价格调整汇总!$A$3:$J$1326,8,0),"")</f>
        <v>件</v>
      </c>
      <c r="F38" s="30">
        <f>IFERROR(VLOOKUP($F$3&amp;A38,价格调整汇总!$A$3:$J$1326,9,0),"")</f>
        <v>1</v>
      </c>
      <c r="G38" s="32">
        <f>IFERROR(VLOOKUP($F$3&amp;A38,价格调整汇总!$A$3:$J$1326,10,0),"")</f>
        <v>0.97</v>
      </c>
      <c r="H38" s="16"/>
    </row>
    <row r="39" spans="1:8" ht="26.1" customHeight="1">
      <c r="A39" s="10">
        <v>34</v>
      </c>
      <c r="B39" s="30" t="str">
        <f>IFERROR(VLOOKUP($F$3&amp;A39,价格调整汇总!$A$3:$J$1326,5,0),"")</f>
        <v>31.003.0219</v>
      </c>
      <c r="C39" s="30" t="str">
        <f>IFERROR(VLOOKUP($F$3&amp;A39,价格调整汇总!$A$3:$J$1326,6,0),"")</f>
        <v>支架*1201017L2-K2400</v>
      </c>
      <c r="D39" s="31">
        <f>IFERROR(VLOOKUP($F$3&amp;A39,价格调整汇总!$A$3:$J$1326,7,0),"")</f>
        <v>0</v>
      </c>
      <c r="E39" s="30" t="str">
        <f>IFERROR(VLOOKUP($F$3&amp;A39,价格调整汇总!$A$3:$J$1326,8,0),"")</f>
        <v>件</v>
      </c>
      <c r="F39" s="30">
        <f>IFERROR(VLOOKUP($F$3&amp;A39,价格调整汇总!$A$3:$J$1326,9,0),"")</f>
        <v>1.1000000000000001</v>
      </c>
      <c r="G39" s="32">
        <f>IFERROR(VLOOKUP($F$3&amp;A39,价格调整汇总!$A$3:$J$1326,10,0),"")</f>
        <v>1.0669999999999999</v>
      </c>
      <c r="H39" s="16"/>
    </row>
    <row r="40" spans="1:8" ht="26.1" customHeight="1">
      <c r="A40" s="10">
        <v>35</v>
      </c>
      <c r="B40" s="30" t="str">
        <f>IFERROR(VLOOKUP($F$3&amp;A40,价格调整汇总!$A$3:$J$1326,5,0),"")</f>
        <v>31.003.0340</v>
      </c>
      <c r="C40" s="30" t="str">
        <f>IFERROR(VLOOKUP($F$3&amp;A40,价格调整汇总!$A$3:$J$1326,6,0),"")</f>
        <v>支架总成*1201110-K37C0-070</v>
      </c>
      <c r="D40" s="31" t="str">
        <f>IFERROR(VLOOKUP($F$3&amp;A40,价格调整汇总!$A$3:$J$1326,7,0),"")</f>
        <v>Q235</v>
      </c>
      <c r="E40" s="30" t="str">
        <f>IFERROR(VLOOKUP($F$3&amp;A40,价格调整汇总!$A$3:$J$1326,8,0),"")</f>
        <v>件</v>
      </c>
      <c r="F40" s="30">
        <f>IFERROR(VLOOKUP($F$3&amp;A40,价格调整汇总!$A$3:$J$1326,9,0),"")</f>
        <v>18.95</v>
      </c>
      <c r="G40" s="32">
        <f>IFERROR(VLOOKUP($F$3&amp;A40,价格调整汇总!$A$3:$J$1326,10,0),"")</f>
        <v>18.381499999999999</v>
      </c>
      <c r="H40" s="16"/>
    </row>
    <row r="41" spans="1:8" ht="26.1" customHeight="1">
      <c r="A41" s="10">
        <v>36</v>
      </c>
      <c r="B41" s="30" t="str">
        <f>IFERROR(VLOOKUP($F$3&amp;A41,价格调整汇总!$A$3:$J$1326,5,0),"")</f>
        <v>31.003.0341</v>
      </c>
      <c r="C41" s="30" t="str">
        <f>IFERROR(VLOOKUP($F$3&amp;A41,价格调整汇总!$A$3:$J$1326,6,0),"")</f>
        <v>本体支架1*1201110-K37C0-080</v>
      </c>
      <c r="D41" s="31" t="str">
        <f>IFERROR(VLOOKUP($F$3&amp;A41,价格调整汇总!$A$3:$J$1326,7,0),"")</f>
        <v>Q235</v>
      </c>
      <c r="E41" s="30" t="str">
        <f>IFERROR(VLOOKUP($F$3&amp;A41,价格调整汇总!$A$3:$J$1326,8,0),"")</f>
        <v>件</v>
      </c>
      <c r="F41" s="30">
        <f>IFERROR(VLOOKUP($F$3&amp;A41,价格调整汇总!$A$3:$J$1326,9,0),"")</f>
        <v>7.14</v>
      </c>
      <c r="G41" s="32">
        <f>IFERROR(VLOOKUP($F$3&amp;A41,价格调整汇总!$A$3:$J$1326,10,0),"")</f>
        <v>6.9257999999999997</v>
      </c>
      <c r="H41" s="16"/>
    </row>
    <row r="42" spans="1:8" ht="26.1" customHeight="1">
      <c r="A42" s="10">
        <v>37</v>
      </c>
      <c r="B42" s="30" t="str">
        <f>IFERROR(VLOOKUP($F$3&amp;A42,价格调整汇总!$A$3:$J$1326,5,0),"")</f>
        <v>31.003.0440</v>
      </c>
      <c r="C42" s="30" t="str">
        <f>IFERROR(VLOOKUP($F$3&amp;A42,价格调整汇总!$A$3:$J$1326,6,0),"")</f>
        <v>加强罩*4367597-033</v>
      </c>
      <c r="D42" s="31" t="str">
        <f>IFERROR(VLOOKUP($F$3&amp;A42,价格调整汇总!$A$3:$J$1326,7,0),"")</f>
        <v>δ2.5(Q235)</v>
      </c>
      <c r="E42" s="30" t="str">
        <f>IFERROR(VLOOKUP($F$3&amp;A42,价格调整汇总!$A$3:$J$1326,8,0),"")</f>
        <v>件</v>
      </c>
      <c r="F42" s="30">
        <f>IFERROR(VLOOKUP($F$3&amp;A42,价格调整汇总!$A$3:$J$1326,9,0),"")</f>
        <v>6.42</v>
      </c>
      <c r="G42" s="32">
        <f>IFERROR(VLOOKUP($F$3&amp;A42,价格调整汇总!$A$3:$J$1326,10,0),"")</f>
        <v>6.2273999999999994</v>
      </c>
      <c r="H42" s="16"/>
    </row>
    <row r="43" spans="1:8" ht="26.1" customHeight="1">
      <c r="A43" s="10">
        <v>38</v>
      </c>
      <c r="B43" s="30" t="str">
        <f>IFERROR(VLOOKUP($F$3&amp;A43,价格调整汇总!$A$3:$J$1326,5,0),"")</f>
        <v>31.003.0472</v>
      </c>
      <c r="C43" s="30" t="str">
        <f>IFERROR(VLOOKUP($F$3&amp;A43,价格调整汇总!$A$3:$J$1326,6,0),"")</f>
        <v>消声器支架总成*1203120-K37Y0</v>
      </c>
      <c r="D43" s="31">
        <f>IFERROR(VLOOKUP($F$3&amp;A43,价格调整汇总!$A$3:$J$1326,7,0),"")</f>
        <v>0</v>
      </c>
      <c r="E43" s="30" t="str">
        <f>IFERROR(VLOOKUP($F$3&amp;A43,价格调整汇总!$A$3:$J$1326,8,0),"")</f>
        <v>件</v>
      </c>
      <c r="F43" s="30">
        <f>IFERROR(VLOOKUP($F$3&amp;A43,价格调整汇总!$A$3:$J$1326,9,0),"")</f>
        <v>86.74</v>
      </c>
      <c r="G43" s="32">
        <f>IFERROR(VLOOKUP($F$3&amp;A43,价格调整汇总!$A$3:$J$1326,10,0),"")</f>
        <v>84.137799999999999</v>
      </c>
      <c r="H43" s="16"/>
    </row>
    <row r="44" spans="1:8" ht="26.1" customHeight="1">
      <c r="A44" s="10">
        <v>39</v>
      </c>
      <c r="B44" s="30" t="str">
        <f>IFERROR(VLOOKUP($F$3&amp;A44,价格调整汇总!$A$3:$J$1326,5,0),"")</f>
        <v>31.003.0473</v>
      </c>
      <c r="C44" s="30" t="str">
        <f>IFERROR(VLOOKUP($F$3&amp;A44,价格调整汇总!$A$3:$J$1326,6,0),"")</f>
        <v>隔热板*1204031-K37Y0</v>
      </c>
      <c r="D44" s="31" t="str">
        <f>IFERROR(VLOOKUP($F$3&amp;A44,价格调整汇总!$A$3:$J$1326,7,0),"")</f>
        <v>δ1.2*496*396(08Al)</v>
      </c>
      <c r="E44" s="30" t="str">
        <f>IFERROR(VLOOKUP($F$3&amp;A44,价格调整汇总!$A$3:$J$1326,8,0),"")</f>
        <v>件</v>
      </c>
      <c r="F44" s="30">
        <f>IFERROR(VLOOKUP($F$3&amp;A44,价格调整汇总!$A$3:$J$1326,9,0),"")</f>
        <v>25.4</v>
      </c>
      <c r="G44" s="32">
        <f>IFERROR(VLOOKUP($F$3&amp;A44,价格调整汇总!$A$3:$J$1326,10,0),"")</f>
        <v>24.637999999999998</v>
      </c>
      <c r="H44" s="16"/>
    </row>
    <row r="45" spans="1:8" ht="26.1" customHeight="1">
      <c r="A45" s="10">
        <v>40</v>
      </c>
      <c r="B45" s="30" t="str">
        <f>IFERROR(VLOOKUP($F$3&amp;A45,价格调整汇总!$A$3:$J$1326,5,0),"")</f>
        <v>31.003.0516</v>
      </c>
      <c r="C45" s="30" t="str">
        <f>IFERROR(VLOOKUP($F$3&amp;A45,价格调整汇总!$A$3:$J$1326,6,0),"")</f>
        <v>加强罩*455-7560-033</v>
      </c>
      <c r="D45" s="31" t="str">
        <f>IFERROR(VLOOKUP($F$3&amp;A45,价格调整汇总!$A$3:$J$1326,7,0),"")</f>
        <v>δ2.5(Q235)</v>
      </c>
      <c r="E45" s="30" t="str">
        <f>IFERROR(VLOOKUP($F$3&amp;A45,价格调整汇总!$A$3:$J$1326,8,0),"")</f>
        <v>件</v>
      </c>
      <c r="F45" s="30">
        <f>IFERROR(VLOOKUP($F$3&amp;A45,价格调整汇总!$A$3:$J$1326,9,0),"")</f>
        <v>5.35</v>
      </c>
      <c r="G45" s="32">
        <f>IFERROR(VLOOKUP($F$3&amp;A45,价格调整汇总!$A$3:$J$1326,10,0),"")</f>
        <v>5.1894999999999998</v>
      </c>
      <c r="H45" s="16"/>
    </row>
    <row r="46" spans="1:8" ht="26.1" customHeight="1">
      <c r="A46" s="10">
        <v>41</v>
      </c>
      <c r="B46" s="30" t="str">
        <f>IFERROR(VLOOKUP($F$3&amp;A46,价格调整汇总!$A$3:$J$1326,5,0),"")</f>
        <v>31.003.0546</v>
      </c>
      <c r="C46" s="30" t="str">
        <f>IFERROR(VLOOKUP($F$3&amp;A46,价格调整汇总!$A$3:$J$1326,6,0),"")</f>
        <v>安装支架*1201019-HR95004</v>
      </c>
      <c r="D46" s="31" t="str">
        <f>IFERROR(VLOOKUP($F$3&amp;A46,价格调整汇总!$A$3:$J$1326,7,0),"")</f>
        <v>Q235</v>
      </c>
      <c r="E46" s="30" t="str">
        <f>IFERROR(VLOOKUP($F$3&amp;A46,价格调整汇总!$A$3:$J$1326,8,0),"")</f>
        <v>件</v>
      </c>
      <c r="F46" s="30">
        <f>IFERROR(VLOOKUP($F$3&amp;A46,价格调整汇总!$A$3:$J$1326,9,0),"")</f>
        <v>6.7</v>
      </c>
      <c r="G46" s="32">
        <f>IFERROR(VLOOKUP($F$3&amp;A46,价格调整汇总!$A$3:$J$1326,10,0),"")</f>
        <v>6.4989999999999997</v>
      </c>
      <c r="H46" s="16"/>
    </row>
    <row r="47" spans="1:8" ht="26.1" customHeight="1">
      <c r="A47" s="10">
        <v>42</v>
      </c>
      <c r="B47" s="30" t="str">
        <f>IFERROR(VLOOKUP($F$3&amp;A47,价格调整汇总!$A$3:$J$1326,5,0),"")</f>
        <v>31.003.0573</v>
      </c>
      <c r="C47" s="30" t="str">
        <f>IFERROR(VLOOKUP($F$3&amp;A47,价格调整汇总!$A$3:$J$1326,6,0),"")</f>
        <v>压差传感器支架底座*S5000-1205975SF1</v>
      </c>
      <c r="D47" s="31">
        <f>IFERROR(VLOOKUP($F$3&amp;A47,价格调整汇总!$A$3:$J$1326,7,0),"")</f>
        <v>0</v>
      </c>
      <c r="E47" s="30" t="str">
        <f>IFERROR(VLOOKUP($F$3&amp;A47,价格调整汇总!$A$3:$J$1326,8,0),"")</f>
        <v>件</v>
      </c>
      <c r="F47" s="30">
        <f>IFERROR(VLOOKUP($F$3&amp;A47,价格调整汇总!$A$3:$J$1326,9,0),"")</f>
        <v>9.0500000000000007</v>
      </c>
      <c r="G47" s="32">
        <f>IFERROR(VLOOKUP($F$3&amp;A47,价格调整汇总!$A$3:$J$1326,10,0),"")</f>
        <v>8.5975000000000001</v>
      </c>
      <c r="H47" s="16"/>
    </row>
    <row r="48" spans="1:8" ht="26.1" customHeight="1">
      <c r="A48" s="10">
        <v>43</v>
      </c>
      <c r="B48" s="30" t="str">
        <f>IFERROR(VLOOKUP($F$3&amp;A48,价格调整汇总!$A$3:$J$1326,5,0),"")</f>
        <v>31.003.0574</v>
      </c>
      <c r="C48" s="30" t="str">
        <f>IFERROR(VLOOKUP($F$3&amp;A48,价格调整汇总!$A$3:$J$1326,6,0),"")</f>
        <v>压差传感器固定支架*S5000-1205974</v>
      </c>
      <c r="D48" s="31">
        <f>IFERROR(VLOOKUP($F$3&amp;A48,价格调整汇总!$A$3:$J$1326,7,0),"")</f>
        <v>0</v>
      </c>
      <c r="E48" s="30" t="str">
        <f>IFERROR(VLOOKUP($F$3&amp;A48,价格调整汇总!$A$3:$J$1326,8,0),"")</f>
        <v>件</v>
      </c>
      <c r="F48" s="30">
        <f>IFERROR(VLOOKUP($F$3&amp;A48,价格调整汇总!$A$3:$J$1326,9,0),"")</f>
        <v>10.74</v>
      </c>
      <c r="G48" s="32">
        <f>IFERROR(VLOOKUP($F$3&amp;A48,价格调整汇总!$A$3:$J$1326,10,0),"")</f>
        <v>10.202999999999999</v>
      </c>
      <c r="H48" s="16"/>
    </row>
    <row r="49" spans="1:8" ht="26.1" customHeight="1">
      <c r="A49" s="10">
        <v>44</v>
      </c>
      <c r="B49" s="30" t="str">
        <f>IFERROR(VLOOKUP($F$3&amp;A49,价格调整汇总!$A$3:$J$1326,5,0),"")</f>
        <v>31.003.0581</v>
      </c>
      <c r="C49" s="30" t="str">
        <f>IFERROR(VLOOKUP($F$3&amp;A49,价格调整汇总!$A$3:$J$1326,6,0),"")</f>
        <v>支撑板*J3HD2-33</v>
      </c>
      <c r="D49" s="31">
        <f>IFERROR(VLOOKUP($F$3&amp;A49,价格调整汇总!$A$3:$J$1326,7,0),"")</f>
        <v>0</v>
      </c>
      <c r="E49" s="30" t="str">
        <f>IFERROR(VLOOKUP($F$3&amp;A49,价格调整汇总!$A$3:$J$1326,8,0),"")</f>
        <v>件</v>
      </c>
      <c r="F49" s="30">
        <f>IFERROR(VLOOKUP($F$3&amp;A49,价格调整汇总!$A$3:$J$1326,9,0),"")</f>
        <v>6.47</v>
      </c>
      <c r="G49" s="32">
        <f>IFERROR(VLOOKUP($F$3&amp;A49,价格调整汇总!$A$3:$J$1326,10,0),"")</f>
        <v>6.1464999999999996</v>
      </c>
      <c r="H49" s="16"/>
    </row>
    <row r="50" spans="1:8" ht="26.1" customHeight="1">
      <c r="A50" s="10">
        <v>45</v>
      </c>
      <c r="B50" s="30" t="str">
        <f>IFERROR(VLOOKUP($F$3&amp;A50,价格调整汇总!$A$3:$J$1326,5,0),"")</f>
        <v>31.003.0706</v>
      </c>
      <c r="C50" s="30" t="str">
        <f>IFERROR(VLOOKUP($F$3&amp;A50,价格调整汇总!$A$3:$J$1326,6,0),"")</f>
        <v>压差传感器固定支架*MY2E1-1205974A</v>
      </c>
      <c r="D50" s="31">
        <f>IFERROR(VLOOKUP($F$3&amp;A50,价格调整汇总!$A$3:$J$1326,7,0),"")</f>
        <v>0</v>
      </c>
      <c r="E50" s="30" t="str">
        <f>IFERROR(VLOOKUP($F$3&amp;A50,价格调整汇总!$A$3:$J$1326,8,0),"")</f>
        <v>件</v>
      </c>
      <c r="F50" s="30">
        <f>IFERROR(VLOOKUP($F$3&amp;A50,价格调整汇总!$A$3:$J$1326,9,0),"")</f>
        <v>10.57</v>
      </c>
      <c r="G50" s="32">
        <f>IFERROR(VLOOKUP($F$3&amp;A50,价格调整汇总!$A$3:$J$1326,10,0),"")</f>
        <v>10.041499999999999</v>
      </c>
      <c r="H50" s="16"/>
    </row>
    <row r="51" spans="1:8" ht="26.1" customHeight="1">
      <c r="A51" s="10">
        <v>46</v>
      </c>
      <c r="B51" s="30" t="str">
        <f>IFERROR(VLOOKUP($F$3&amp;A51,价格调整汇总!$A$3:$J$1326,5,0),"")</f>
        <v>31.003.0732</v>
      </c>
      <c r="C51" s="30" t="str">
        <f>IFERROR(VLOOKUP($F$3&amp;A51,价格调整汇总!$A$3:$J$1326,6,0),"")</f>
        <v>侧支架*MY3E2-52</v>
      </c>
      <c r="D51" s="31">
        <f>IFERROR(VLOOKUP($F$3&amp;A51,价格调整汇总!$A$3:$J$1326,7,0),"")</f>
        <v>0</v>
      </c>
      <c r="E51" s="30" t="str">
        <f>IFERROR(VLOOKUP($F$3&amp;A51,价格调整汇总!$A$3:$J$1326,8,0),"")</f>
        <v>件</v>
      </c>
      <c r="F51" s="30">
        <f>IFERROR(VLOOKUP($F$3&amp;A51,价格调整汇总!$A$3:$J$1326,9,0),"")</f>
        <v>0.9</v>
      </c>
      <c r="G51" s="32">
        <f>IFERROR(VLOOKUP($F$3&amp;A51,价格调整汇总!$A$3:$J$1326,10,0),"")</f>
        <v>0.85499999999999998</v>
      </c>
      <c r="H51" s="16"/>
    </row>
    <row r="52" spans="1:8" ht="26.1" customHeight="1">
      <c r="A52" s="10">
        <v>47</v>
      </c>
      <c r="B52" s="30" t="str">
        <f>IFERROR(VLOOKUP($F$3&amp;A52,价格调整汇总!$A$3:$J$1326,5,0),"")</f>
        <v>31.003.0742</v>
      </c>
      <c r="C52" s="30" t="str">
        <f>IFERROR(VLOOKUP($F$3&amp;A52,价格调整汇总!$A$3:$J$1326,6,0),"")</f>
        <v>小支架*G3RE2-51</v>
      </c>
      <c r="D52" s="31">
        <f>IFERROR(VLOOKUP($F$3&amp;A52,价格调整汇总!$A$3:$J$1326,7,0),"")</f>
        <v>0</v>
      </c>
      <c r="E52" s="30" t="str">
        <f>IFERROR(VLOOKUP($F$3&amp;A52,价格调整汇总!$A$3:$J$1326,8,0),"")</f>
        <v>件</v>
      </c>
      <c r="F52" s="30">
        <f>IFERROR(VLOOKUP($F$3&amp;A52,价格调整汇总!$A$3:$J$1326,9,0),"")</f>
        <v>1.99</v>
      </c>
      <c r="G52" s="32">
        <f>IFERROR(VLOOKUP($F$3&amp;A52,价格调整汇总!$A$3:$J$1326,10,0),"")</f>
        <v>1.8904999999999998</v>
      </c>
      <c r="H52" s="16"/>
    </row>
    <row r="53" spans="1:8" ht="26.1" customHeight="1">
      <c r="A53" s="10">
        <v>48</v>
      </c>
      <c r="B53" s="30" t="str">
        <f>IFERROR(VLOOKUP($F$3&amp;A53,价格调整汇总!$A$3:$J$1326,5,0),"")</f>
        <v>31.003.0743</v>
      </c>
      <c r="C53" s="30" t="str">
        <f>IFERROR(VLOOKUP($F$3&amp;A53,价格调整汇总!$A$3:$J$1326,6,0),"")</f>
        <v>压差传感器固定支架*G3RE2-1205974</v>
      </c>
      <c r="D53" s="31">
        <f>IFERROR(VLOOKUP($F$3&amp;A53,价格调整汇总!$A$3:$J$1326,7,0),"")</f>
        <v>0</v>
      </c>
      <c r="E53" s="30" t="str">
        <f>IFERROR(VLOOKUP($F$3&amp;A53,价格调整汇总!$A$3:$J$1326,8,0),"")</f>
        <v>件</v>
      </c>
      <c r="F53" s="30">
        <f>IFERROR(VLOOKUP($F$3&amp;A53,价格调整汇总!$A$3:$J$1326,9,0),"")</f>
        <v>13.2</v>
      </c>
      <c r="G53" s="32">
        <f>IFERROR(VLOOKUP($F$3&amp;A53,价格调整汇总!$A$3:$J$1326,10,0),"")</f>
        <v>12.54</v>
      </c>
      <c r="H53" s="16"/>
    </row>
    <row r="54" spans="1:8" ht="26.1" customHeight="1">
      <c r="A54" s="10">
        <v>49</v>
      </c>
      <c r="B54" s="30" t="str">
        <f>IFERROR(VLOOKUP($F$3&amp;A54,价格调整汇总!$A$3:$J$1326,5,0),"")</f>
        <v>31.003.0789</v>
      </c>
      <c r="C54" s="30" t="str">
        <f>IFERROR(VLOOKUP($F$3&amp;A54,价格调整汇总!$A$3:$J$1326,6,0),"")</f>
        <v>小支架*MY8E1-52</v>
      </c>
      <c r="D54" s="31">
        <f>IFERROR(VLOOKUP($F$3&amp;A54,价格调整汇总!$A$3:$J$1326,7,0),"")</f>
        <v>0</v>
      </c>
      <c r="E54" s="30" t="str">
        <f>IFERROR(VLOOKUP($F$3&amp;A54,价格调整汇总!$A$3:$J$1326,8,0),"")</f>
        <v>件</v>
      </c>
      <c r="F54" s="30">
        <f>IFERROR(VLOOKUP($F$3&amp;A54,价格调整汇总!$A$3:$J$1326,9,0),"")</f>
        <v>2</v>
      </c>
      <c r="G54" s="32">
        <f>IFERROR(VLOOKUP($F$3&amp;A54,价格调整汇总!$A$3:$J$1326,10,0),"")</f>
        <v>1.9</v>
      </c>
      <c r="H54" s="16"/>
    </row>
    <row r="55" spans="1:8" ht="26.1" customHeight="1">
      <c r="A55" s="10">
        <v>50</v>
      </c>
      <c r="B55" s="30" t="str">
        <f>IFERROR(VLOOKUP($F$3&amp;A55,价格调整汇总!$A$3:$J$1326,5,0),"")</f>
        <v>31.004.0198</v>
      </c>
      <c r="C55" s="30" t="str">
        <f>IFERROR(VLOOKUP($F$3&amp;A55,价格调整汇总!$A$3:$J$1326,6,0),"")</f>
        <v>异径管*KY100-051</v>
      </c>
      <c r="D55" s="31">
        <f>IFERROR(VLOOKUP($F$3&amp;A55,价格调整汇总!$A$3:$J$1326,7,0),"")</f>
        <v>0</v>
      </c>
      <c r="E55" s="30" t="str">
        <f>IFERROR(VLOOKUP($F$3&amp;A55,价格调整汇总!$A$3:$J$1326,8,0),"")</f>
        <v>件</v>
      </c>
      <c r="F55" s="30">
        <f>IFERROR(VLOOKUP($F$3&amp;A55,价格调整汇总!$A$3:$J$1326,9,0),"")</f>
        <v>9.99</v>
      </c>
      <c r="G55" s="32">
        <f>IFERROR(VLOOKUP($F$3&amp;A55,价格调整汇总!$A$3:$J$1326,10,0),"")</f>
        <v>9.6903000000000006</v>
      </c>
      <c r="H55" s="16"/>
    </row>
    <row r="56" spans="1:8" ht="26.1" customHeight="1">
      <c r="A56" s="10">
        <v>51</v>
      </c>
      <c r="B56" s="30" t="str">
        <f>IFERROR(VLOOKUP($F$3&amp;A56,价格调整汇总!$A$3:$J$1326,5,0),"")</f>
        <v>31.004.0259</v>
      </c>
      <c r="C56" s="30" t="str">
        <f>IFERROR(VLOOKUP($F$3&amp;A56,价格调整汇总!$A$3:$J$1326,6,0),"")</f>
        <v>连接管*1201ZB1E-020-A</v>
      </c>
      <c r="D56" s="31" t="str">
        <f>IFERROR(VLOOKUP($F$3&amp;A56,价格调整汇总!$A$3:$J$1326,7,0),"")</f>
        <v>Φ114*2.5(HG-10)</v>
      </c>
      <c r="E56" s="30" t="str">
        <f>IFERROR(VLOOKUP($F$3&amp;A56,价格调整汇总!$A$3:$J$1326,8,0),"")</f>
        <v>件</v>
      </c>
      <c r="F56" s="30">
        <f>IFERROR(VLOOKUP($F$3&amp;A56,价格调整汇总!$A$3:$J$1326,9,0),"")</f>
        <v>8.86</v>
      </c>
      <c r="G56" s="32">
        <f>IFERROR(VLOOKUP($F$3&amp;A56,价格调整汇总!$A$3:$J$1326,10,0),"")</f>
        <v>8.594199999999999</v>
      </c>
      <c r="H56" s="16"/>
    </row>
    <row r="57" spans="1:8" ht="26.1" customHeight="1">
      <c r="A57" s="10">
        <v>52</v>
      </c>
      <c r="B57" s="30" t="str">
        <f>IFERROR(VLOOKUP($F$3&amp;A57,价格调整汇总!$A$3:$J$1326,5,0),"")</f>
        <v>31.004.0347</v>
      </c>
      <c r="C57" s="30" t="str">
        <f>IFERROR(VLOOKUP($F$3&amp;A57,价格调整汇总!$A$3:$J$1326,6,0),"")</f>
        <v>接管*1201ZB1E-020</v>
      </c>
      <c r="D57" s="31" t="str">
        <f>IFERROR(VLOOKUP($F$3&amp;A57,价格调整汇总!$A$3:$J$1326,7,0),"")</f>
        <v>(HG-10)</v>
      </c>
      <c r="E57" s="30" t="str">
        <f>IFERROR(VLOOKUP($F$3&amp;A57,价格调整汇总!$A$3:$J$1326,8,0),"")</f>
        <v>件</v>
      </c>
      <c r="F57" s="30">
        <f>IFERROR(VLOOKUP($F$3&amp;A57,价格调整汇总!$A$3:$J$1326,9,0),"")</f>
        <v>13.11</v>
      </c>
      <c r="G57" s="32">
        <f>IFERROR(VLOOKUP($F$3&amp;A57,价格调整汇总!$A$3:$J$1326,10,0),"")</f>
        <v>12.716699999999999</v>
      </c>
      <c r="H57" s="16"/>
    </row>
    <row r="58" spans="1:8" ht="26.1" customHeight="1">
      <c r="A58" s="10">
        <v>53</v>
      </c>
      <c r="B58" s="30" t="str">
        <f>IFERROR(VLOOKUP($F$3&amp;A58,价格调整汇总!$A$3:$J$1326,5,0),"")</f>
        <v>31.004.0369</v>
      </c>
      <c r="C58" s="30" t="str">
        <f>IFERROR(VLOOKUP($F$3&amp;A58,价格调整汇总!$A$3:$J$1326,6,0),"")</f>
        <v>尾管总成*1201010-K0152A</v>
      </c>
      <c r="D58" s="31" t="str">
        <f>IFERROR(VLOOKUP($F$3&amp;A58,价格调整汇总!$A$3:$J$1326,7,0),"")</f>
        <v>δ1.5   08Al</v>
      </c>
      <c r="E58" s="30" t="str">
        <f>IFERROR(VLOOKUP($F$3&amp;A58,价格调整汇总!$A$3:$J$1326,8,0),"")</f>
        <v>件</v>
      </c>
      <c r="F58" s="30">
        <f>IFERROR(VLOOKUP($F$3&amp;A58,价格调整汇总!$A$3:$J$1326,9,0),"")</f>
        <v>12.68</v>
      </c>
      <c r="G58" s="32">
        <f>IFERROR(VLOOKUP($F$3&amp;A58,价格调整汇总!$A$3:$J$1326,10,0),"")</f>
        <v>12.2996</v>
      </c>
      <c r="H58" s="16"/>
    </row>
    <row r="59" spans="1:8" ht="26.1" customHeight="1">
      <c r="A59" s="10">
        <v>54</v>
      </c>
      <c r="B59" s="30" t="str">
        <f>IFERROR(VLOOKUP($F$3&amp;A59,价格调整汇总!$A$3:$J$1326,5,0),"")</f>
        <v>31.004.0439</v>
      </c>
      <c r="C59" s="30" t="str">
        <f>IFERROR(VLOOKUP($F$3&amp;A59,价格调整汇总!$A$3:$J$1326,6,0),"")</f>
        <v>取气管固定管夹*S5000-1205982SF1</v>
      </c>
      <c r="D59" s="31">
        <f>IFERROR(VLOOKUP($F$3&amp;A59,价格调整汇总!$A$3:$J$1326,7,0),"")</f>
        <v>0</v>
      </c>
      <c r="E59" s="30" t="str">
        <f>IFERROR(VLOOKUP($F$3&amp;A59,价格调整汇总!$A$3:$J$1326,8,0),"")</f>
        <v>件</v>
      </c>
      <c r="F59" s="30">
        <f>IFERROR(VLOOKUP($F$3&amp;A59,价格调整汇总!$A$3:$J$1326,9,0),"")</f>
        <v>0.89</v>
      </c>
      <c r="G59" s="32">
        <f>IFERROR(VLOOKUP($F$3&amp;A59,价格调整汇总!$A$3:$J$1326,10,0),"")</f>
        <v>0.84549999999999992</v>
      </c>
      <c r="H59" s="16"/>
    </row>
    <row r="60" spans="1:8" ht="26.1" customHeight="1">
      <c r="A60" s="10">
        <v>55</v>
      </c>
      <c r="B60" s="30" t="str">
        <f>IFERROR(VLOOKUP($F$3&amp;A60,价格调整汇总!$A$3:$J$1326,5,0),"")</f>
        <v>31.004.0443</v>
      </c>
      <c r="C60" s="30" t="str">
        <f>IFERROR(VLOOKUP($F$3&amp;A60,价格调整汇总!$A$3:$J$1326,6,0),"")</f>
        <v>消声器后尾管*1203061-T2201</v>
      </c>
      <c r="D60" s="31" t="str">
        <f>IFERROR(VLOOKUP($F$3&amp;A60,价格调整汇总!$A$3:$J$1326,7,0),"")</f>
        <v>Φ114*2.5(HG-10)</v>
      </c>
      <c r="E60" s="30" t="str">
        <f>IFERROR(VLOOKUP($F$3&amp;A60,价格调整汇总!$A$3:$J$1326,8,0),"")</f>
        <v>件</v>
      </c>
      <c r="F60" s="30">
        <f>IFERROR(VLOOKUP($F$3&amp;A60,价格调整汇总!$A$3:$J$1326,9,0),"")</f>
        <v>18.239999999999998</v>
      </c>
      <c r="G60" s="32">
        <f>IFERROR(VLOOKUP($F$3&amp;A60,价格调整汇总!$A$3:$J$1326,10,0),"")</f>
        <v>17.692799999999998</v>
      </c>
      <c r="H60" s="16"/>
    </row>
    <row r="61" spans="1:8" ht="26.1" customHeight="1">
      <c r="A61" s="10">
        <v>56</v>
      </c>
      <c r="B61" s="30" t="str">
        <f>IFERROR(VLOOKUP($F$3&amp;A61,价格调整汇总!$A$3:$J$1326,5,0),"")</f>
        <v>31.004.0478</v>
      </c>
      <c r="C61" s="30" t="str">
        <f>IFERROR(VLOOKUP($F$3&amp;A61,价格调整汇总!$A$3:$J$1326,6,0),"")</f>
        <v>尾管*1201052-T0800</v>
      </c>
      <c r="D61" s="31" t="str">
        <f>IFERROR(VLOOKUP($F$3&amp;A61,价格调整汇总!$A$3:$J$1326,7,0),"")</f>
        <v>Q235</v>
      </c>
      <c r="E61" s="30" t="str">
        <f>IFERROR(VLOOKUP($F$3&amp;A61,价格调整汇总!$A$3:$J$1326,8,0),"")</f>
        <v>件</v>
      </c>
      <c r="F61" s="30">
        <f>IFERROR(VLOOKUP($F$3&amp;A61,价格调整汇总!$A$3:$J$1326,9,0),"")</f>
        <v>14.5</v>
      </c>
      <c r="G61" s="32">
        <f>IFERROR(VLOOKUP($F$3&amp;A61,价格调整汇总!$A$3:$J$1326,10,0),"")</f>
        <v>14.065</v>
      </c>
      <c r="H61" s="16"/>
    </row>
    <row r="62" spans="1:8" ht="26.1" customHeight="1">
      <c r="A62" s="10">
        <v>57</v>
      </c>
      <c r="B62" s="30" t="str">
        <f>IFERROR(VLOOKUP($F$3&amp;A62,价格调整汇总!$A$3:$J$1326,5,0),"")</f>
        <v>31.004.0625</v>
      </c>
      <c r="C62" s="30" t="str">
        <f>IFERROR(VLOOKUP($F$3&amp;A62,价格调整汇总!$A$3:$J$1326,6,0),"")</f>
        <v>取气管固定管夹*S5000-1205982</v>
      </c>
      <c r="D62" s="31">
        <f>IFERROR(VLOOKUP($F$3&amp;A62,价格调整汇总!$A$3:$J$1326,7,0),"")</f>
        <v>0</v>
      </c>
      <c r="E62" s="30" t="str">
        <f>IFERROR(VLOOKUP($F$3&amp;A62,价格调整汇总!$A$3:$J$1326,8,0),"")</f>
        <v>件</v>
      </c>
      <c r="F62" s="30">
        <f>IFERROR(VLOOKUP($F$3&amp;A62,价格调整汇总!$A$3:$J$1326,9,0),"")</f>
        <v>0.52</v>
      </c>
      <c r="G62" s="32">
        <f>IFERROR(VLOOKUP($F$3&amp;A62,价格调整汇总!$A$3:$J$1326,10,0),"")</f>
        <v>0.49399999999999999</v>
      </c>
      <c r="H62" s="16"/>
    </row>
    <row r="63" spans="1:8" ht="26.1" customHeight="1">
      <c r="A63" s="10">
        <v>58</v>
      </c>
      <c r="B63" s="30" t="str">
        <f>IFERROR(VLOOKUP($F$3&amp;A63,价格调整汇总!$A$3:$J$1326,5,0),"")</f>
        <v>31.005.0302</v>
      </c>
      <c r="C63" s="30" t="str">
        <f>IFERROR(VLOOKUP($F$3&amp;A63,价格调整汇总!$A$3:$J$1326,6,0),"")</f>
        <v>箍带总成*1205270-T43H0</v>
      </c>
      <c r="D63" s="31">
        <f>IFERROR(VLOOKUP($F$3&amp;A63,价格调整汇总!$A$3:$J$1326,7,0),"")</f>
        <v>0</v>
      </c>
      <c r="E63" s="30" t="str">
        <f>IFERROR(VLOOKUP($F$3&amp;A63,价格调整汇总!$A$3:$J$1326,8,0),"")</f>
        <v>件</v>
      </c>
      <c r="F63" s="30">
        <f>IFERROR(VLOOKUP($F$3&amp;A63,价格调整汇总!$A$3:$J$1326,9,0),"")</f>
        <v>22.19</v>
      </c>
      <c r="G63" s="32">
        <f>IFERROR(VLOOKUP($F$3&amp;A63,价格调整汇总!$A$3:$J$1326,10,0),"")</f>
        <v>21.080500000000001</v>
      </c>
      <c r="H63" s="16"/>
    </row>
    <row r="64" spans="1:8" ht="26.1" customHeight="1">
      <c r="A64" s="10">
        <v>59</v>
      </c>
      <c r="B64" s="30" t="str">
        <f>IFERROR(VLOOKUP($F$3&amp;A64,价格调整汇总!$A$3:$J$1326,5,0),"")</f>
        <v>31.005.0335</v>
      </c>
      <c r="C64" s="30" t="str">
        <f>IFERROR(VLOOKUP($F$3&amp;A64,价格调整汇总!$A$3:$J$1326,6,0),"")</f>
        <v>螺纹套*1812-103-333-0C</v>
      </c>
      <c r="D64" s="31">
        <f>IFERROR(VLOOKUP($F$3&amp;A64,价格调整汇总!$A$3:$J$1326,7,0),"")</f>
        <v>45</v>
      </c>
      <c r="E64" s="30" t="str">
        <f>IFERROR(VLOOKUP($F$3&amp;A64,价格调整汇总!$A$3:$J$1326,8,0),"")</f>
        <v>件</v>
      </c>
      <c r="F64" s="30">
        <f>IFERROR(VLOOKUP($F$3&amp;A64,价格调整汇总!$A$3:$J$1326,9,0),"")</f>
        <v>1.43</v>
      </c>
      <c r="G64" s="32">
        <f>IFERROR(VLOOKUP($F$3&amp;A64,价格调整汇总!$A$3:$J$1326,10,0),"")</f>
        <v>1.3871</v>
      </c>
      <c r="H64" s="16"/>
    </row>
    <row r="65" spans="1:8" ht="26.1" customHeight="1">
      <c r="A65" s="10">
        <v>60</v>
      </c>
      <c r="B65" s="30" t="str">
        <f>IFERROR(VLOOKUP($F$3&amp;A65,价格调整汇总!$A$3:$J$1326,5,0),"")</f>
        <v>31.005.0359</v>
      </c>
      <c r="C65" s="30" t="str">
        <f>IFERROR(VLOOKUP($F$3&amp;A65,价格调整汇总!$A$3:$J$1326,6,0),"")</f>
        <v>导流罩*LG1S3-33</v>
      </c>
      <c r="D65" s="31">
        <f>IFERROR(VLOOKUP($F$3&amp;A65,价格调整汇总!$A$3:$J$1326,7,0),"")</f>
        <v>0</v>
      </c>
      <c r="E65" s="30" t="str">
        <f>IFERROR(VLOOKUP($F$3&amp;A65,价格调整汇总!$A$3:$J$1326,8,0),"")</f>
        <v>件</v>
      </c>
      <c r="F65" s="30">
        <f>IFERROR(VLOOKUP($F$3&amp;A65,价格调整汇总!$A$3:$J$1326,9,0),"")</f>
        <v>6.6</v>
      </c>
      <c r="G65" s="32">
        <f>IFERROR(VLOOKUP($F$3&amp;A65,价格调整汇总!$A$3:$J$1326,10,0),"")</f>
        <v>6.27</v>
      </c>
      <c r="H65" s="16"/>
    </row>
    <row r="66" spans="1:8" ht="26.1" customHeight="1">
      <c r="A66" s="10">
        <v>61</v>
      </c>
      <c r="B66" s="30" t="str">
        <f>IFERROR(VLOOKUP($F$3&amp;A66,价格调整汇总!$A$3:$J$1326,5,0),"")</f>
        <v>31.007.0203</v>
      </c>
      <c r="C66" s="30" t="str">
        <f>IFERROR(VLOOKUP($F$3&amp;A66,价格调整汇总!$A$3:$J$1326,6,0),"")</f>
        <v>护罩*12C21-03028</v>
      </c>
      <c r="D66" s="31">
        <f>IFERROR(VLOOKUP($F$3&amp;A66,价格调整汇总!$A$3:$J$1326,7,0),"")</f>
        <v>0</v>
      </c>
      <c r="E66" s="30" t="str">
        <f>IFERROR(VLOOKUP($F$3&amp;A66,价格调整汇总!$A$3:$J$1326,8,0),"")</f>
        <v>件</v>
      </c>
      <c r="F66" s="30">
        <f>IFERROR(VLOOKUP($F$3&amp;A66,价格调整汇总!$A$3:$J$1326,9,0),"")</f>
        <v>4.37</v>
      </c>
      <c r="G66" s="32">
        <f>IFERROR(VLOOKUP($F$3&amp;A66,价格调整汇总!$A$3:$J$1326,10,0),"")</f>
        <v>4.2389000000000001</v>
      </c>
      <c r="H66" s="16"/>
    </row>
    <row r="67" spans="1:8" ht="26.1" customHeight="1">
      <c r="A67" s="10">
        <v>62</v>
      </c>
      <c r="B67" s="30" t="str">
        <f>IFERROR(VLOOKUP($F$3&amp;A67,价格调整汇总!$A$3:$J$1326,5,0),"")</f>
        <v>31.007.0354</v>
      </c>
      <c r="C67" s="30" t="str">
        <f>IFERROR(VLOOKUP($F$3&amp;A67,价格调整汇总!$A$3:$J$1326,6,0),"")</f>
        <v>网罩*J0500-43</v>
      </c>
      <c r="D67" s="31" t="str">
        <f>IFERROR(VLOOKUP($F$3&amp;A67,价格调整汇总!$A$3:$J$1326,7,0),"")</f>
        <v>Φ97.6*16*1.5(441)</v>
      </c>
      <c r="E67" s="30" t="str">
        <f>IFERROR(VLOOKUP($F$3&amp;A67,价格调整汇总!$A$3:$J$1326,8,0),"")</f>
        <v>件</v>
      </c>
      <c r="F67" s="30">
        <f>IFERROR(VLOOKUP($F$3&amp;A67,价格调整汇总!$A$3:$J$1326,9,0),"")</f>
        <v>10.39</v>
      </c>
      <c r="G67" s="32">
        <f>IFERROR(VLOOKUP($F$3&amp;A67,价格调整汇总!$A$3:$J$1326,10,0),"")</f>
        <v>9.8704999999999998</v>
      </c>
      <c r="H67" s="16"/>
    </row>
    <row r="68" spans="1:8" ht="26.1" customHeight="1">
      <c r="A68" s="10">
        <v>63</v>
      </c>
      <c r="B68" s="30" t="str">
        <f>IFERROR(VLOOKUP($F$3&amp;A68,价格调整汇总!$A$3:$J$1326,5,0),"")</f>
        <v>31.007.0703</v>
      </c>
      <c r="C68" s="30" t="str">
        <f>IFERROR(VLOOKUP($F$3&amp;A68,价格调整汇总!$A$3:$J$1326,6,0),"")</f>
        <v>堵盖*801000-34-SY23</v>
      </c>
      <c r="D68" s="31" t="str">
        <f>IFERROR(VLOOKUP($F$3&amp;A68,价格调整汇总!$A$3:$J$1326,7,0),"")</f>
        <v>441 1.5</v>
      </c>
      <c r="E68" s="30" t="str">
        <f>IFERROR(VLOOKUP($F$3&amp;A68,价格调整汇总!$A$3:$J$1326,8,0),"")</f>
        <v>件</v>
      </c>
      <c r="F68" s="30">
        <f>IFERROR(VLOOKUP($F$3&amp;A68,价格调整汇总!$A$3:$J$1326,9,0),"")</f>
        <v>5.75</v>
      </c>
      <c r="G68" s="32">
        <f>IFERROR(VLOOKUP($F$3&amp;A68,价格调整汇总!$A$3:$J$1326,10,0),"")</f>
        <v>5.4624999999999995</v>
      </c>
      <c r="H68" s="16"/>
    </row>
    <row r="69" spans="1:8" ht="26.1" customHeight="1">
      <c r="A69" s="10">
        <v>64</v>
      </c>
      <c r="B69" s="30" t="str">
        <f>IFERROR(VLOOKUP($F$3&amp;A69,价格调整汇总!$A$3:$J$1326,5,0),"")</f>
        <v>33.002.0016</v>
      </c>
      <c r="C69" s="30" t="str">
        <f>IFERROR(VLOOKUP($F$3&amp;A69,价格调整汇总!$A$3:$J$1326,6,0),"")</f>
        <v>支架1*J3HD2-51</v>
      </c>
      <c r="D69" s="31" t="str">
        <f>IFERROR(VLOOKUP($F$3&amp;A69,价格调整汇总!$A$3:$J$1326,7,0),"")</f>
        <v>5.0 Q235</v>
      </c>
      <c r="E69" s="30" t="str">
        <f>IFERROR(VLOOKUP($F$3&amp;A69,价格调整汇总!$A$3:$J$1326,8,0),"")</f>
        <v>件</v>
      </c>
      <c r="F69" s="30">
        <f>IFERROR(VLOOKUP($F$3&amp;A69,价格调整汇总!$A$3:$J$1326,9,0),"")</f>
        <v>10.4</v>
      </c>
      <c r="G69" s="32">
        <f>IFERROR(VLOOKUP($F$3&amp;A69,价格调整汇总!$A$3:$J$1326,10,0),"")</f>
        <v>9.879999999999999</v>
      </c>
      <c r="H69" s="16"/>
    </row>
    <row r="70" spans="1:8" ht="26.1" customHeight="1">
      <c r="A70" s="10">
        <v>65</v>
      </c>
      <c r="B70" s="30" t="str">
        <f>IFERROR(VLOOKUP($F$3&amp;A70,价格调整汇总!$A$3:$J$1326,5,0),"")</f>
        <v>33.002.0017</v>
      </c>
      <c r="C70" s="30" t="str">
        <f>IFERROR(VLOOKUP($F$3&amp;A70,价格调整汇总!$A$3:$J$1326,6,0),"")</f>
        <v>支架2*J3HD2-52</v>
      </c>
      <c r="D70" s="31" t="str">
        <f>IFERROR(VLOOKUP($F$3&amp;A70,价格调整汇总!$A$3:$J$1326,7,0),"")</f>
        <v>3.5 Q235</v>
      </c>
      <c r="E70" s="30" t="str">
        <f>IFERROR(VLOOKUP($F$3&amp;A70,价格调整汇总!$A$3:$J$1326,8,0),"")</f>
        <v>件</v>
      </c>
      <c r="F70" s="30">
        <f>IFERROR(VLOOKUP($F$3&amp;A70,价格调整汇总!$A$3:$J$1326,9,0),"")</f>
        <v>4.1399999999999997</v>
      </c>
      <c r="G70" s="32">
        <f>IFERROR(VLOOKUP($F$3&amp;A70,价格调整汇总!$A$3:$J$1326,10,0),"")</f>
        <v>3.9329999999999994</v>
      </c>
      <c r="H70" s="16"/>
    </row>
    <row r="71" spans="1:8" ht="26.1" customHeight="1">
      <c r="A71" s="10">
        <v>66</v>
      </c>
      <c r="B71" s="30" t="str">
        <f>IFERROR(VLOOKUP($F$3&amp;A71,价格调整汇总!$A$3:$J$1326,5,0),"")</f>
        <v>33.002.0018</v>
      </c>
      <c r="C71" s="30" t="str">
        <f>IFERROR(VLOOKUP($F$3&amp;A71,价格调整汇总!$A$3:$J$1326,6,0),"")</f>
        <v>支架3*J3HD2-53</v>
      </c>
      <c r="D71" s="31" t="str">
        <f>IFERROR(VLOOKUP($F$3&amp;A71,价格调整汇总!$A$3:$J$1326,7,0),"")</f>
        <v>3.0 Q235</v>
      </c>
      <c r="E71" s="30" t="str">
        <f>IFERROR(VLOOKUP($F$3&amp;A71,价格调整汇总!$A$3:$J$1326,8,0),"")</f>
        <v>件</v>
      </c>
      <c r="F71" s="30">
        <f>IFERROR(VLOOKUP($F$3&amp;A71,价格调整汇总!$A$3:$J$1326,9,0),"")</f>
        <v>4.0999999999999996</v>
      </c>
      <c r="G71" s="32">
        <f>IFERROR(VLOOKUP($F$3&amp;A71,价格调整汇总!$A$3:$J$1326,10,0),"")</f>
        <v>3.8949999999999996</v>
      </c>
      <c r="H71" s="16"/>
    </row>
    <row r="72" spans="1:8" ht="26.1" customHeight="1">
      <c r="A72" s="10">
        <v>67</v>
      </c>
      <c r="B72" s="30" t="str">
        <f>IFERROR(VLOOKUP($F$3&amp;A72,价格调整汇总!$A$3:$J$1326,5,0),"")</f>
        <v>33.002.0019</v>
      </c>
      <c r="C72" s="30" t="str">
        <f>IFERROR(VLOOKUP($F$3&amp;A72,价格调整汇总!$A$3:$J$1326,6,0),"")</f>
        <v>隔热板支架*J3HD2-41</v>
      </c>
      <c r="D72" s="31" t="str">
        <f>IFERROR(VLOOKUP($F$3&amp;A72,价格调整汇总!$A$3:$J$1326,7,0),"")</f>
        <v>2.0*20*100(409L)</v>
      </c>
      <c r="E72" s="30" t="str">
        <f>IFERROR(VLOOKUP($F$3&amp;A72,价格调整汇总!$A$3:$J$1326,8,0),"")</f>
        <v>件</v>
      </c>
      <c r="F72" s="30">
        <f>IFERROR(VLOOKUP($F$3&amp;A72,价格调整汇总!$A$3:$J$1326,9,0),"")</f>
        <v>1.35</v>
      </c>
      <c r="G72" s="32">
        <f>IFERROR(VLOOKUP($F$3&amp;A72,价格调整汇总!$A$3:$J$1326,10,0),"")</f>
        <v>1.2825</v>
      </c>
      <c r="H72" s="16"/>
    </row>
    <row r="73" spans="1:8" ht="26.1" customHeight="1">
      <c r="A73" s="10">
        <v>68</v>
      </c>
      <c r="B73" s="30" t="str">
        <f>IFERROR(VLOOKUP($F$3&amp;A73,价格调整汇总!$A$3:$J$1326,5,0),"")</f>
        <v/>
      </c>
      <c r="C73" s="30" t="str">
        <f>IFERROR(VLOOKUP($F$3&amp;A73,价格调整汇总!$A$3:$J$1326,6,0),"")</f>
        <v/>
      </c>
      <c r="D73" s="31" t="str">
        <f>IFERROR(VLOOKUP($F$3&amp;A73,价格调整汇总!$A$3:$J$1326,7,0),"")</f>
        <v/>
      </c>
      <c r="E73" s="30" t="str">
        <f>IFERROR(VLOOKUP($F$3&amp;A73,价格调整汇总!$A$3:$J$1326,8,0),"")</f>
        <v/>
      </c>
      <c r="F73" s="30" t="str">
        <f>IFERROR(VLOOKUP($F$3&amp;A73,价格调整汇总!$A$3:$J$1326,9,0),"")</f>
        <v/>
      </c>
      <c r="G73" s="32" t="str">
        <f>IFERROR(VLOOKUP($F$3&amp;A73,价格调整汇总!$A$3:$J$1326,10,0),"")</f>
        <v/>
      </c>
      <c r="H73" s="16"/>
    </row>
    <row r="74" spans="1:8" ht="26.1" customHeight="1">
      <c r="A74" s="10">
        <v>69</v>
      </c>
      <c r="B74" s="30" t="str">
        <f>IFERROR(VLOOKUP($F$3&amp;A74,价格调整汇总!$A$3:$J$1326,5,0),"")</f>
        <v/>
      </c>
      <c r="C74" s="30" t="str">
        <f>IFERROR(VLOOKUP($F$3&amp;A74,价格调整汇总!$A$3:$J$1326,6,0),"")</f>
        <v/>
      </c>
      <c r="D74" s="31" t="str">
        <f>IFERROR(VLOOKUP($F$3&amp;A74,价格调整汇总!$A$3:$J$1326,7,0),"")</f>
        <v/>
      </c>
      <c r="E74" s="30" t="str">
        <f>IFERROR(VLOOKUP($F$3&amp;A74,价格调整汇总!$A$3:$J$1326,8,0),"")</f>
        <v/>
      </c>
      <c r="F74" s="30" t="str">
        <f>IFERROR(VLOOKUP($F$3&amp;A74,价格调整汇总!$A$3:$J$1326,9,0),"")</f>
        <v/>
      </c>
      <c r="G74" s="32" t="str">
        <f>IFERROR(VLOOKUP($F$3&amp;A74,价格调整汇总!$A$3:$J$1326,10,0),"")</f>
        <v/>
      </c>
      <c r="H74" s="16"/>
    </row>
    <row r="75" spans="1:8" ht="26.1" customHeight="1">
      <c r="A75" s="10">
        <v>70</v>
      </c>
      <c r="B75" s="30" t="str">
        <f>IFERROR(VLOOKUP($F$3&amp;A75,价格调整汇总!$A$3:$J$1326,5,0),"")</f>
        <v/>
      </c>
      <c r="C75" s="30" t="str">
        <f>IFERROR(VLOOKUP($F$3&amp;A75,价格调整汇总!$A$3:$J$1326,6,0),"")</f>
        <v/>
      </c>
      <c r="D75" s="31" t="str">
        <f>IFERROR(VLOOKUP($F$3&amp;A75,价格调整汇总!$A$3:$J$1326,7,0),"")</f>
        <v/>
      </c>
      <c r="E75" s="30" t="str">
        <f>IFERROR(VLOOKUP($F$3&amp;A75,价格调整汇总!$A$3:$J$1326,8,0),"")</f>
        <v/>
      </c>
      <c r="F75" s="30" t="str">
        <f>IFERROR(VLOOKUP($F$3&amp;A75,价格调整汇总!$A$3:$J$1326,9,0),"")</f>
        <v/>
      </c>
      <c r="G75" s="32" t="str">
        <f>IFERROR(VLOOKUP($F$3&amp;A75,价格调整汇总!$A$3:$J$1326,10,0),"")</f>
        <v/>
      </c>
      <c r="H75" s="16"/>
    </row>
    <row r="76" spans="1:8" ht="26.1" customHeight="1">
      <c r="A76" s="10">
        <v>71</v>
      </c>
      <c r="B76" s="30" t="str">
        <f>IFERROR(VLOOKUP($F$3&amp;A76,价格调整汇总!$A$3:$J$1326,5,0),"")</f>
        <v/>
      </c>
      <c r="C76" s="30" t="str">
        <f>IFERROR(VLOOKUP($F$3&amp;A76,价格调整汇总!$A$3:$J$1326,6,0),"")</f>
        <v/>
      </c>
      <c r="D76" s="31" t="str">
        <f>IFERROR(VLOOKUP($F$3&amp;A76,价格调整汇总!$A$3:$J$1326,7,0),"")</f>
        <v/>
      </c>
      <c r="E76" s="30" t="str">
        <f>IFERROR(VLOOKUP($F$3&amp;A76,价格调整汇总!$A$3:$J$1326,8,0),"")</f>
        <v/>
      </c>
      <c r="F76" s="30" t="str">
        <f>IFERROR(VLOOKUP($F$3&amp;A76,价格调整汇总!$A$3:$J$1326,9,0),"")</f>
        <v/>
      </c>
      <c r="G76" s="32" t="str">
        <f>IFERROR(VLOOKUP($F$3&amp;A76,价格调整汇总!$A$3:$J$1326,10,0),"")</f>
        <v/>
      </c>
      <c r="H76" s="16"/>
    </row>
    <row r="77" spans="1:8" ht="26.1" customHeight="1">
      <c r="A77" s="10">
        <v>72</v>
      </c>
      <c r="B77" s="30" t="str">
        <f>IFERROR(VLOOKUP($F$3&amp;A77,价格调整汇总!$A$3:$J$1326,5,0),"")</f>
        <v/>
      </c>
      <c r="C77" s="30" t="str">
        <f>IFERROR(VLOOKUP($F$3&amp;A77,价格调整汇总!$A$3:$J$1326,6,0),"")</f>
        <v/>
      </c>
      <c r="D77" s="31" t="str">
        <f>IFERROR(VLOOKUP($F$3&amp;A77,价格调整汇总!$A$3:$J$1326,7,0),"")</f>
        <v/>
      </c>
      <c r="E77" s="30" t="str">
        <f>IFERROR(VLOOKUP($F$3&amp;A77,价格调整汇总!$A$3:$J$1326,8,0),"")</f>
        <v/>
      </c>
      <c r="F77" s="30" t="str">
        <f>IFERROR(VLOOKUP($F$3&amp;A77,价格调整汇总!$A$3:$J$1326,9,0),"")</f>
        <v/>
      </c>
      <c r="G77" s="32" t="str">
        <f>IFERROR(VLOOKUP($F$3&amp;A77,价格调整汇总!$A$3:$J$1326,10,0),"")</f>
        <v/>
      </c>
      <c r="H77" s="16"/>
    </row>
    <row r="78" spans="1:8" ht="26.1" customHeight="1">
      <c r="A78" s="10">
        <v>73</v>
      </c>
      <c r="B78" s="30" t="str">
        <f>IFERROR(VLOOKUP($F$3&amp;A78,价格调整汇总!$A$3:$J$1326,5,0),"")</f>
        <v/>
      </c>
      <c r="C78" s="30" t="str">
        <f>IFERROR(VLOOKUP($F$3&amp;A78,价格调整汇总!$A$3:$J$1326,6,0),"")</f>
        <v/>
      </c>
      <c r="D78" s="31" t="str">
        <f>IFERROR(VLOOKUP($F$3&amp;A78,价格调整汇总!$A$3:$J$1326,7,0),"")</f>
        <v/>
      </c>
      <c r="E78" s="30" t="str">
        <f>IFERROR(VLOOKUP($F$3&amp;A78,价格调整汇总!$A$3:$J$1326,8,0),"")</f>
        <v/>
      </c>
      <c r="F78" s="30" t="str">
        <f>IFERROR(VLOOKUP($F$3&amp;A78,价格调整汇总!$A$3:$J$1326,9,0),"")</f>
        <v/>
      </c>
      <c r="G78" s="32" t="str">
        <f>IFERROR(VLOOKUP($F$3&amp;A78,价格调整汇总!$A$3:$J$1326,10,0),"")</f>
        <v/>
      </c>
      <c r="H78" s="16"/>
    </row>
    <row r="79" spans="1:8" ht="26.1" customHeight="1">
      <c r="A79" s="10">
        <v>74</v>
      </c>
      <c r="B79" s="30" t="str">
        <f>IFERROR(VLOOKUP($F$3&amp;A79,价格调整汇总!$A$3:$J$1326,5,0),"")</f>
        <v/>
      </c>
      <c r="C79" s="30" t="str">
        <f>IFERROR(VLOOKUP($F$3&amp;A79,价格调整汇总!$A$3:$J$1326,6,0),"")</f>
        <v/>
      </c>
      <c r="D79" s="31" t="str">
        <f>IFERROR(VLOOKUP($F$3&amp;A79,价格调整汇总!$A$3:$J$1326,7,0),"")</f>
        <v/>
      </c>
      <c r="E79" s="30" t="str">
        <f>IFERROR(VLOOKUP($F$3&amp;A79,价格调整汇总!$A$3:$J$1326,8,0),"")</f>
        <v/>
      </c>
      <c r="F79" s="30" t="str">
        <f>IFERROR(VLOOKUP($F$3&amp;A79,价格调整汇总!$A$3:$J$1326,9,0),"")</f>
        <v/>
      </c>
      <c r="G79" s="32" t="str">
        <f>IFERROR(VLOOKUP($F$3&amp;A79,价格调整汇总!$A$3:$J$1326,10,0),"")</f>
        <v/>
      </c>
      <c r="H79" s="16"/>
    </row>
    <row r="80" spans="1:8" ht="26.1" customHeight="1">
      <c r="A80" s="10">
        <v>75</v>
      </c>
      <c r="B80" s="30" t="str">
        <f>IFERROR(VLOOKUP($F$3&amp;A80,价格调整汇总!$A$3:$J$1326,5,0),"")</f>
        <v/>
      </c>
      <c r="C80" s="30" t="str">
        <f>IFERROR(VLOOKUP($F$3&amp;A80,价格调整汇总!$A$3:$J$1326,6,0),"")</f>
        <v/>
      </c>
      <c r="D80" s="31" t="str">
        <f>IFERROR(VLOOKUP($F$3&amp;A80,价格调整汇总!$A$3:$J$1326,7,0),"")</f>
        <v/>
      </c>
      <c r="E80" s="30" t="str">
        <f>IFERROR(VLOOKUP($F$3&amp;A80,价格调整汇总!$A$3:$J$1326,8,0),"")</f>
        <v/>
      </c>
      <c r="F80" s="30" t="str">
        <f>IFERROR(VLOOKUP($F$3&amp;A80,价格调整汇总!$A$3:$J$1326,9,0),"")</f>
        <v/>
      </c>
      <c r="G80" s="32" t="str">
        <f>IFERROR(VLOOKUP($F$3&amp;A80,价格调整汇总!$A$3:$J$1326,10,0),"")</f>
        <v/>
      </c>
      <c r="H80" s="16"/>
    </row>
    <row r="81" spans="1:8" ht="26.1" customHeight="1">
      <c r="A81" s="10">
        <v>76</v>
      </c>
      <c r="B81" s="30" t="str">
        <f>IFERROR(VLOOKUP($F$3&amp;A81,价格调整汇总!$A$3:$J$1326,5,0),"")</f>
        <v/>
      </c>
      <c r="C81" s="30" t="str">
        <f>IFERROR(VLOOKUP($F$3&amp;A81,价格调整汇总!$A$3:$J$1326,6,0),"")</f>
        <v/>
      </c>
      <c r="D81" s="31" t="str">
        <f>IFERROR(VLOOKUP($F$3&amp;A81,价格调整汇总!$A$3:$J$1326,7,0),"")</f>
        <v/>
      </c>
      <c r="E81" s="30" t="str">
        <f>IFERROR(VLOOKUP($F$3&amp;A81,价格调整汇总!$A$3:$J$1326,8,0),"")</f>
        <v/>
      </c>
      <c r="F81" s="30" t="str">
        <f>IFERROR(VLOOKUP($F$3&amp;A81,价格调整汇总!$A$3:$J$1326,9,0),"")</f>
        <v/>
      </c>
      <c r="G81" s="32" t="str">
        <f>IFERROR(VLOOKUP($F$3&amp;A81,价格调整汇总!$A$3:$J$1326,10,0),"")</f>
        <v/>
      </c>
      <c r="H81" s="16"/>
    </row>
    <row r="82" spans="1:8" ht="26.1" customHeight="1">
      <c r="A82" s="10">
        <v>77</v>
      </c>
      <c r="B82" s="30" t="str">
        <f>IFERROR(VLOOKUP($F$3&amp;A82,价格调整汇总!$A$3:$J$1326,5,0),"")</f>
        <v/>
      </c>
      <c r="C82" s="30" t="str">
        <f>IFERROR(VLOOKUP($F$3&amp;A82,价格调整汇总!$A$3:$J$1326,6,0),"")</f>
        <v/>
      </c>
      <c r="D82" s="31" t="str">
        <f>IFERROR(VLOOKUP($F$3&amp;A82,价格调整汇总!$A$3:$J$1326,7,0),"")</f>
        <v/>
      </c>
      <c r="E82" s="30" t="str">
        <f>IFERROR(VLOOKUP($F$3&amp;A82,价格调整汇总!$A$3:$J$1326,8,0),"")</f>
        <v/>
      </c>
      <c r="F82" s="30" t="str">
        <f>IFERROR(VLOOKUP($F$3&amp;A82,价格调整汇总!$A$3:$J$1326,9,0),"")</f>
        <v/>
      </c>
      <c r="G82" s="32" t="str">
        <f>IFERROR(VLOOKUP($F$3&amp;A82,价格调整汇总!$A$3:$J$1326,10,0),"")</f>
        <v/>
      </c>
      <c r="H82" s="16"/>
    </row>
    <row r="83" spans="1:8" ht="26.1" customHeight="1">
      <c r="A83" s="10">
        <v>78</v>
      </c>
      <c r="B83" s="30" t="str">
        <f>IFERROR(VLOOKUP($F$3&amp;A83,价格调整汇总!$A$3:$J$1326,5,0),"")</f>
        <v/>
      </c>
      <c r="C83" s="30" t="str">
        <f>IFERROR(VLOOKUP($F$3&amp;A83,价格调整汇总!$A$3:$J$1326,6,0),"")</f>
        <v/>
      </c>
      <c r="D83" s="31" t="str">
        <f>IFERROR(VLOOKUP($F$3&amp;A83,价格调整汇总!$A$3:$J$1326,7,0),"")</f>
        <v/>
      </c>
      <c r="E83" s="30" t="str">
        <f>IFERROR(VLOOKUP($F$3&amp;A83,价格调整汇总!$A$3:$J$1326,8,0),"")</f>
        <v/>
      </c>
      <c r="F83" s="30" t="str">
        <f>IFERROR(VLOOKUP($F$3&amp;A83,价格调整汇总!$A$3:$J$1326,9,0),"")</f>
        <v/>
      </c>
      <c r="G83" s="32" t="str">
        <f>IFERROR(VLOOKUP($F$3&amp;A83,价格调整汇总!$A$3:$J$1326,10,0),"")</f>
        <v/>
      </c>
      <c r="H83" s="16"/>
    </row>
    <row r="84" spans="1:8" ht="26.1" customHeight="1">
      <c r="A84" s="10">
        <v>79</v>
      </c>
      <c r="B84" s="30" t="str">
        <f>IFERROR(VLOOKUP($F$3&amp;A84,价格调整汇总!$A$3:$J$1326,5,0),"")</f>
        <v/>
      </c>
      <c r="C84" s="30" t="str">
        <f>IFERROR(VLOOKUP($F$3&amp;A84,价格调整汇总!$A$3:$J$1326,6,0),"")</f>
        <v/>
      </c>
      <c r="D84" s="31" t="str">
        <f>IFERROR(VLOOKUP($F$3&amp;A84,价格调整汇总!$A$3:$J$1326,7,0),"")</f>
        <v/>
      </c>
      <c r="E84" s="30" t="str">
        <f>IFERROR(VLOOKUP($F$3&amp;A84,价格调整汇总!$A$3:$J$1326,8,0),"")</f>
        <v/>
      </c>
      <c r="F84" s="30" t="str">
        <f>IFERROR(VLOOKUP($F$3&amp;A84,价格调整汇总!$A$3:$J$1326,9,0),"")</f>
        <v/>
      </c>
      <c r="G84" s="32" t="str">
        <f>IFERROR(VLOOKUP($F$3&amp;A84,价格调整汇总!$A$3:$J$1326,10,0),"")</f>
        <v/>
      </c>
      <c r="H84" s="16"/>
    </row>
    <row r="85" spans="1:8" ht="26.1" customHeight="1">
      <c r="A85" s="10">
        <v>80</v>
      </c>
      <c r="B85" s="30" t="str">
        <f>IFERROR(VLOOKUP($F$3&amp;A85,价格调整汇总!$A$3:$J$1326,5,0),"")</f>
        <v/>
      </c>
      <c r="C85" s="30" t="str">
        <f>IFERROR(VLOOKUP($F$3&amp;A85,价格调整汇总!$A$3:$J$1326,6,0),"")</f>
        <v/>
      </c>
      <c r="D85" s="31" t="str">
        <f>IFERROR(VLOOKUP($F$3&amp;A85,价格调整汇总!$A$3:$J$1326,7,0),"")</f>
        <v/>
      </c>
      <c r="E85" s="30" t="str">
        <f>IFERROR(VLOOKUP($F$3&amp;A85,价格调整汇总!$A$3:$J$1326,8,0),"")</f>
        <v/>
      </c>
      <c r="F85" s="30" t="str">
        <f>IFERROR(VLOOKUP($F$3&amp;A85,价格调整汇总!$A$3:$J$1326,9,0),"")</f>
        <v/>
      </c>
      <c r="G85" s="32" t="str">
        <f>IFERROR(VLOOKUP($F$3&amp;A85,价格调整汇总!$A$3:$J$1326,10,0),"")</f>
        <v/>
      </c>
      <c r="H85" s="16"/>
    </row>
    <row r="86" spans="1:8" ht="26.1" customHeight="1">
      <c r="A86" s="10">
        <v>81</v>
      </c>
      <c r="B86" s="30" t="str">
        <f>IFERROR(VLOOKUP($F$3&amp;A86,价格调整汇总!$A$3:$J$1326,5,0),"")</f>
        <v/>
      </c>
      <c r="C86" s="30" t="str">
        <f>IFERROR(VLOOKUP($F$3&amp;A86,价格调整汇总!$A$3:$J$1326,6,0),"")</f>
        <v/>
      </c>
      <c r="D86" s="31" t="str">
        <f>IFERROR(VLOOKUP($F$3&amp;A86,价格调整汇总!$A$3:$J$1326,7,0),"")</f>
        <v/>
      </c>
      <c r="E86" s="30" t="str">
        <f>IFERROR(VLOOKUP($F$3&amp;A86,价格调整汇总!$A$3:$J$1326,8,0),"")</f>
        <v/>
      </c>
      <c r="F86" s="30" t="str">
        <f>IFERROR(VLOOKUP($F$3&amp;A86,价格调整汇总!$A$3:$J$1326,9,0),"")</f>
        <v/>
      </c>
      <c r="G86" s="32" t="str">
        <f>IFERROR(VLOOKUP($F$3&amp;A86,价格调整汇总!$A$3:$J$1326,10,0),"")</f>
        <v/>
      </c>
      <c r="H86" s="16"/>
    </row>
    <row r="87" spans="1:8" ht="26.1" customHeight="1">
      <c r="A87" s="10">
        <v>82</v>
      </c>
      <c r="B87" s="30" t="str">
        <f>IFERROR(VLOOKUP($F$3&amp;A87,价格调整汇总!$A$3:$J$1326,5,0),"")</f>
        <v/>
      </c>
      <c r="C87" s="30" t="str">
        <f>IFERROR(VLOOKUP($F$3&amp;A87,价格调整汇总!$A$3:$J$1326,6,0),"")</f>
        <v/>
      </c>
      <c r="D87" s="31" t="str">
        <f>IFERROR(VLOOKUP($F$3&amp;A87,价格调整汇总!$A$3:$J$1326,7,0),"")</f>
        <v/>
      </c>
      <c r="E87" s="30" t="str">
        <f>IFERROR(VLOOKUP($F$3&amp;A87,价格调整汇总!$A$3:$J$1326,8,0),"")</f>
        <v/>
      </c>
      <c r="F87" s="30" t="str">
        <f>IFERROR(VLOOKUP($F$3&amp;A87,价格调整汇总!$A$3:$J$1326,9,0),"")</f>
        <v/>
      </c>
      <c r="G87" s="32" t="str">
        <f>IFERROR(VLOOKUP($F$3&amp;A87,价格调整汇总!$A$3:$J$1326,10,0),"")</f>
        <v/>
      </c>
      <c r="H87" s="16"/>
    </row>
    <row r="88" spans="1:8" ht="26.1" customHeight="1">
      <c r="A88" s="10">
        <v>83</v>
      </c>
      <c r="B88" s="30" t="str">
        <f>IFERROR(VLOOKUP($F$3&amp;A88,价格调整汇总!$A$3:$J$1326,5,0),"")</f>
        <v/>
      </c>
      <c r="C88" s="30" t="str">
        <f>IFERROR(VLOOKUP($F$3&amp;A88,价格调整汇总!$A$3:$J$1326,6,0),"")</f>
        <v/>
      </c>
      <c r="D88" s="31" t="str">
        <f>IFERROR(VLOOKUP($F$3&amp;A88,价格调整汇总!$A$3:$J$1326,7,0),"")</f>
        <v/>
      </c>
      <c r="E88" s="30" t="str">
        <f>IFERROR(VLOOKUP($F$3&amp;A88,价格调整汇总!$A$3:$J$1326,8,0),"")</f>
        <v/>
      </c>
      <c r="F88" s="30" t="str">
        <f>IFERROR(VLOOKUP($F$3&amp;A88,价格调整汇总!$A$3:$J$1326,9,0),"")</f>
        <v/>
      </c>
      <c r="G88" s="32" t="str">
        <f>IFERROR(VLOOKUP($F$3&amp;A88,价格调整汇总!$A$3:$J$1326,10,0),"")</f>
        <v/>
      </c>
      <c r="H88" s="16"/>
    </row>
    <row r="89" spans="1:8" ht="26.1" customHeight="1">
      <c r="A89" s="10">
        <v>84</v>
      </c>
      <c r="B89" s="30" t="str">
        <f>IFERROR(VLOOKUP($F$3&amp;A89,价格调整汇总!$A$3:$J$1326,5,0),"")</f>
        <v/>
      </c>
      <c r="C89" s="30" t="str">
        <f>IFERROR(VLOOKUP($F$3&amp;A89,价格调整汇总!$A$3:$J$1326,6,0),"")</f>
        <v/>
      </c>
      <c r="D89" s="31" t="str">
        <f>IFERROR(VLOOKUP($F$3&amp;A89,价格调整汇总!$A$3:$J$1326,7,0),"")</f>
        <v/>
      </c>
      <c r="E89" s="30" t="str">
        <f>IFERROR(VLOOKUP($F$3&amp;A89,价格调整汇总!$A$3:$J$1326,8,0),"")</f>
        <v/>
      </c>
      <c r="F89" s="30" t="str">
        <f>IFERROR(VLOOKUP($F$3&amp;A89,价格调整汇总!$A$3:$J$1326,9,0),"")</f>
        <v/>
      </c>
      <c r="G89" s="32" t="str">
        <f>IFERROR(VLOOKUP($F$3&amp;A89,价格调整汇总!$A$3:$J$1326,10,0),"")</f>
        <v/>
      </c>
      <c r="H89" s="16"/>
    </row>
    <row r="90" spans="1:8" ht="26.1" customHeight="1">
      <c r="A90" s="10">
        <v>85</v>
      </c>
      <c r="B90" s="30" t="str">
        <f>IFERROR(VLOOKUP($F$3&amp;A90,价格调整汇总!$A$3:$J$1326,5,0),"")</f>
        <v/>
      </c>
      <c r="C90" s="30" t="str">
        <f>IFERROR(VLOOKUP($F$3&amp;A90,价格调整汇总!$A$3:$J$1326,6,0),"")</f>
        <v/>
      </c>
      <c r="D90" s="31" t="str">
        <f>IFERROR(VLOOKUP($F$3&amp;A90,价格调整汇总!$A$3:$J$1326,7,0),"")</f>
        <v/>
      </c>
      <c r="E90" s="30" t="str">
        <f>IFERROR(VLOOKUP($F$3&amp;A90,价格调整汇总!$A$3:$J$1326,8,0),"")</f>
        <v/>
      </c>
      <c r="F90" s="30" t="str">
        <f>IFERROR(VLOOKUP($F$3&amp;A90,价格调整汇总!$A$3:$J$1326,9,0),"")</f>
        <v/>
      </c>
      <c r="G90" s="32" t="str">
        <f>IFERROR(VLOOKUP($F$3&amp;A90,价格调整汇总!$A$3:$J$1326,10,0),"")</f>
        <v/>
      </c>
      <c r="H90" s="16"/>
    </row>
    <row r="91" spans="1:8" ht="26.1" customHeight="1">
      <c r="A91" s="10">
        <v>86</v>
      </c>
      <c r="B91" s="30" t="str">
        <f>IFERROR(VLOOKUP($F$3&amp;A91,价格调整汇总!$A$3:$J$1326,5,0),"")</f>
        <v/>
      </c>
      <c r="C91" s="30" t="str">
        <f>IFERROR(VLOOKUP($F$3&amp;A91,价格调整汇总!$A$3:$J$1326,6,0),"")</f>
        <v/>
      </c>
      <c r="D91" s="31" t="str">
        <f>IFERROR(VLOOKUP($F$3&amp;A91,价格调整汇总!$A$3:$J$1326,7,0),"")</f>
        <v/>
      </c>
      <c r="E91" s="30" t="str">
        <f>IFERROR(VLOOKUP($F$3&amp;A91,价格调整汇总!$A$3:$J$1326,8,0),"")</f>
        <v/>
      </c>
      <c r="F91" s="30" t="str">
        <f>IFERROR(VLOOKUP($F$3&amp;A91,价格调整汇总!$A$3:$J$1326,9,0),"")</f>
        <v/>
      </c>
      <c r="G91" s="32" t="str">
        <f>IFERROR(VLOOKUP($F$3&amp;A91,价格调整汇总!$A$3:$J$1326,10,0),"")</f>
        <v/>
      </c>
      <c r="H91" s="16"/>
    </row>
    <row r="92" spans="1:8" ht="26.1" customHeight="1">
      <c r="A92" s="10">
        <v>87</v>
      </c>
      <c r="B92" s="30" t="str">
        <f>IFERROR(VLOOKUP($F$3&amp;A92,价格调整汇总!$A$3:$J$1326,5,0),"")</f>
        <v/>
      </c>
      <c r="C92" s="30" t="str">
        <f>IFERROR(VLOOKUP($F$3&amp;A92,价格调整汇总!$A$3:$J$1326,6,0),"")</f>
        <v/>
      </c>
      <c r="D92" s="31" t="str">
        <f>IFERROR(VLOOKUP($F$3&amp;A92,价格调整汇总!$A$3:$J$1326,7,0),"")</f>
        <v/>
      </c>
      <c r="E92" s="30" t="str">
        <f>IFERROR(VLOOKUP($F$3&amp;A92,价格调整汇总!$A$3:$J$1326,8,0),"")</f>
        <v/>
      </c>
      <c r="F92" s="30" t="str">
        <f>IFERROR(VLOOKUP($F$3&amp;A92,价格调整汇总!$A$3:$J$1326,9,0),"")</f>
        <v/>
      </c>
      <c r="G92" s="32" t="str">
        <f>IFERROR(VLOOKUP($F$3&amp;A92,价格调整汇总!$A$3:$J$1326,10,0),"")</f>
        <v/>
      </c>
      <c r="H92" s="16"/>
    </row>
    <row r="93" spans="1:8" ht="26.1" customHeight="1">
      <c r="A93" s="10">
        <v>88</v>
      </c>
      <c r="B93" s="30" t="str">
        <f>IFERROR(VLOOKUP($F$3&amp;A93,价格调整汇总!$A$3:$J$1326,5,0),"")</f>
        <v/>
      </c>
      <c r="C93" s="30" t="str">
        <f>IFERROR(VLOOKUP($F$3&amp;A93,价格调整汇总!$A$3:$J$1326,6,0),"")</f>
        <v/>
      </c>
      <c r="D93" s="31" t="str">
        <f>IFERROR(VLOOKUP($F$3&amp;A93,价格调整汇总!$A$3:$J$1326,7,0),"")</f>
        <v/>
      </c>
      <c r="E93" s="30" t="str">
        <f>IFERROR(VLOOKUP($F$3&amp;A93,价格调整汇总!$A$3:$J$1326,8,0),"")</f>
        <v/>
      </c>
      <c r="F93" s="30" t="str">
        <f>IFERROR(VLOOKUP($F$3&amp;A93,价格调整汇总!$A$3:$J$1326,9,0),"")</f>
        <v/>
      </c>
      <c r="G93" s="32" t="str">
        <f>IFERROR(VLOOKUP($F$3&amp;A93,价格调整汇总!$A$3:$J$1326,10,0),"")</f>
        <v/>
      </c>
      <c r="H93" s="16"/>
    </row>
    <row r="94" spans="1:8" ht="26.1" customHeight="1">
      <c r="A94" s="10">
        <v>89</v>
      </c>
      <c r="B94" s="30" t="str">
        <f>IFERROR(VLOOKUP($F$3&amp;A94,价格调整汇总!$A$3:$J$1326,5,0),"")</f>
        <v/>
      </c>
      <c r="C94" s="30" t="str">
        <f>IFERROR(VLOOKUP($F$3&amp;A94,价格调整汇总!$A$3:$J$1326,6,0),"")</f>
        <v/>
      </c>
      <c r="D94" s="31" t="str">
        <f>IFERROR(VLOOKUP($F$3&amp;A94,价格调整汇总!$A$3:$J$1326,7,0),"")</f>
        <v/>
      </c>
      <c r="E94" s="30" t="str">
        <f>IFERROR(VLOOKUP($F$3&amp;A94,价格调整汇总!$A$3:$J$1326,8,0),"")</f>
        <v/>
      </c>
      <c r="F94" s="30" t="str">
        <f>IFERROR(VLOOKUP($F$3&amp;A94,价格调整汇总!$A$3:$J$1326,9,0),"")</f>
        <v/>
      </c>
      <c r="G94" s="32" t="str">
        <f>IFERROR(VLOOKUP($F$3&amp;A94,价格调整汇总!$A$3:$J$1326,10,0),"")</f>
        <v/>
      </c>
      <c r="H94" s="16"/>
    </row>
    <row r="95" spans="1:8" ht="26.1" customHeight="1">
      <c r="A95" s="10">
        <v>90</v>
      </c>
      <c r="B95" s="30" t="str">
        <f>IFERROR(VLOOKUP($F$3&amp;A95,价格调整汇总!$A$3:$J$1326,5,0),"")</f>
        <v/>
      </c>
      <c r="C95" s="30" t="str">
        <f>IFERROR(VLOOKUP($F$3&amp;A95,价格调整汇总!$A$3:$J$1326,6,0),"")</f>
        <v/>
      </c>
      <c r="D95" s="31" t="str">
        <f>IFERROR(VLOOKUP($F$3&amp;A95,价格调整汇总!$A$3:$J$1326,7,0),"")</f>
        <v/>
      </c>
      <c r="E95" s="30" t="str">
        <f>IFERROR(VLOOKUP($F$3&amp;A95,价格调整汇总!$A$3:$J$1326,8,0),"")</f>
        <v/>
      </c>
      <c r="F95" s="30" t="str">
        <f>IFERROR(VLOOKUP($F$3&amp;A95,价格调整汇总!$A$3:$J$1326,9,0),"")</f>
        <v/>
      </c>
      <c r="G95" s="32" t="str">
        <f>IFERROR(VLOOKUP($F$3&amp;A95,价格调整汇总!$A$3:$J$1326,10,0),"")</f>
        <v/>
      </c>
      <c r="H95" s="16"/>
    </row>
    <row r="96" spans="1:8" ht="26.1" customHeight="1">
      <c r="A96" s="10">
        <v>91</v>
      </c>
      <c r="B96" s="30" t="str">
        <f>IFERROR(VLOOKUP($F$3&amp;A96,价格调整汇总!$A$3:$J$1326,5,0),"")</f>
        <v/>
      </c>
      <c r="C96" s="30" t="str">
        <f>IFERROR(VLOOKUP($F$3&amp;A96,价格调整汇总!$A$3:$J$1326,6,0),"")</f>
        <v/>
      </c>
      <c r="D96" s="31" t="str">
        <f>IFERROR(VLOOKUP($F$3&amp;A96,价格调整汇总!$A$3:$J$1326,7,0),"")</f>
        <v/>
      </c>
      <c r="E96" s="30" t="str">
        <f>IFERROR(VLOOKUP($F$3&amp;A96,价格调整汇总!$A$3:$J$1326,8,0),"")</f>
        <v/>
      </c>
      <c r="F96" s="30" t="str">
        <f>IFERROR(VLOOKUP($F$3&amp;A96,价格调整汇总!$A$3:$J$1326,9,0),"")</f>
        <v/>
      </c>
      <c r="G96" s="32" t="str">
        <f>IFERROR(VLOOKUP($F$3&amp;A96,价格调整汇总!$A$3:$J$1326,10,0),"")</f>
        <v/>
      </c>
      <c r="H96" s="16"/>
    </row>
    <row r="97" spans="1:8" ht="26.1" customHeight="1">
      <c r="A97" s="10">
        <v>92</v>
      </c>
      <c r="B97" s="30" t="str">
        <f>IFERROR(VLOOKUP($F$3&amp;A97,价格调整汇总!$A$3:$J$1326,5,0),"")</f>
        <v/>
      </c>
      <c r="C97" s="30" t="str">
        <f>IFERROR(VLOOKUP($F$3&amp;A97,价格调整汇总!$A$3:$J$1326,6,0),"")</f>
        <v/>
      </c>
      <c r="D97" s="31" t="str">
        <f>IFERROR(VLOOKUP($F$3&amp;A97,价格调整汇总!$A$3:$J$1326,7,0),"")</f>
        <v/>
      </c>
      <c r="E97" s="30" t="str">
        <f>IFERROR(VLOOKUP($F$3&amp;A97,价格调整汇总!$A$3:$J$1326,8,0),"")</f>
        <v/>
      </c>
      <c r="F97" s="30" t="str">
        <f>IFERROR(VLOOKUP($F$3&amp;A97,价格调整汇总!$A$3:$J$1326,9,0),"")</f>
        <v/>
      </c>
      <c r="G97" s="32" t="str">
        <f>IFERROR(VLOOKUP($F$3&amp;A97,价格调整汇总!$A$3:$J$1326,10,0),"")</f>
        <v/>
      </c>
      <c r="H97" s="16"/>
    </row>
    <row r="98" spans="1:8" ht="26.1" customHeight="1">
      <c r="A98" s="10">
        <v>93</v>
      </c>
      <c r="B98" s="30" t="str">
        <f>IFERROR(VLOOKUP($F$3&amp;A98,价格调整汇总!$A$3:$J$1326,5,0),"")</f>
        <v/>
      </c>
      <c r="C98" s="30" t="str">
        <f>IFERROR(VLOOKUP($F$3&amp;A98,价格调整汇总!$A$3:$J$1326,6,0),"")</f>
        <v/>
      </c>
      <c r="D98" s="31" t="str">
        <f>IFERROR(VLOOKUP($F$3&amp;A98,价格调整汇总!$A$3:$J$1326,7,0),"")</f>
        <v/>
      </c>
      <c r="E98" s="30" t="str">
        <f>IFERROR(VLOOKUP($F$3&amp;A98,价格调整汇总!$A$3:$J$1326,8,0),"")</f>
        <v/>
      </c>
      <c r="F98" s="30" t="str">
        <f>IFERROR(VLOOKUP($F$3&amp;A98,价格调整汇总!$A$3:$J$1326,9,0),"")</f>
        <v/>
      </c>
      <c r="G98" s="32" t="str">
        <f>IFERROR(VLOOKUP($F$3&amp;A98,价格调整汇总!$A$3:$J$1326,10,0),"")</f>
        <v/>
      </c>
      <c r="H98" s="16"/>
    </row>
    <row r="99" spans="1:8" ht="26.1" customHeight="1">
      <c r="A99" s="10">
        <v>94</v>
      </c>
      <c r="B99" s="30" t="str">
        <f>IFERROR(VLOOKUP($F$3&amp;A99,价格调整汇总!$A$3:$J$1326,5,0),"")</f>
        <v/>
      </c>
      <c r="C99" s="30" t="str">
        <f>IFERROR(VLOOKUP($F$3&amp;A99,价格调整汇总!$A$3:$J$1326,6,0),"")</f>
        <v/>
      </c>
      <c r="D99" s="31" t="str">
        <f>IFERROR(VLOOKUP($F$3&amp;A99,价格调整汇总!$A$3:$J$1326,7,0),"")</f>
        <v/>
      </c>
      <c r="E99" s="30" t="str">
        <f>IFERROR(VLOOKUP($F$3&amp;A99,价格调整汇总!$A$3:$J$1326,8,0),"")</f>
        <v/>
      </c>
      <c r="F99" s="30" t="str">
        <f>IFERROR(VLOOKUP($F$3&amp;A99,价格调整汇总!$A$3:$J$1326,9,0),"")</f>
        <v/>
      </c>
      <c r="G99" s="32" t="str">
        <f>IFERROR(VLOOKUP($F$3&amp;A99,价格调整汇总!$A$3:$J$1326,10,0),"")</f>
        <v/>
      </c>
      <c r="H99" s="16"/>
    </row>
    <row r="100" spans="1:8" ht="26.1" customHeight="1">
      <c r="A100" s="10">
        <v>95</v>
      </c>
      <c r="B100" s="30" t="str">
        <f>IFERROR(VLOOKUP($F$3&amp;A100,价格调整汇总!$A$3:$J$1326,5,0),"")</f>
        <v/>
      </c>
      <c r="C100" s="30" t="str">
        <f>IFERROR(VLOOKUP($F$3&amp;A100,价格调整汇总!$A$3:$J$1326,6,0),"")</f>
        <v/>
      </c>
      <c r="D100" s="31" t="str">
        <f>IFERROR(VLOOKUP($F$3&amp;A100,价格调整汇总!$A$3:$J$1326,7,0),"")</f>
        <v/>
      </c>
      <c r="E100" s="30" t="str">
        <f>IFERROR(VLOOKUP($F$3&amp;A100,价格调整汇总!$A$3:$J$1326,8,0),"")</f>
        <v/>
      </c>
      <c r="F100" s="30" t="str">
        <f>IFERROR(VLOOKUP($F$3&amp;A100,价格调整汇总!$A$3:$J$1326,9,0),"")</f>
        <v/>
      </c>
      <c r="G100" s="32" t="str">
        <f>IFERROR(VLOOKUP($F$3&amp;A100,价格调整汇总!$A$3:$J$1326,10,0),"")</f>
        <v/>
      </c>
      <c r="H100" s="16"/>
    </row>
    <row r="101" spans="1:8" ht="26.1" customHeight="1">
      <c r="A101" s="10">
        <v>96</v>
      </c>
      <c r="B101" s="30" t="str">
        <f>IFERROR(VLOOKUP($F$3&amp;A101,价格调整汇总!$A$3:$J$1326,5,0),"")</f>
        <v/>
      </c>
      <c r="C101" s="30" t="str">
        <f>IFERROR(VLOOKUP($F$3&amp;A101,价格调整汇总!$A$3:$J$1326,6,0),"")</f>
        <v/>
      </c>
      <c r="D101" s="31" t="str">
        <f>IFERROR(VLOOKUP($F$3&amp;A101,价格调整汇总!$A$3:$J$1326,7,0),"")</f>
        <v/>
      </c>
      <c r="E101" s="30" t="str">
        <f>IFERROR(VLOOKUP($F$3&amp;A101,价格调整汇总!$A$3:$J$1326,8,0),"")</f>
        <v/>
      </c>
      <c r="F101" s="30" t="str">
        <f>IFERROR(VLOOKUP($F$3&amp;A101,价格调整汇总!$A$3:$J$1326,9,0),"")</f>
        <v/>
      </c>
      <c r="G101" s="32" t="str">
        <f>IFERROR(VLOOKUP($F$3&amp;A101,价格调整汇总!$A$3:$J$1326,10,0),"")</f>
        <v/>
      </c>
      <c r="H101" s="16"/>
    </row>
    <row r="102" spans="1:8" ht="26.1" customHeight="1">
      <c r="A102" s="10">
        <v>97</v>
      </c>
      <c r="B102" s="30" t="str">
        <f>IFERROR(VLOOKUP($F$3&amp;A102,价格调整汇总!$A$3:$J$1326,5,0),"")</f>
        <v/>
      </c>
      <c r="C102" s="30" t="str">
        <f>IFERROR(VLOOKUP($F$3&amp;A102,价格调整汇总!$A$3:$J$1326,6,0),"")</f>
        <v/>
      </c>
      <c r="D102" s="31" t="str">
        <f>IFERROR(VLOOKUP($F$3&amp;A102,价格调整汇总!$A$3:$J$1326,7,0),"")</f>
        <v/>
      </c>
      <c r="E102" s="30" t="str">
        <f>IFERROR(VLOOKUP($F$3&amp;A102,价格调整汇总!$A$3:$J$1326,8,0),"")</f>
        <v/>
      </c>
      <c r="F102" s="30" t="str">
        <f>IFERROR(VLOOKUP($F$3&amp;A102,价格调整汇总!$A$3:$J$1326,9,0),"")</f>
        <v/>
      </c>
      <c r="G102" s="32" t="str">
        <f>IFERROR(VLOOKUP($F$3&amp;A102,价格调整汇总!$A$3:$J$1326,10,0),"")</f>
        <v/>
      </c>
      <c r="H102" s="16"/>
    </row>
    <row r="103" spans="1:8" ht="26.1" customHeight="1">
      <c r="A103" s="10">
        <v>98</v>
      </c>
      <c r="B103" s="30" t="str">
        <f>IFERROR(VLOOKUP($F$3&amp;A103,价格调整汇总!$A$3:$J$1326,5,0),"")</f>
        <v/>
      </c>
      <c r="C103" s="30" t="str">
        <f>IFERROR(VLOOKUP($F$3&amp;A103,价格调整汇总!$A$3:$J$1326,6,0),"")</f>
        <v/>
      </c>
      <c r="D103" s="31" t="str">
        <f>IFERROR(VLOOKUP($F$3&amp;A103,价格调整汇总!$A$3:$J$1326,7,0),"")</f>
        <v/>
      </c>
      <c r="E103" s="30" t="str">
        <f>IFERROR(VLOOKUP($F$3&amp;A103,价格调整汇总!$A$3:$J$1326,8,0),"")</f>
        <v/>
      </c>
      <c r="F103" s="30" t="str">
        <f>IFERROR(VLOOKUP($F$3&amp;A103,价格调整汇总!$A$3:$J$1326,9,0),"")</f>
        <v/>
      </c>
      <c r="G103" s="32" t="str">
        <f>IFERROR(VLOOKUP($F$3&amp;A103,价格调整汇总!$A$3:$J$1326,10,0),"")</f>
        <v/>
      </c>
      <c r="H103" s="16"/>
    </row>
    <row r="104" spans="1:8" ht="26.1" customHeight="1">
      <c r="A104" s="10">
        <v>99</v>
      </c>
      <c r="B104" s="30" t="str">
        <f>IFERROR(VLOOKUP($F$3&amp;A104,价格调整汇总!$A$3:$J$1326,5,0),"")</f>
        <v/>
      </c>
      <c r="C104" s="30" t="str">
        <f>IFERROR(VLOOKUP($F$3&amp;A104,价格调整汇总!$A$3:$J$1326,6,0),"")</f>
        <v/>
      </c>
      <c r="D104" s="31" t="str">
        <f>IFERROR(VLOOKUP($F$3&amp;A104,价格调整汇总!$A$3:$J$1326,7,0),"")</f>
        <v/>
      </c>
      <c r="E104" s="30" t="str">
        <f>IFERROR(VLOOKUP($F$3&amp;A104,价格调整汇总!$A$3:$J$1326,8,0),"")</f>
        <v/>
      </c>
      <c r="F104" s="30" t="str">
        <f>IFERROR(VLOOKUP($F$3&amp;A104,价格调整汇总!$A$3:$J$1326,9,0),"")</f>
        <v/>
      </c>
      <c r="G104" s="32" t="str">
        <f>IFERROR(VLOOKUP($F$3&amp;A104,价格调整汇总!$A$3:$J$1326,10,0),"")</f>
        <v/>
      </c>
      <c r="H104" s="16"/>
    </row>
    <row r="105" spans="1:8" ht="26.1" customHeight="1">
      <c r="A105" s="10">
        <v>100</v>
      </c>
      <c r="B105" s="30" t="str">
        <f>IFERROR(VLOOKUP($F$3&amp;A105,价格调整汇总!$A$3:$J$1326,5,0),"")</f>
        <v/>
      </c>
      <c r="C105" s="30" t="str">
        <f>IFERROR(VLOOKUP($F$3&amp;A105,价格调整汇总!$A$3:$J$1326,6,0),"")</f>
        <v/>
      </c>
      <c r="D105" s="31" t="str">
        <f>IFERROR(VLOOKUP($F$3&amp;A105,价格调整汇总!$A$3:$J$1326,7,0),"")</f>
        <v/>
      </c>
      <c r="E105" s="30" t="str">
        <f>IFERROR(VLOOKUP($F$3&amp;A105,价格调整汇总!$A$3:$J$1326,8,0),"")</f>
        <v/>
      </c>
      <c r="F105" s="30" t="str">
        <f>IFERROR(VLOOKUP($F$3&amp;A105,价格调整汇总!$A$3:$J$1326,9,0),"")</f>
        <v/>
      </c>
      <c r="G105" s="32" t="str">
        <f>IFERROR(VLOOKUP($F$3&amp;A105,价格调整汇总!$A$3:$J$1326,10,0),"")</f>
        <v/>
      </c>
      <c r="H105" s="16"/>
    </row>
    <row r="106" spans="1:8" ht="26.1" customHeight="1">
      <c r="A106" s="10">
        <v>101</v>
      </c>
      <c r="B106" s="30" t="str">
        <f>IFERROR(VLOOKUP($F$3&amp;A106,价格调整汇总!$A$3:$J$1326,5,0),"")</f>
        <v/>
      </c>
      <c r="C106" s="30" t="str">
        <f>IFERROR(VLOOKUP($F$3&amp;A106,价格调整汇总!$A$3:$J$1326,6,0),"")</f>
        <v/>
      </c>
      <c r="D106" s="31" t="str">
        <f>IFERROR(VLOOKUP($F$3&amp;A106,价格调整汇总!$A$3:$J$1326,7,0),"")</f>
        <v/>
      </c>
      <c r="E106" s="30" t="str">
        <f>IFERROR(VLOOKUP($F$3&amp;A106,价格调整汇总!$A$3:$J$1326,8,0),"")</f>
        <v/>
      </c>
      <c r="F106" s="30" t="str">
        <f>IFERROR(VLOOKUP($F$3&amp;A106,价格调整汇总!$A$3:$J$1326,9,0),"")</f>
        <v/>
      </c>
      <c r="G106" s="32" t="str">
        <f>IFERROR(VLOOKUP($F$3&amp;A106,价格调整汇总!$A$3:$J$1326,10,0),"")</f>
        <v/>
      </c>
      <c r="H106" s="16"/>
    </row>
    <row r="107" spans="1:8" ht="26.1" customHeight="1">
      <c r="A107" s="10">
        <v>102</v>
      </c>
      <c r="B107" s="30" t="str">
        <f>IFERROR(VLOOKUP($F$3&amp;A107,价格调整汇总!$A$3:$J$1326,5,0),"")</f>
        <v/>
      </c>
      <c r="C107" s="30" t="str">
        <f>IFERROR(VLOOKUP($F$3&amp;A107,价格调整汇总!$A$3:$J$1326,6,0),"")</f>
        <v/>
      </c>
      <c r="D107" s="31" t="str">
        <f>IFERROR(VLOOKUP($F$3&amp;A107,价格调整汇总!$A$3:$J$1326,7,0),"")</f>
        <v/>
      </c>
      <c r="E107" s="30" t="str">
        <f>IFERROR(VLOOKUP($F$3&amp;A107,价格调整汇总!$A$3:$J$1326,8,0),"")</f>
        <v/>
      </c>
      <c r="F107" s="30" t="str">
        <f>IFERROR(VLOOKUP($F$3&amp;A107,价格调整汇总!$A$3:$J$1326,9,0),"")</f>
        <v/>
      </c>
      <c r="G107" s="32" t="str">
        <f>IFERROR(VLOOKUP($F$3&amp;A107,价格调整汇总!$A$3:$J$1326,10,0),"")</f>
        <v/>
      </c>
      <c r="H107" s="16"/>
    </row>
    <row r="108" spans="1:8" ht="26.1" customHeight="1">
      <c r="A108" s="10">
        <v>103</v>
      </c>
      <c r="B108" s="30" t="str">
        <f>IFERROR(VLOOKUP($F$3&amp;A108,价格调整汇总!$A$3:$J$1326,5,0),"")</f>
        <v/>
      </c>
      <c r="C108" s="30" t="str">
        <f>IFERROR(VLOOKUP($F$3&amp;A108,价格调整汇总!$A$3:$J$1326,6,0),"")</f>
        <v/>
      </c>
      <c r="D108" s="31" t="str">
        <f>IFERROR(VLOOKUP($F$3&amp;A108,价格调整汇总!$A$3:$J$1326,7,0),"")</f>
        <v/>
      </c>
      <c r="E108" s="30" t="str">
        <f>IFERROR(VLOOKUP($F$3&amp;A108,价格调整汇总!$A$3:$J$1326,8,0),"")</f>
        <v/>
      </c>
      <c r="F108" s="30" t="str">
        <f>IFERROR(VLOOKUP($F$3&amp;A108,价格调整汇总!$A$3:$J$1326,9,0),"")</f>
        <v/>
      </c>
      <c r="G108" s="32" t="str">
        <f>IFERROR(VLOOKUP($F$3&amp;A108,价格调整汇总!$A$3:$J$1326,10,0),"")</f>
        <v/>
      </c>
      <c r="H108" s="16"/>
    </row>
    <row r="109" spans="1:8" ht="26.1" customHeight="1">
      <c r="A109" s="10">
        <v>104</v>
      </c>
      <c r="B109" s="30" t="str">
        <f>IFERROR(VLOOKUP($F$3&amp;A109,价格调整汇总!$A$3:$J$1326,5,0),"")</f>
        <v/>
      </c>
      <c r="C109" s="30" t="str">
        <f>IFERROR(VLOOKUP($F$3&amp;A109,价格调整汇总!$A$3:$J$1326,6,0),"")</f>
        <v/>
      </c>
      <c r="D109" s="31" t="str">
        <f>IFERROR(VLOOKUP($F$3&amp;A109,价格调整汇总!$A$3:$J$1326,7,0),"")</f>
        <v/>
      </c>
      <c r="E109" s="30" t="str">
        <f>IFERROR(VLOOKUP($F$3&amp;A109,价格调整汇总!$A$3:$J$1326,8,0),"")</f>
        <v/>
      </c>
      <c r="F109" s="30" t="str">
        <f>IFERROR(VLOOKUP($F$3&amp;A109,价格调整汇总!$A$3:$J$1326,9,0),"")</f>
        <v/>
      </c>
      <c r="G109" s="32" t="str">
        <f>IFERROR(VLOOKUP($F$3&amp;A109,价格调整汇总!$A$3:$J$1326,10,0),"")</f>
        <v/>
      </c>
      <c r="H109" s="16"/>
    </row>
    <row r="110" spans="1:8" ht="26.1" customHeight="1">
      <c r="A110" s="10">
        <v>105</v>
      </c>
      <c r="B110" s="30" t="str">
        <f>IFERROR(VLOOKUP($F$3&amp;A110,价格调整汇总!$A$3:$J$1326,5,0),"")</f>
        <v/>
      </c>
      <c r="C110" s="30" t="str">
        <f>IFERROR(VLOOKUP($F$3&amp;A110,价格调整汇总!$A$3:$J$1326,6,0),"")</f>
        <v/>
      </c>
      <c r="D110" s="31" t="str">
        <f>IFERROR(VLOOKUP($F$3&amp;A110,价格调整汇总!$A$3:$J$1326,7,0),"")</f>
        <v/>
      </c>
      <c r="E110" s="30" t="str">
        <f>IFERROR(VLOOKUP($F$3&amp;A110,价格调整汇总!$A$3:$J$1326,8,0),"")</f>
        <v/>
      </c>
      <c r="F110" s="30" t="str">
        <f>IFERROR(VLOOKUP($F$3&amp;A110,价格调整汇总!$A$3:$J$1326,9,0),"")</f>
        <v/>
      </c>
      <c r="G110" s="32" t="str">
        <f>IFERROR(VLOOKUP($F$3&amp;A110,价格调整汇总!$A$3:$J$1326,10,0),"")</f>
        <v/>
      </c>
      <c r="H110" s="16"/>
    </row>
    <row r="111" spans="1:8" ht="26.1" customHeight="1">
      <c r="A111" s="10">
        <v>106</v>
      </c>
      <c r="B111" s="30" t="str">
        <f>IFERROR(VLOOKUP($F$3&amp;A111,价格调整汇总!$A$3:$J$1326,5,0),"")</f>
        <v/>
      </c>
      <c r="C111" s="30" t="str">
        <f>IFERROR(VLOOKUP($F$3&amp;A111,价格调整汇总!$A$3:$J$1326,6,0),"")</f>
        <v/>
      </c>
      <c r="D111" s="31" t="str">
        <f>IFERROR(VLOOKUP($F$3&amp;A111,价格调整汇总!$A$3:$J$1326,7,0),"")</f>
        <v/>
      </c>
      <c r="E111" s="30" t="str">
        <f>IFERROR(VLOOKUP($F$3&amp;A111,价格调整汇总!$A$3:$J$1326,8,0),"")</f>
        <v/>
      </c>
      <c r="F111" s="30" t="str">
        <f>IFERROR(VLOOKUP($F$3&amp;A111,价格调整汇总!$A$3:$J$1326,9,0),"")</f>
        <v/>
      </c>
      <c r="G111" s="32" t="str">
        <f>IFERROR(VLOOKUP($F$3&amp;A111,价格调整汇总!$A$3:$J$1326,10,0),"")</f>
        <v/>
      </c>
      <c r="H111" s="16"/>
    </row>
    <row r="112" spans="1:8" ht="26.1" customHeight="1">
      <c r="A112" s="10">
        <v>107</v>
      </c>
      <c r="B112" s="30" t="str">
        <f>IFERROR(VLOOKUP($F$3&amp;A112,价格调整汇总!$A$3:$J$1326,5,0),"")</f>
        <v/>
      </c>
      <c r="C112" s="30" t="str">
        <f>IFERROR(VLOOKUP($F$3&amp;A112,价格调整汇总!$A$3:$J$1326,6,0),"")</f>
        <v/>
      </c>
      <c r="D112" s="31" t="str">
        <f>IFERROR(VLOOKUP($F$3&amp;A112,价格调整汇总!$A$3:$J$1326,7,0),"")</f>
        <v/>
      </c>
      <c r="E112" s="30" t="str">
        <f>IFERROR(VLOOKUP($F$3&amp;A112,价格调整汇总!$A$3:$J$1326,8,0),"")</f>
        <v/>
      </c>
      <c r="F112" s="30" t="str">
        <f>IFERROR(VLOOKUP($F$3&amp;A112,价格调整汇总!$A$3:$J$1326,9,0),"")</f>
        <v/>
      </c>
      <c r="G112" s="32" t="str">
        <f>IFERROR(VLOOKUP($F$3&amp;A112,价格调整汇总!$A$3:$J$1326,10,0),"")</f>
        <v/>
      </c>
      <c r="H112" s="16"/>
    </row>
    <row r="113" spans="1:8" ht="26.1" customHeight="1">
      <c r="A113" s="10">
        <v>108</v>
      </c>
      <c r="B113" s="30" t="str">
        <f>IFERROR(VLOOKUP($F$3&amp;A113,价格调整汇总!$A$3:$J$1326,5,0),"")</f>
        <v/>
      </c>
      <c r="C113" s="30" t="str">
        <f>IFERROR(VLOOKUP($F$3&amp;A113,价格调整汇总!$A$3:$J$1326,6,0),"")</f>
        <v/>
      </c>
      <c r="D113" s="31" t="str">
        <f>IFERROR(VLOOKUP($F$3&amp;A113,价格调整汇总!$A$3:$J$1326,7,0),"")</f>
        <v/>
      </c>
      <c r="E113" s="30" t="str">
        <f>IFERROR(VLOOKUP($F$3&amp;A113,价格调整汇总!$A$3:$J$1326,8,0),"")</f>
        <v/>
      </c>
      <c r="F113" s="30" t="str">
        <f>IFERROR(VLOOKUP($F$3&amp;A113,价格调整汇总!$A$3:$J$1326,9,0),"")</f>
        <v/>
      </c>
      <c r="G113" s="32" t="str">
        <f>IFERROR(VLOOKUP($F$3&amp;A113,价格调整汇总!$A$3:$J$1326,10,0),"")</f>
        <v/>
      </c>
      <c r="H113" s="16"/>
    </row>
    <row r="114" spans="1:8" ht="26.1" customHeight="1">
      <c r="A114" s="10">
        <v>109</v>
      </c>
      <c r="B114" s="30" t="str">
        <f>IFERROR(VLOOKUP($F$3&amp;A114,价格调整汇总!$A$3:$J$1326,5,0),"")</f>
        <v/>
      </c>
      <c r="C114" s="30" t="str">
        <f>IFERROR(VLOOKUP($F$3&amp;A114,价格调整汇总!$A$3:$J$1326,6,0),"")</f>
        <v/>
      </c>
      <c r="D114" s="31" t="str">
        <f>IFERROR(VLOOKUP($F$3&amp;A114,价格调整汇总!$A$3:$J$1326,7,0),"")</f>
        <v/>
      </c>
      <c r="E114" s="30" t="str">
        <f>IFERROR(VLOOKUP($F$3&amp;A114,价格调整汇总!$A$3:$J$1326,8,0),"")</f>
        <v/>
      </c>
      <c r="F114" s="30" t="str">
        <f>IFERROR(VLOOKUP($F$3&amp;A114,价格调整汇总!$A$3:$J$1326,9,0),"")</f>
        <v/>
      </c>
      <c r="G114" s="32" t="str">
        <f>IFERROR(VLOOKUP($F$3&amp;A114,价格调整汇总!$A$3:$J$1326,10,0),"")</f>
        <v/>
      </c>
      <c r="H114" s="16"/>
    </row>
    <row r="115" spans="1:8" ht="26.1" customHeight="1">
      <c r="A115" s="10">
        <v>110</v>
      </c>
      <c r="B115" s="30" t="str">
        <f>IFERROR(VLOOKUP($F$3&amp;A115,价格调整汇总!$A$3:$J$1326,5,0),"")</f>
        <v/>
      </c>
      <c r="C115" s="30" t="str">
        <f>IFERROR(VLOOKUP($F$3&amp;A115,价格调整汇总!$A$3:$J$1326,6,0),"")</f>
        <v/>
      </c>
      <c r="D115" s="31" t="str">
        <f>IFERROR(VLOOKUP($F$3&amp;A115,价格调整汇总!$A$3:$J$1326,7,0),"")</f>
        <v/>
      </c>
      <c r="E115" s="30" t="str">
        <f>IFERROR(VLOOKUP($F$3&amp;A115,价格调整汇总!$A$3:$J$1326,8,0),"")</f>
        <v/>
      </c>
      <c r="F115" s="30" t="str">
        <f>IFERROR(VLOOKUP($F$3&amp;A115,价格调整汇总!$A$3:$J$1326,9,0),"")</f>
        <v/>
      </c>
      <c r="G115" s="32" t="str">
        <f>IFERROR(VLOOKUP($F$3&amp;A115,价格调整汇总!$A$3:$J$1326,10,0),"")</f>
        <v/>
      </c>
      <c r="H115" s="16"/>
    </row>
    <row r="116" spans="1:8" ht="26.1" customHeight="1">
      <c r="A116" s="10">
        <v>111</v>
      </c>
      <c r="B116" s="30" t="str">
        <f>IFERROR(VLOOKUP($F$3&amp;A116,价格调整汇总!$A$3:$J$1326,5,0),"")</f>
        <v/>
      </c>
      <c r="C116" s="30" t="str">
        <f>IFERROR(VLOOKUP($F$3&amp;A116,价格调整汇总!$A$3:$J$1326,6,0),"")</f>
        <v/>
      </c>
      <c r="D116" s="31" t="str">
        <f>IFERROR(VLOOKUP($F$3&amp;A116,价格调整汇总!$A$3:$J$1326,7,0),"")</f>
        <v/>
      </c>
      <c r="E116" s="30" t="str">
        <f>IFERROR(VLOOKUP($F$3&amp;A116,价格调整汇总!$A$3:$J$1326,8,0),"")</f>
        <v/>
      </c>
      <c r="F116" s="30" t="str">
        <f>IFERROR(VLOOKUP($F$3&amp;A116,价格调整汇总!$A$3:$J$1326,9,0),"")</f>
        <v/>
      </c>
      <c r="G116" s="32" t="str">
        <f>IFERROR(VLOOKUP($F$3&amp;A116,价格调整汇总!$A$3:$J$1326,10,0),"")</f>
        <v/>
      </c>
      <c r="H116" s="16"/>
    </row>
    <row r="117" spans="1:8" ht="26.1" customHeight="1">
      <c r="A117" s="10">
        <v>112</v>
      </c>
      <c r="B117" s="30" t="str">
        <f>IFERROR(VLOOKUP($F$3&amp;A117,价格调整汇总!$A$3:$J$1326,5,0),"")</f>
        <v/>
      </c>
      <c r="C117" s="30" t="str">
        <f>IFERROR(VLOOKUP($F$3&amp;A117,价格调整汇总!$A$3:$J$1326,6,0),"")</f>
        <v/>
      </c>
      <c r="D117" s="31" t="str">
        <f>IFERROR(VLOOKUP($F$3&amp;A117,价格调整汇总!$A$3:$J$1326,7,0),"")</f>
        <v/>
      </c>
      <c r="E117" s="30" t="str">
        <f>IFERROR(VLOOKUP($F$3&amp;A117,价格调整汇总!$A$3:$J$1326,8,0),"")</f>
        <v/>
      </c>
      <c r="F117" s="30" t="str">
        <f>IFERROR(VLOOKUP($F$3&amp;A117,价格调整汇总!$A$3:$J$1326,9,0),"")</f>
        <v/>
      </c>
      <c r="G117" s="32" t="str">
        <f>IFERROR(VLOOKUP($F$3&amp;A117,价格调整汇总!$A$3:$J$1326,10,0),"")</f>
        <v/>
      </c>
      <c r="H117" s="16"/>
    </row>
    <row r="118" spans="1:8" ht="26.1" customHeight="1">
      <c r="A118" s="10">
        <v>113</v>
      </c>
      <c r="B118" s="30" t="str">
        <f>IFERROR(VLOOKUP($F$3&amp;A118,价格调整汇总!$A$3:$J$1326,5,0),"")</f>
        <v/>
      </c>
      <c r="C118" s="30" t="str">
        <f>IFERROR(VLOOKUP($F$3&amp;A118,价格调整汇总!$A$3:$J$1326,6,0),"")</f>
        <v/>
      </c>
      <c r="D118" s="31" t="str">
        <f>IFERROR(VLOOKUP($F$3&amp;A118,价格调整汇总!$A$3:$J$1326,7,0),"")</f>
        <v/>
      </c>
      <c r="E118" s="30" t="str">
        <f>IFERROR(VLOOKUP($F$3&amp;A118,价格调整汇总!$A$3:$J$1326,8,0),"")</f>
        <v/>
      </c>
      <c r="F118" s="30" t="str">
        <f>IFERROR(VLOOKUP($F$3&amp;A118,价格调整汇总!$A$3:$J$1326,9,0),"")</f>
        <v/>
      </c>
      <c r="G118" s="32" t="str">
        <f>IFERROR(VLOOKUP($F$3&amp;A118,价格调整汇总!$A$3:$J$1326,10,0),"")</f>
        <v/>
      </c>
      <c r="H118" s="16"/>
    </row>
    <row r="119" spans="1:8" ht="26.1" customHeight="1">
      <c r="A119" s="10">
        <v>114</v>
      </c>
      <c r="B119" s="30" t="str">
        <f>IFERROR(VLOOKUP($F$3&amp;A119,价格调整汇总!$A$3:$J$1326,5,0),"")</f>
        <v/>
      </c>
      <c r="C119" s="30" t="str">
        <f>IFERROR(VLOOKUP($F$3&amp;A119,价格调整汇总!$A$3:$J$1326,6,0),"")</f>
        <v/>
      </c>
      <c r="D119" s="31" t="str">
        <f>IFERROR(VLOOKUP($F$3&amp;A119,价格调整汇总!$A$3:$J$1326,7,0),"")</f>
        <v/>
      </c>
      <c r="E119" s="30" t="str">
        <f>IFERROR(VLOOKUP($F$3&amp;A119,价格调整汇总!$A$3:$J$1326,8,0),"")</f>
        <v/>
      </c>
      <c r="F119" s="30" t="str">
        <f>IFERROR(VLOOKUP($F$3&amp;A119,价格调整汇总!$A$3:$J$1326,9,0),"")</f>
        <v/>
      </c>
      <c r="G119" s="32" t="str">
        <f>IFERROR(VLOOKUP($F$3&amp;A119,价格调整汇总!$A$3:$J$1326,10,0),"")</f>
        <v/>
      </c>
      <c r="H119" s="16"/>
    </row>
    <row r="120" spans="1:8" ht="26.1" customHeight="1">
      <c r="A120" s="10">
        <v>115</v>
      </c>
      <c r="B120" s="30" t="str">
        <f>IFERROR(VLOOKUP($F$3&amp;A120,价格调整汇总!$A$3:$J$1326,5,0),"")</f>
        <v/>
      </c>
      <c r="C120" s="30" t="str">
        <f>IFERROR(VLOOKUP($F$3&amp;A120,价格调整汇总!$A$3:$J$1326,6,0),"")</f>
        <v/>
      </c>
      <c r="D120" s="31" t="str">
        <f>IFERROR(VLOOKUP($F$3&amp;A120,价格调整汇总!$A$3:$J$1326,7,0),"")</f>
        <v/>
      </c>
      <c r="E120" s="30" t="str">
        <f>IFERROR(VLOOKUP($F$3&amp;A120,价格调整汇总!$A$3:$J$1326,8,0),"")</f>
        <v/>
      </c>
      <c r="F120" s="30" t="str">
        <f>IFERROR(VLOOKUP($F$3&amp;A120,价格调整汇总!$A$3:$J$1326,9,0),"")</f>
        <v/>
      </c>
      <c r="G120" s="32" t="str">
        <f>IFERROR(VLOOKUP($F$3&amp;A120,价格调整汇总!$A$3:$J$1326,10,0),"")</f>
        <v/>
      </c>
      <c r="H120" s="16"/>
    </row>
    <row r="121" spans="1:8" ht="26.1" customHeight="1">
      <c r="A121" s="10">
        <v>116</v>
      </c>
      <c r="B121" s="30" t="str">
        <f>IFERROR(VLOOKUP($F$3&amp;A121,价格调整汇总!$A$3:$J$1326,5,0),"")</f>
        <v/>
      </c>
      <c r="C121" s="30" t="str">
        <f>IFERROR(VLOOKUP($F$3&amp;A121,价格调整汇总!$A$3:$J$1326,6,0),"")</f>
        <v/>
      </c>
      <c r="D121" s="31" t="str">
        <f>IFERROR(VLOOKUP($F$3&amp;A121,价格调整汇总!$A$3:$J$1326,7,0),"")</f>
        <v/>
      </c>
      <c r="E121" s="30" t="str">
        <f>IFERROR(VLOOKUP($F$3&amp;A121,价格调整汇总!$A$3:$J$1326,8,0),"")</f>
        <v/>
      </c>
      <c r="F121" s="30" t="str">
        <f>IFERROR(VLOOKUP($F$3&amp;A121,价格调整汇总!$A$3:$J$1326,9,0),"")</f>
        <v/>
      </c>
      <c r="G121" s="32" t="str">
        <f>IFERROR(VLOOKUP($F$3&amp;A121,价格调整汇总!$A$3:$J$1326,10,0),"")</f>
        <v/>
      </c>
      <c r="H121" s="16"/>
    </row>
    <row r="122" spans="1:8" ht="26.1" customHeight="1">
      <c r="A122" s="10">
        <v>117</v>
      </c>
      <c r="B122" s="30" t="str">
        <f>IFERROR(VLOOKUP($F$3&amp;A122,价格调整汇总!$A$3:$J$1326,5,0),"")</f>
        <v/>
      </c>
      <c r="C122" s="30" t="str">
        <f>IFERROR(VLOOKUP($F$3&amp;A122,价格调整汇总!$A$3:$J$1326,6,0),"")</f>
        <v/>
      </c>
      <c r="D122" s="31" t="str">
        <f>IFERROR(VLOOKUP($F$3&amp;A122,价格调整汇总!$A$3:$J$1326,7,0),"")</f>
        <v/>
      </c>
      <c r="E122" s="30" t="str">
        <f>IFERROR(VLOOKUP($F$3&amp;A122,价格调整汇总!$A$3:$J$1326,8,0),"")</f>
        <v/>
      </c>
      <c r="F122" s="30" t="str">
        <f>IFERROR(VLOOKUP($F$3&amp;A122,价格调整汇总!$A$3:$J$1326,9,0),"")</f>
        <v/>
      </c>
      <c r="G122" s="32" t="str">
        <f>IFERROR(VLOOKUP($F$3&amp;A122,价格调整汇总!$A$3:$J$1326,10,0),"")</f>
        <v/>
      </c>
      <c r="H122" s="16"/>
    </row>
    <row r="123" spans="1:8" ht="26.1" customHeight="1">
      <c r="A123" s="10">
        <v>118</v>
      </c>
      <c r="B123" s="30" t="str">
        <f>IFERROR(VLOOKUP($F$3&amp;A123,价格调整汇总!$A$3:$J$1326,5,0),"")</f>
        <v/>
      </c>
      <c r="C123" s="30" t="str">
        <f>IFERROR(VLOOKUP($F$3&amp;A123,价格调整汇总!$A$3:$J$1326,6,0),"")</f>
        <v/>
      </c>
      <c r="D123" s="31" t="str">
        <f>IFERROR(VLOOKUP($F$3&amp;A123,价格调整汇总!$A$3:$J$1326,7,0),"")</f>
        <v/>
      </c>
      <c r="E123" s="30" t="str">
        <f>IFERROR(VLOOKUP($F$3&amp;A123,价格调整汇总!$A$3:$J$1326,8,0),"")</f>
        <v/>
      </c>
      <c r="F123" s="30" t="str">
        <f>IFERROR(VLOOKUP($F$3&amp;A123,价格调整汇总!$A$3:$J$1326,9,0),"")</f>
        <v/>
      </c>
      <c r="G123" s="32" t="str">
        <f>IFERROR(VLOOKUP($F$3&amp;A123,价格调整汇总!$A$3:$J$1326,10,0),"")</f>
        <v/>
      </c>
      <c r="H123" s="16"/>
    </row>
    <row r="124" spans="1:8" ht="26.1" customHeight="1">
      <c r="A124" s="10">
        <v>119</v>
      </c>
      <c r="B124" s="30" t="str">
        <f>IFERROR(VLOOKUP($F$3&amp;A124,价格调整汇总!$A$3:$J$1326,5,0),"")</f>
        <v/>
      </c>
      <c r="C124" s="30" t="str">
        <f>IFERROR(VLOOKUP($F$3&amp;A124,价格调整汇总!$A$3:$J$1326,6,0),"")</f>
        <v/>
      </c>
      <c r="D124" s="31" t="str">
        <f>IFERROR(VLOOKUP($F$3&amp;A124,价格调整汇总!$A$3:$J$1326,7,0),"")</f>
        <v/>
      </c>
      <c r="E124" s="30" t="str">
        <f>IFERROR(VLOOKUP($F$3&amp;A124,价格调整汇总!$A$3:$J$1326,8,0),"")</f>
        <v/>
      </c>
      <c r="F124" s="30" t="str">
        <f>IFERROR(VLOOKUP($F$3&amp;A124,价格调整汇总!$A$3:$J$1326,9,0),"")</f>
        <v/>
      </c>
      <c r="G124" s="32" t="str">
        <f>IFERROR(VLOOKUP($F$3&amp;A124,价格调整汇总!$A$3:$J$1326,10,0),"")</f>
        <v/>
      </c>
      <c r="H124" s="16"/>
    </row>
    <row r="125" spans="1:8" ht="26.1" customHeight="1">
      <c r="A125" s="10">
        <v>120</v>
      </c>
      <c r="B125" s="30" t="str">
        <f>IFERROR(VLOOKUP($F$3&amp;A125,价格调整汇总!$A$3:$J$1326,5,0),"")</f>
        <v/>
      </c>
      <c r="C125" s="30" t="str">
        <f>IFERROR(VLOOKUP($F$3&amp;A125,价格调整汇总!$A$3:$J$1326,6,0),"")</f>
        <v/>
      </c>
      <c r="D125" s="31" t="str">
        <f>IFERROR(VLOOKUP($F$3&amp;A125,价格调整汇总!$A$3:$J$1326,7,0),"")</f>
        <v/>
      </c>
      <c r="E125" s="30" t="str">
        <f>IFERROR(VLOOKUP($F$3&amp;A125,价格调整汇总!$A$3:$J$1326,8,0),"")</f>
        <v/>
      </c>
      <c r="F125" s="30" t="str">
        <f>IFERROR(VLOOKUP($F$3&amp;A125,价格调整汇总!$A$3:$J$1326,9,0),"")</f>
        <v/>
      </c>
      <c r="G125" s="32" t="str">
        <f>IFERROR(VLOOKUP($F$3&amp;A125,价格调整汇总!$A$3:$J$1326,10,0),"")</f>
        <v/>
      </c>
      <c r="H125" s="16"/>
    </row>
    <row r="126" spans="1:8" ht="26.1" customHeight="1">
      <c r="A126" s="10">
        <v>121</v>
      </c>
      <c r="B126" s="30" t="str">
        <f>IFERROR(VLOOKUP($F$3&amp;A126,价格调整汇总!$A$3:$J$1326,5,0),"")</f>
        <v/>
      </c>
      <c r="C126" s="30" t="str">
        <f>IFERROR(VLOOKUP($F$3&amp;A126,价格调整汇总!$A$3:$J$1326,6,0),"")</f>
        <v/>
      </c>
      <c r="D126" s="31" t="str">
        <f>IFERROR(VLOOKUP($F$3&amp;A126,价格调整汇总!$A$3:$J$1326,7,0),"")</f>
        <v/>
      </c>
      <c r="E126" s="30" t="str">
        <f>IFERROR(VLOOKUP($F$3&amp;A126,价格调整汇总!$A$3:$J$1326,8,0),"")</f>
        <v/>
      </c>
      <c r="F126" s="30" t="str">
        <f>IFERROR(VLOOKUP($F$3&amp;A126,价格调整汇总!$A$3:$J$1326,9,0),"")</f>
        <v/>
      </c>
      <c r="G126" s="32" t="str">
        <f>IFERROR(VLOOKUP($F$3&amp;A126,价格调整汇总!$A$3:$J$1326,10,0),"")</f>
        <v/>
      </c>
      <c r="H126" s="16"/>
    </row>
    <row r="127" spans="1:8" ht="26.1" customHeight="1">
      <c r="A127" s="10">
        <v>122</v>
      </c>
      <c r="B127" s="30" t="str">
        <f>IFERROR(VLOOKUP($F$3&amp;A127,价格调整汇总!$A$3:$J$1326,5,0),"")</f>
        <v/>
      </c>
      <c r="C127" s="30" t="str">
        <f>IFERROR(VLOOKUP($F$3&amp;A127,价格调整汇总!$A$3:$J$1326,6,0),"")</f>
        <v/>
      </c>
      <c r="D127" s="31" t="str">
        <f>IFERROR(VLOOKUP($F$3&amp;A127,价格调整汇总!$A$3:$J$1326,7,0),"")</f>
        <v/>
      </c>
      <c r="E127" s="30" t="str">
        <f>IFERROR(VLOOKUP($F$3&amp;A127,价格调整汇总!$A$3:$J$1326,8,0),"")</f>
        <v/>
      </c>
      <c r="F127" s="30" t="str">
        <f>IFERROR(VLOOKUP($F$3&amp;A127,价格调整汇总!$A$3:$J$1326,9,0),"")</f>
        <v/>
      </c>
      <c r="G127" s="32" t="str">
        <f>IFERROR(VLOOKUP($F$3&amp;A127,价格调整汇总!$A$3:$J$1326,10,0),"")</f>
        <v/>
      </c>
      <c r="H127" s="16"/>
    </row>
    <row r="128" spans="1:8" ht="26.1" customHeight="1">
      <c r="A128" s="10">
        <v>123</v>
      </c>
      <c r="B128" s="30" t="str">
        <f>IFERROR(VLOOKUP($F$3&amp;A128,价格调整汇总!$A$3:$J$1326,5,0),"")</f>
        <v/>
      </c>
      <c r="C128" s="30" t="str">
        <f>IFERROR(VLOOKUP($F$3&amp;A128,价格调整汇总!$A$3:$J$1326,6,0),"")</f>
        <v/>
      </c>
      <c r="D128" s="31" t="str">
        <f>IFERROR(VLOOKUP($F$3&amp;A128,价格调整汇总!$A$3:$J$1326,7,0),"")</f>
        <v/>
      </c>
      <c r="E128" s="30" t="str">
        <f>IFERROR(VLOOKUP($F$3&amp;A128,价格调整汇总!$A$3:$J$1326,8,0),"")</f>
        <v/>
      </c>
      <c r="F128" s="30" t="str">
        <f>IFERROR(VLOOKUP($F$3&amp;A128,价格调整汇总!$A$3:$J$1326,9,0),"")</f>
        <v/>
      </c>
      <c r="G128" s="32" t="str">
        <f>IFERROR(VLOOKUP($F$3&amp;A128,价格调整汇总!$A$3:$J$1326,10,0),"")</f>
        <v/>
      </c>
      <c r="H128" s="16"/>
    </row>
    <row r="129" spans="1:8" ht="26.1" customHeight="1">
      <c r="A129" s="10">
        <v>124</v>
      </c>
      <c r="B129" s="30" t="str">
        <f>IFERROR(VLOOKUP($F$3&amp;A129,价格调整汇总!$A$3:$J$1326,5,0),"")</f>
        <v/>
      </c>
      <c r="C129" s="30" t="str">
        <f>IFERROR(VLOOKUP($F$3&amp;A129,价格调整汇总!$A$3:$J$1326,6,0),"")</f>
        <v/>
      </c>
      <c r="D129" s="31" t="str">
        <f>IFERROR(VLOOKUP($F$3&amp;A129,价格调整汇总!$A$3:$J$1326,7,0),"")</f>
        <v/>
      </c>
      <c r="E129" s="30" t="str">
        <f>IFERROR(VLOOKUP($F$3&amp;A129,价格调整汇总!$A$3:$J$1326,8,0),"")</f>
        <v/>
      </c>
      <c r="F129" s="30" t="str">
        <f>IFERROR(VLOOKUP($F$3&amp;A129,价格调整汇总!$A$3:$J$1326,9,0),"")</f>
        <v/>
      </c>
      <c r="G129" s="32" t="str">
        <f>IFERROR(VLOOKUP($F$3&amp;A129,价格调整汇总!$A$3:$J$1326,10,0),"")</f>
        <v/>
      </c>
      <c r="H129" s="16"/>
    </row>
    <row r="130" spans="1:8" ht="26.1" customHeight="1">
      <c r="A130" s="10">
        <v>125</v>
      </c>
      <c r="B130" s="30" t="str">
        <f>IFERROR(VLOOKUP($F$3&amp;A130,价格调整汇总!$A$3:$J$1326,5,0),"")</f>
        <v/>
      </c>
      <c r="C130" s="30" t="str">
        <f>IFERROR(VLOOKUP($F$3&amp;A130,价格调整汇总!$A$3:$J$1326,6,0),"")</f>
        <v/>
      </c>
      <c r="D130" s="31" t="str">
        <f>IFERROR(VLOOKUP($F$3&amp;A130,价格调整汇总!$A$3:$J$1326,7,0),"")</f>
        <v/>
      </c>
      <c r="E130" s="30" t="str">
        <f>IFERROR(VLOOKUP($F$3&amp;A130,价格调整汇总!$A$3:$J$1326,8,0),"")</f>
        <v/>
      </c>
      <c r="F130" s="30" t="str">
        <f>IFERROR(VLOOKUP($F$3&amp;A130,价格调整汇总!$A$3:$J$1326,9,0),"")</f>
        <v/>
      </c>
      <c r="G130" s="32" t="str">
        <f>IFERROR(VLOOKUP($F$3&amp;A130,价格调整汇总!$A$3:$J$1326,10,0),"")</f>
        <v/>
      </c>
      <c r="H130" s="16"/>
    </row>
    <row r="131" spans="1:8" ht="26.1" customHeight="1">
      <c r="A131" s="10">
        <v>126</v>
      </c>
      <c r="B131" s="30" t="str">
        <f>IFERROR(VLOOKUP($F$3&amp;A131,价格调整汇总!$A$3:$J$1326,5,0),"")</f>
        <v/>
      </c>
      <c r="C131" s="30" t="str">
        <f>IFERROR(VLOOKUP($F$3&amp;A131,价格调整汇总!$A$3:$J$1326,6,0),"")</f>
        <v/>
      </c>
      <c r="D131" s="31" t="str">
        <f>IFERROR(VLOOKUP($F$3&amp;A131,价格调整汇总!$A$3:$J$1326,7,0),"")</f>
        <v/>
      </c>
      <c r="E131" s="30" t="str">
        <f>IFERROR(VLOOKUP($F$3&amp;A131,价格调整汇总!$A$3:$J$1326,8,0),"")</f>
        <v/>
      </c>
      <c r="F131" s="30" t="str">
        <f>IFERROR(VLOOKUP($F$3&amp;A131,价格调整汇总!$A$3:$J$1326,9,0),"")</f>
        <v/>
      </c>
      <c r="G131" s="32" t="str">
        <f>IFERROR(VLOOKUP($F$3&amp;A131,价格调整汇总!$A$3:$J$1326,10,0),"")</f>
        <v/>
      </c>
      <c r="H131" s="16"/>
    </row>
    <row r="132" spans="1:8" ht="26.1" customHeight="1">
      <c r="A132" s="10">
        <v>127</v>
      </c>
      <c r="B132" s="30" t="str">
        <f>IFERROR(VLOOKUP($F$3&amp;A132,价格调整汇总!$A$3:$J$1326,5,0),"")</f>
        <v/>
      </c>
      <c r="C132" s="30" t="str">
        <f>IFERROR(VLOOKUP($F$3&amp;A132,价格调整汇总!$A$3:$J$1326,6,0),"")</f>
        <v/>
      </c>
      <c r="D132" s="31" t="str">
        <f>IFERROR(VLOOKUP($F$3&amp;A132,价格调整汇总!$A$3:$J$1326,7,0),"")</f>
        <v/>
      </c>
      <c r="E132" s="30" t="str">
        <f>IFERROR(VLOOKUP($F$3&amp;A132,价格调整汇总!$A$3:$J$1326,8,0),"")</f>
        <v/>
      </c>
      <c r="F132" s="30" t="str">
        <f>IFERROR(VLOOKUP($F$3&amp;A132,价格调整汇总!$A$3:$J$1326,9,0),"")</f>
        <v/>
      </c>
      <c r="G132" s="32" t="str">
        <f>IFERROR(VLOOKUP($F$3&amp;A132,价格调整汇总!$A$3:$J$1326,10,0),"")</f>
        <v/>
      </c>
      <c r="H132" s="16"/>
    </row>
    <row r="133" spans="1:8" ht="26.1" customHeight="1">
      <c r="A133" s="10">
        <v>128</v>
      </c>
      <c r="B133" s="30" t="str">
        <f>IFERROR(VLOOKUP($F$3&amp;A133,价格调整汇总!$A$3:$J$1326,5,0),"")</f>
        <v/>
      </c>
      <c r="C133" s="30" t="str">
        <f>IFERROR(VLOOKUP($F$3&amp;A133,价格调整汇总!$A$3:$J$1326,6,0),"")</f>
        <v/>
      </c>
      <c r="D133" s="31" t="str">
        <f>IFERROR(VLOOKUP($F$3&amp;A133,价格调整汇总!$A$3:$J$1326,7,0),"")</f>
        <v/>
      </c>
      <c r="E133" s="30" t="str">
        <f>IFERROR(VLOOKUP($F$3&amp;A133,价格调整汇总!$A$3:$J$1326,8,0),"")</f>
        <v/>
      </c>
      <c r="F133" s="30" t="str">
        <f>IFERROR(VLOOKUP($F$3&amp;A133,价格调整汇总!$A$3:$J$1326,9,0),"")</f>
        <v/>
      </c>
      <c r="G133" s="32" t="str">
        <f>IFERROR(VLOOKUP($F$3&amp;A133,价格调整汇总!$A$3:$J$1326,10,0),"")</f>
        <v/>
      </c>
      <c r="H133" s="16"/>
    </row>
    <row r="134" spans="1:8" ht="26.1" customHeight="1">
      <c r="A134" s="10">
        <v>129</v>
      </c>
      <c r="B134" s="30" t="str">
        <f>IFERROR(VLOOKUP($F$3&amp;A134,价格调整汇总!$A$3:$J$1326,5,0),"")</f>
        <v/>
      </c>
      <c r="C134" s="30" t="str">
        <f>IFERROR(VLOOKUP($F$3&amp;A134,价格调整汇总!$A$3:$J$1326,6,0),"")</f>
        <v/>
      </c>
      <c r="D134" s="31" t="str">
        <f>IFERROR(VLOOKUP($F$3&amp;A134,价格调整汇总!$A$3:$J$1326,7,0),"")</f>
        <v/>
      </c>
      <c r="E134" s="30" t="str">
        <f>IFERROR(VLOOKUP($F$3&amp;A134,价格调整汇总!$A$3:$J$1326,8,0),"")</f>
        <v/>
      </c>
      <c r="F134" s="30" t="str">
        <f>IFERROR(VLOOKUP($F$3&amp;A134,价格调整汇总!$A$3:$J$1326,9,0),"")</f>
        <v/>
      </c>
      <c r="G134" s="32" t="str">
        <f>IFERROR(VLOOKUP($F$3&amp;A134,价格调整汇总!$A$3:$J$1326,10,0),"")</f>
        <v/>
      </c>
      <c r="H134" s="16"/>
    </row>
    <row r="135" spans="1:8" ht="26.1" customHeight="1">
      <c r="A135" s="10">
        <v>130</v>
      </c>
      <c r="B135" s="30" t="str">
        <f>IFERROR(VLOOKUP($F$3&amp;A135,价格调整汇总!$A$3:$J$1326,5,0),"")</f>
        <v/>
      </c>
      <c r="C135" s="30" t="str">
        <f>IFERROR(VLOOKUP($F$3&amp;A135,价格调整汇总!$A$3:$J$1326,6,0),"")</f>
        <v/>
      </c>
      <c r="D135" s="31" t="str">
        <f>IFERROR(VLOOKUP($F$3&amp;A135,价格调整汇总!$A$3:$J$1326,7,0),"")</f>
        <v/>
      </c>
      <c r="E135" s="30" t="str">
        <f>IFERROR(VLOOKUP($F$3&amp;A135,价格调整汇总!$A$3:$J$1326,8,0),"")</f>
        <v/>
      </c>
      <c r="F135" s="30" t="str">
        <f>IFERROR(VLOOKUP($F$3&amp;A135,价格调整汇总!$A$3:$J$1326,9,0),"")</f>
        <v/>
      </c>
      <c r="G135" s="32" t="str">
        <f>IFERROR(VLOOKUP($F$3&amp;A135,价格调整汇总!$A$3:$J$1326,10,0),"")</f>
        <v/>
      </c>
      <c r="H135" s="16"/>
    </row>
    <row r="136" spans="1:8" ht="26.1" customHeight="1">
      <c r="A136" s="10">
        <v>131</v>
      </c>
      <c r="B136" s="30" t="str">
        <f>IFERROR(VLOOKUP($F$3&amp;A136,价格调整汇总!$A$3:$J$1326,5,0),"")</f>
        <v/>
      </c>
      <c r="C136" s="30" t="str">
        <f>IFERROR(VLOOKUP($F$3&amp;A136,价格调整汇总!$A$3:$J$1326,6,0),"")</f>
        <v/>
      </c>
      <c r="D136" s="31" t="str">
        <f>IFERROR(VLOOKUP($F$3&amp;A136,价格调整汇总!$A$3:$J$1326,7,0),"")</f>
        <v/>
      </c>
      <c r="E136" s="30" t="str">
        <f>IFERROR(VLOOKUP($F$3&amp;A136,价格调整汇总!$A$3:$J$1326,8,0),"")</f>
        <v/>
      </c>
      <c r="F136" s="30" t="str">
        <f>IFERROR(VLOOKUP($F$3&amp;A136,价格调整汇总!$A$3:$J$1326,9,0),"")</f>
        <v/>
      </c>
      <c r="G136" s="32" t="str">
        <f>IFERROR(VLOOKUP($F$3&amp;A136,价格调整汇总!$A$3:$J$1326,10,0),"")</f>
        <v/>
      </c>
      <c r="H136" s="16"/>
    </row>
    <row r="137" spans="1:8" ht="26.1" customHeight="1">
      <c r="A137" s="10">
        <v>132</v>
      </c>
      <c r="B137" s="30" t="str">
        <f>IFERROR(VLOOKUP($F$3&amp;A137,价格调整汇总!$A$3:$J$1326,5,0),"")</f>
        <v/>
      </c>
      <c r="C137" s="30" t="str">
        <f>IFERROR(VLOOKUP($F$3&amp;A137,价格调整汇总!$A$3:$J$1326,6,0),"")</f>
        <v/>
      </c>
      <c r="D137" s="31" t="str">
        <f>IFERROR(VLOOKUP($F$3&amp;A137,价格调整汇总!$A$3:$J$1326,7,0),"")</f>
        <v/>
      </c>
      <c r="E137" s="30" t="str">
        <f>IFERROR(VLOOKUP($F$3&amp;A137,价格调整汇总!$A$3:$J$1326,8,0),"")</f>
        <v/>
      </c>
      <c r="F137" s="30" t="str">
        <f>IFERROR(VLOOKUP($F$3&amp;A137,价格调整汇总!$A$3:$J$1326,9,0),"")</f>
        <v/>
      </c>
      <c r="G137" s="32" t="str">
        <f>IFERROR(VLOOKUP($F$3&amp;A137,价格调整汇总!$A$3:$J$1326,10,0),"")</f>
        <v/>
      </c>
      <c r="H137" s="16"/>
    </row>
    <row r="138" spans="1:8" ht="26.1" customHeight="1">
      <c r="A138" s="10">
        <v>133</v>
      </c>
      <c r="B138" s="30" t="str">
        <f>IFERROR(VLOOKUP($F$3&amp;A138,价格调整汇总!$A$3:$J$1326,5,0),"")</f>
        <v/>
      </c>
      <c r="C138" s="30" t="str">
        <f>IFERROR(VLOOKUP($F$3&amp;A138,价格调整汇总!$A$3:$J$1326,6,0),"")</f>
        <v/>
      </c>
      <c r="D138" s="31" t="str">
        <f>IFERROR(VLOOKUP($F$3&amp;A138,价格调整汇总!$A$3:$J$1326,7,0),"")</f>
        <v/>
      </c>
      <c r="E138" s="30" t="str">
        <f>IFERROR(VLOOKUP($F$3&amp;A138,价格调整汇总!$A$3:$J$1326,8,0),"")</f>
        <v/>
      </c>
      <c r="F138" s="30" t="str">
        <f>IFERROR(VLOOKUP($F$3&amp;A138,价格调整汇总!$A$3:$J$1326,9,0),"")</f>
        <v/>
      </c>
      <c r="G138" s="32" t="str">
        <f>IFERROR(VLOOKUP($F$3&amp;A138,价格调整汇总!$A$3:$J$1326,10,0),"")</f>
        <v/>
      </c>
      <c r="H138" s="16"/>
    </row>
    <row r="139" spans="1:8" ht="26.1" customHeight="1">
      <c r="A139" s="10">
        <v>134</v>
      </c>
      <c r="B139" s="30" t="str">
        <f>IFERROR(VLOOKUP($F$3&amp;A139,价格调整汇总!$A$3:$J$1326,5,0),"")</f>
        <v/>
      </c>
      <c r="C139" s="30" t="str">
        <f>IFERROR(VLOOKUP($F$3&amp;A139,价格调整汇总!$A$3:$J$1326,6,0),"")</f>
        <v/>
      </c>
      <c r="D139" s="31" t="str">
        <f>IFERROR(VLOOKUP($F$3&amp;A139,价格调整汇总!$A$3:$J$1326,7,0),"")</f>
        <v/>
      </c>
      <c r="E139" s="30" t="str">
        <f>IFERROR(VLOOKUP($F$3&amp;A139,价格调整汇总!$A$3:$J$1326,8,0),"")</f>
        <v/>
      </c>
      <c r="F139" s="30" t="str">
        <f>IFERROR(VLOOKUP($F$3&amp;A139,价格调整汇总!$A$3:$J$1326,9,0),"")</f>
        <v/>
      </c>
      <c r="G139" s="32" t="str">
        <f>IFERROR(VLOOKUP($F$3&amp;A139,价格调整汇总!$A$3:$J$1326,10,0),"")</f>
        <v/>
      </c>
      <c r="H139" s="16"/>
    </row>
    <row r="140" spans="1:8" ht="26.1" customHeight="1">
      <c r="A140" s="10">
        <v>135</v>
      </c>
      <c r="B140" s="30" t="str">
        <f>IFERROR(VLOOKUP($F$3&amp;A140,价格调整汇总!$A$3:$J$1326,5,0),"")</f>
        <v/>
      </c>
      <c r="C140" s="30" t="str">
        <f>IFERROR(VLOOKUP($F$3&amp;A140,价格调整汇总!$A$3:$J$1326,6,0),"")</f>
        <v/>
      </c>
      <c r="D140" s="31" t="str">
        <f>IFERROR(VLOOKUP($F$3&amp;A140,价格调整汇总!$A$3:$J$1326,7,0),"")</f>
        <v/>
      </c>
      <c r="E140" s="30" t="str">
        <f>IFERROR(VLOOKUP($F$3&amp;A140,价格调整汇总!$A$3:$J$1326,8,0),"")</f>
        <v/>
      </c>
      <c r="F140" s="30" t="str">
        <f>IFERROR(VLOOKUP($F$3&amp;A140,价格调整汇总!$A$3:$J$1326,9,0),"")</f>
        <v/>
      </c>
      <c r="G140" s="32" t="str">
        <f>IFERROR(VLOOKUP($F$3&amp;A140,价格调整汇总!$A$3:$J$1326,10,0),"")</f>
        <v/>
      </c>
      <c r="H140" s="16"/>
    </row>
    <row r="141" spans="1:8" ht="26.1" customHeight="1">
      <c r="A141" s="10">
        <v>136</v>
      </c>
      <c r="B141" s="30" t="str">
        <f>IFERROR(VLOOKUP($F$3&amp;A141,价格调整汇总!$A$3:$J$1326,5,0),"")</f>
        <v/>
      </c>
      <c r="C141" s="30" t="str">
        <f>IFERROR(VLOOKUP($F$3&amp;A141,价格调整汇总!$A$3:$J$1326,6,0),"")</f>
        <v/>
      </c>
      <c r="D141" s="31" t="str">
        <f>IFERROR(VLOOKUP($F$3&amp;A141,价格调整汇总!$A$3:$J$1326,7,0),"")</f>
        <v/>
      </c>
      <c r="E141" s="30" t="str">
        <f>IFERROR(VLOOKUP($F$3&amp;A141,价格调整汇总!$A$3:$J$1326,8,0),"")</f>
        <v/>
      </c>
      <c r="F141" s="30" t="str">
        <f>IFERROR(VLOOKUP($F$3&amp;A141,价格调整汇总!$A$3:$J$1326,9,0),"")</f>
        <v/>
      </c>
      <c r="G141" s="32" t="str">
        <f>IFERROR(VLOOKUP($F$3&amp;A141,价格调整汇总!$A$3:$J$1326,10,0),"")</f>
        <v/>
      </c>
      <c r="H141" s="16"/>
    </row>
    <row r="142" spans="1:8" ht="26.1" customHeight="1">
      <c r="A142" s="10">
        <v>137</v>
      </c>
      <c r="B142" s="30" t="str">
        <f>IFERROR(VLOOKUP($F$3&amp;A142,价格调整汇总!$A$3:$J$1326,5,0),"")</f>
        <v/>
      </c>
      <c r="C142" s="30" t="str">
        <f>IFERROR(VLOOKUP($F$3&amp;A142,价格调整汇总!$A$3:$J$1326,6,0),"")</f>
        <v/>
      </c>
      <c r="D142" s="31" t="str">
        <f>IFERROR(VLOOKUP($F$3&amp;A142,价格调整汇总!$A$3:$J$1326,7,0),"")</f>
        <v/>
      </c>
      <c r="E142" s="30" t="str">
        <f>IFERROR(VLOOKUP($F$3&amp;A142,价格调整汇总!$A$3:$J$1326,8,0),"")</f>
        <v/>
      </c>
      <c r="F142" s="30" t="str">
        <f>IFERROR(VLOOKUP($F$3&amp;A142,价格调整汇总!$A$3:$J$1326,9,0),"")</f>
        <v/>
      </c>
      <c r="G142" s="32" t="str">
        <f>IFERROR(VLOOKUP($F$3&amp;A142,价格调整汇总!$A$3:$J$1326,10,0),"")</f>
        <v/>
      </c>
      <c r="H142" s="16"/>
    </row>
    <row r="143" spans="1:8" ht="26.1" customHeight="1">
      <c r="A143" s="10">
        <v>138</v>
      </c>
      <c r="B143" s="30" t="str">
        <f>IFERROR(VLOOKUP($F$3&amp;A143,价格调整汇总!$A$3:$J$1326,5,0),"")</f>
        <v/>
      </c>
      <c r="C143" s="30" t="str">
        <f>IFERROR(VLOOKUP($F$3&amp;A143,价格调整汇总!$A$3:$J$1326,6,0),"")</f>
        <v/>
      </c>
      <c r="D143" s="31" t="str">
        <f>IFERROR(VLOOKUP($F$3&amp;A143,价格调整汇总!$A$3:$J$1326,7,0),"")</f>
        <v/>
      </c>
      <c r="E143" s="30" t="str">
        <f>IFERROR(VLOOKUP($F$3&amp;A143,价格调整汇总!$A$3:$J$1326,8,0),"")</f>
        <v/>
      </c>
      <c r="F143" s="30" t="str">
        <f>IFERROR(VLOOKUP($F$3&amp;A143,价格调整汇总!$A$3:$J$1326,9,0),"")</f>
        <v/>
      </c>
      <c r="G143" s="32" t="str">
        <f>IFERROR(VLOOKUP($F$3&amp;A143,价格调整汇总!$A$3:$J$1326,10,0),"")</f>
        <v/>
      </c>
      <c r="H143" s="16"/>
    </row>
    <row r="144" spans="1:8" ht="26.1" customHeight="1">
      <c r="A144" s="10">
        <v>139</v>
      </c>
      <c r="B144" s="30" t="str">
        <f>IFERROR(VLOOKUP($F$3&amp;A144,价格调整汇总!$A$3:$J$1326,5,0),"")</f>
        <v/>
      </c>
      <c r="C144" s="30" t="str">
        <f>IFERROR(VLOOKUP($F$3&amp;A144,价格调整汇总!$A$3:$J$1326,6,0),"")</f>
        <v/>
      </c>
      <c r="D144" s="31" t="str">
        <f>IFERROR(VLOOKUP($F$3&amp;A144,价格调整汇总!$A$3:$J$1326,7,0),"")</f>
        <v/>
      </c>
      <c r="E144" s="30" t="str">
        <f>IFERROR(VLOOKUP($F$3&amp;A144,价格调整汇总!$A$3:$J$1326,8,0),"")</f>
        <v/>
      </c>
      <c r="F144" s="30" t="str">
        <f>IFERROR(VLOOKUP($F$3&amp;A144,价格调整汇总!$A$3:$J$1326,9,0),"")</f>
        <v/>
      </c>
      <c r="G144" s="32" t="str">
        <f>IFERROR(VLOOKUP($F$3&amp;A144,价格调整汇总!$A$3:$J$1326,10,0),"")</f>
        <v/>
      </c>
      <c r="H144" s="16"/>
    </row>
    <row r="145" spans="1:8" ht="26.1" customHeight="1">
      <c r="A145" s="10">
        <v>140</v>
      </c>
      <c r="B145" s="30" t="str">
        <f>IFERROR(VLOOKUP($F$3&amp;A145,价格调整汇总!$A$3:$J$1326,5,0),"")</f>
        <v/>
      </c>
      <c r="C145" s="30" t="str">
        <f>IFERROR(VLOOKUP($F$3&amp;A145,价格调整汇总!$A$3:$J$1326,6,0),"")</f>
        <v/>
      </c>
      <c r="D145" s="31" t="str">
        <f>IFERROR(VLOOKUP($F$3&amp;A145,价格调整汇总!$A$3:$J$1326,7,0),"")</f>
        <v/>
      </c>
      <c r="E145" s="30" t="str">
        <f>IFERROR(VLOOKUP($F$3&amp;A145,价格调整汇总!$A$3:$J$1326,8,0),"")</f>
        <v/>
      </c>
      <c r="F145" s="30" t="str">
        <f>IFERROR(VLOOKUP($F$3&amp;A145,价格调整汇总!$A$3:$J$1326,9,0),"")</f>
        <v/>
      </c>
      <c r="G145" s="32" t="str">
        <f>IFERROR(VLOOKUP($F$3&amp;A145,价格调整汇总!$A$3:$J$1326,10,0),"")</f>
        <v/>
      </c>
      <c r="H145" s="16"/>
    </row>
    <row r="146" spans="1:8" ht="26.1" customHeight="1">
      <c r="A146" s="10">
        <v>141</v>
      </c>
      <c r="B146" s="30" t="str">
        <f>IFERROR(VLOOKUP($F$3&amp;A146,价格调整汇总!$A$3:$J$1326,5,0),"")</f>
        <v/>
      </c>
      <c r="C146" s="30" t="str">
        <f>IFERROR(VLOOKUP($F$3&amp;A146,价格调整汇总!$A$3:$J$1326,6,0),"")</f>
        <v/>
      </c>
      <c r="D146" s="31" t="str">
        <f>IFERROR(VLOOKUP($F$3&amp;A146,价格调整汇总!$A$3:$J$1326,7,0),"")</f>
        <v/>
      </c>
      <c r="E146" s="30" t="str">
        <f>IFERROR(VLOOKUP($F$3&amp;A146,价格调整汇总!$A$3:$J$1326,8,0),"")</f>
        <v/>
      </c>
      <c r="F146" s="30" t="str">
        <f>IFERROR(VLOOKUP($F$3&amp;A146,价格调整汇总!$A$3:$J$1326,9,0),"")</f>
        <v/>
      </c>
      <c r="G146" s="32" t="str">
        <f>IFERROR(VLOOKUP($F$3&amp;A146,价格调整汇总!$A$3:$J$1326,10,0),"")</f>
        <v/>
      </c>
      <c r="H146" s="16"/>
    </row>
    <row r="147" spans="1:8" ht="26.1" customHeight="1">
      <c r="A147" s="10">
        <v>142</v>
      </c>
      <c r="B147" s="30" t="str">
        <f>IFERROR(VLOOKUP($F$3&amp;A147,价格调整汇总!$A$3:$J$1326,5,0),"")</f>
        <v/>
      </c>
      <c r="C147" s="30" t="str">
        <f>IFERROR(VLOOKUP($F$3&amp;A147,价格调整汇总!$A$3:$J$1326,6,0),"")</f>
        <v/>
      </c>
      <c r="D147" s="31" t="str">
        <f>IFERROR(VLOOKUP($F$3&amp;A147,价格调整汇总!$A$3:$J$1326,7,0),"")</f>
        <v/>
      </c>
      <c r="E147" s="30" t="str">
        <f>IFERROR(VLOOKUP($F$3&amp;A147,价格调整汇总!$A$3:$J$1326,8,0),"")</f>
        <v/>
      </c>
      <c r="F147" s="30" t="str">
        <f>IFERROR(VLOOKUP($F$3&amp;A147,价格调整汇总!$A$3:$J$1326,9,0),"")</f>
        <v/>
      </c>
      <c r="G147" s="32" t="str">
        <f>IFERROR(VLOOKUP($F$3&amp;A147,价格调整汇总!$A$3:$J$1326,10,0),"")</f>
        <v/>
      </c>
      <c r="H147" s="16"/>
    </row>
    <row r="148" spans="1:8" ht="26.1" customHeight="1">
      <c r="A148" s="10">
        <v>143</v>
      </c>
      <c r="B148" s="30" t="str">
        <f>IFERROR(VLOOKUP($F$3&amp;A148,价格调整汇总!$A$3:$J$1326,5,0),"")</f>
        <v/>
      </c>
      <c r="C148" s="30" t="str">
        <f>IFERROR(VLOOKUP($F$3&amp;A148,价格调整汇总!$A$3:$J$1326,6,0),"")</f>
        <v/>
      </c>
      <c r="D148" s="31" t="str">
        <f>IFERROR(VLOOKUP($F$3&amp;A148,价格调整汇总!$A$3:$J$1326,7,0),"")</f>
        <v/>
      </c>
      <c r="E148" s="30" t="str">
        <f>IFERROR(VLOOKUP($F$3&amp;A148,价格调整汇总!$A$3:$J$1326,8,0),"")</f>
        <v/>
      </c>
      <c r="F148" s="30" t="str">
        <f>IFERROR(VLOOKUP($F$3&amp;A148,价格调整汇总!$A$3:$J$1326,9,0),"")</f>
        <v/>
      </c>
      <c r="G148" s="32" t="str">
        <f>IFERROR(VLOOKUP($F$3&amp;A148,价格调整汇总!$A$3:$J$1326,10,0),"")</f>
        <v/>
      </c>
      <c r="H148" s="16"/>
    </row>
    <row r="149" spans="1:8" ht="26.1" customHeight="1">
      <c r="A149" s="10">
        <v>144</v>
      </c>
      <c r="B149" s="30" t="str">
        <f>IFERROR(VLOOKUP($F$3&amp;A149,价格调整汇总!$A$3:$J$1326,5,0),"")</f>
        <v/>
      </c>
      <c r="C149" s="30" t="str">
        <f>IFERROR(VLOOKUP($F$3&amp;A149,价格调整汇总!$A$3:$J$1326,6,0),"")</f>
        <v/>
      </c>
      <c r="D149" s="31" t="str">
        <f>IFERROR(VLOOKUP($F$3&amp;A149,价格调整汇总!$A$3:$J$1326,7,0),"")</f>
        <v/>
      </c>
      <c r="E149" s="30" t="str">
        <f>IFERROR(VLOOKUP($F$3&amp;A149,价格调整汇总!$A$3:$J$1326,8,0),"")</f>
        <v/>
      </c>
      <c r="F149" s="30" t="str">
        <f>IFERROR(VLOOKUP($F$3&amp;A149,价格调整汇总!$A$3:$J$1326,9,0),"")</f>
        <v/>
      </c>
      <c r="G149" s="32" t="str">
        <f>IFERROR(VLOOKUP($F$3&amp;A149,价格调整汇总!$A$3:$J$1326,10,0),"")</f>
        <v/>
      </c>
      <c r="H149" s="16"/>
    </row>
    <row r="150" spans="1:8" ht="26.1" customHeight="1">
      <c r="A150" s="10">
        <v>145</v>
      </c>
      <c r="B150" s="30" t="str">
        <f>IFERROR(VLOOKUP($F$3&amp;A150,价格调整汇总!$A$3:$J$1326,5,0),"")</f>
        <v/>
      </c>
      <c r="C150" s="30" t="str">
        <f>IFERROR(VLOOKUP($F$3&amp;A150,价格调整汇总!$A$3:$J$1326,6,0),"")</f>
        <v/>
      </c>
      <c r="D150" s="31" t="str">
        <f>IFERROR(VLOOKUP($F$3&amp;A150,价格调整汇总!$A$3:$J$1326,7,0),"")</f>
        <v/>
      </c>
      <c r="E150" s="30" t="str">
        <f>IFERROR(VLOOKUP($F$3&amp;A150,价格调整汇总!$A$3:$J$1326,8,0),"")</f>
        <v/>
      </c>
      <c r="F150" s="30" t="str">
        <f>IFERROR(VLOOKUP($F$3&amp;A150,价格调整汇总!$A$3:$J$1326,9,0),"")</f>
        <v/>
      </c>
      <c r="G150" s="32" t="str">
        <f>IFERROR(VLOOKUP($F$3&amp;A150,价格调整汇总!$A$3:$J$1326,10,0),"")</f>
        <v/>
      </c>
      <c r="H150" s="16"/>
    </row>
    <row r="151" spans="1:8" ht="26.1" customHeight="1">
      <c r="A151" s="10">
        <v>146</v>
      </c>
      <c r="B151" s="30" t="str">
        <f>IFERROR(VLOOKUP($F$3&amp;A151,价格调整汇总!$A$3:$J$1326,5,0),"")</f>
        <v/>
      </c>
      <c r="C151" s="30" t="str">
        <f>IFERROR(VLOOKUP($F$3&amp;A151,价格调整汇总!$A$3:$J$1326,6,0),"")</f>
        <v/>
      </c>
      <c r="D151" s="31" t="str">
        <f>IFERROR(VLOOKUP($F$3&amp;A151,价格调整汇总!$A$3:$J$1326,7,0),"")</f>
        <v/>
      </c>
      <c r="E151" s="30" t="str">
        <f>IFERROR(VLOOKUP($F$3&amp;A151,价格调整汇总!$A$3:$J$1326,8,0),"")</f>
        <v/>
      </c>
      <c r="F151" s="30" t="str">
        <f>IFERROR(VLOOKUP($F$3&amp;A151,价格调整汇总!$A$3:$J$1326,9,0),"")</f>
        <v/>
      </c>
      <c r="G151" s="32" t="str">
        <f>IFERROR(VLOOKUP($F$3&amp;A151,价格调整汇总!$A$3:$J$1326,10,0),"")</f>
        <v/>
      </c>
      <c r="H151" s="16"/>
    </row>
    <row r="152" spans="1:8" ht="26.1" customHeight="1">
      <c r="A152" s="10">
        <v>147</v>
      </c>
      <c r="B152" s="30" t="str">
        <f>IFERROR(VLOOKUP($F$3&amp;A152,价格调整汇总!$A$3:$J$1326,5,0),"")</f>
        <v/>
      </c>
      <c r="C152" s="30" t="str">
        <f>IFERROR(VLOOKUP($F$3&amp;A152,价格调整汇总!$A$3:$J$1326,6,0),"")</f>
        <v/>
      </c>
      <c r="D152" s="31" t="str">
        <f>IFERROR(VLOOKUP($F$3&amp;A152,价格调整汇总!$A$3:$J$1326,7,0),"")</f>
        <v/>
      </c>
      <c r="E152" s="30" t="str">
        <f>IFERROR(VLOOKUP($F$3&amp;A152,价格调整汇总!$A$3:$J$1326,8,0),"")</f>
        <v/>
      </c>
      <c r="F152" s="30" t="str">
        <f>IFERROR(VLOOKUP($F$3&amp;A152,价格调整汇总!$A$3:$J$1326,9,0),"")</f>
        <v/>
      </c>
      <c r="G152" s="32" t="str">
        <f>IFERROR(VLOOKUP($F$3&amp;A152,价格调整汇总!$A$3:$J$1326,10,0),"")</f>
        <v/>
      </c>
      <c r="H152" s="16"/>
    </row>
    <row r="153" spans="1:8" ht="26.1" customHeight="1">
      <c r="A153" s="10">
        <v>148</v>
      </c>
      <c r="B153" s="30" t="str">
        <f>IFERROR(VLOOKUP($F$3&amp;A153,价格调整汇总!$A$3:$J$1326,5,0),"")</f>
        <v/>
      </c>
      <c r="C153" s="30" t="str">
        <f>IFERROR(VLOOKUP($F$3&amp;A153,价格调整汇总!$A$3:$J$1326,6,0),"")</f>
        <v/>
      </c>
      <c r="D153" s="31" t="str">
        <f>IFERROR(VLOOKUP($F$3&amp;A153,价格调整汇总!$A$3:$J$1326,7,0),"")</f>
        <v/>
      </c>
      <c r="E153" s="30" t="str">
        <f>IFERROR(VLOOKUP($F$3&amp;A153,价格调整汇总!$A$3:$J$1326,8,0),"")</f>
        <v/>
      </c>
      <c r="F153" s="30" t="str">
        <f>IFERROR(VLOOKUP($F$3&amp;A153,价格调整汇总!$A$3:$J$1326,9,0),"")</f>
        <v/>
      </c>
      <c r="G153" s="32" t="str">
        <f>IFERROR(VLOOKUP($F$3&amp;A153,价格调整汇总!$A$3:$J$1326,10,0),"")</f>
        <v/>
      </c>
      <c r="H153" s="16"/>
    </row>
    <row r="154" spans="1:8" ht="26.1" customHeight="1">
      <c r="A154" s="10">
        <v>149</v>
      </c>
      <c r="B154" s="30" t="str">
        <f>IFERROR(VLOOKUP($F$3&amp;A154,价格调整汇总!$A$3:$J$1326,5,0),"")</f>
        <v/>
      </c>
      <c r="C154" s="30" t="str">
        <f>IFERROR(VLOOKUP($F$3&amp;A154,价格调整汇总!$A$3:$J$1326,6,0),"")</f>
        <v/>
      </c>
      <c r="D154" s="31" t="str">
        <f>IFERROR(VLOOKUP($F$3&amp;A154,价格调整汇总!$A$3:$J$1326,7,0),"")</f>
        <v/>
      </c>
      <c r="E154" s="30" t="str">
        <f>IFERROR(VLOOKUP($F$3&amp;A154,价格调整汇总!$A$3:$J$1326,8,0),"")</f>
        <v/>
      </c>
      <c r="F154" s="30" t="str">
        <f>IFERROR(VLOOKUP($F$3&amp;A154,价格调整汇总!$A$3:$J$1326,9,0),"")</f>
        <v/>
      </c>
      <c r="G154" s="32" t="str">
        <f>IFERROR(VLOOKUP($F$3&amp;A154,价格调整汇总!$A$3:$J$1326,10,0),"")</f>
        <v/>
      </c>
      <c r="H154" s="16"/>
    </row>
    <row r="155" spans="1:8" ht="26.1" customHeight="1">
      <c r="A155" s="10">
        <v>150</v>
      </c>
      <c r="B155" s="30" t="str">
        <f>IFERROR(VLOOKUP($F$3&amp;A155,价格调整汇总!$A$3:$J$1326,5,0),"")</f>
        <v/>
      </c>
      <c r="C155" s="30" t="str">
        <f>IFERROR(VLOOKUP($F$3&amp;A155,价格调整汇总!$A$3:$J$1326,6,0),"")</f>
        <v/>
      </c>
      <c r="D155" s="31" t="str">
        <f>IFERROR(VLOOKUP($F$3&amp;A155,价格调整汇总!$A$3:$J$1326,7,0),"")</f>
        <v/>
      </c>
      <c r="E155" s="30" t="str">
        <f>IFERROR(VLOOKUP($F$3&amp;A155,价格调整汇总!$A$3:$J$1326,8,0),"")</f>
        <v/>
      </c>
      <c r="F155" s="30" t="str">
        <f>IFERROR(VLOOKUP($F$3&amp;A155,价格调整汇总!$A$3:$J$1326,9,0),"")</f>
        <v/>
      </c>
      <c r="G155" s="32" t="str">
        <f>IFERROR(VLOOKUP($F$3&amp;A155,价格调整汇总!$A$3:$J$1326,10,0),"")</f>
        <v/>
      </c>
      <c r="H155" s="16"/>
    </row>
    <row r="156" spans="1:8" ht="26.1" customHeight="1">
      <c r="A156" s="10">
        <v>151</v>
      </c>
      <c r="B156" s="30" t="str">
        <f>IFERROR(VLOOKUP($F$3&amp;A156,价格调整汇总!$A$3:$J$1326,5,0),"")</f>
        <v/>
      </c>
      <c r="C156" s="30" t="str">
        <f>IFERROR(VLOOKUP($F$3&amp;A156,价格调整汇总!$A$3:$J$1326,6,0),"")</f>
        <v/>
      </c>
      <c r="D156" s="31" t="str">
        <f>IFERROR(VLOOKUP($F$3&amp;A156,价格调整汇总!$A$3:$J$1326,7,0),"")</f>
        <v/>
      </c>
      <c r="E156" s="30" t="str">
        <f>IFERROR(VLOOKUP($F$3&amp;A156,价格调整汇总!$A$3:$J$1326,8,0),"")</f>
        <v/>
      </c>
      <c r="F156" s="30" t="str">
        <f>IFERROR(VLOOKUP($F$3&amp;A156,价格调整汇总!$A$3:$J$1326,9,0),"")</f>
        <v/>
      </c>
      <c r="G156" s="32" t="str">
        <f>IFERROR(VLOOKUP($F$3&amp;A156,价格调整汇总!$A$3:$J$1326,10,0),"")</f>
        <v/>
      </c>
      <c r="H156" s="16"/>
    </row>
    <row r="157" spans="1:8" ht="26.1" customHeight="1">
      <c r="A157" s="10">
        <v>152</v>
      </c>
      <c r="B157" s="30" t="str">
        <f>IFERROR(VLOOKUP($F$3&amp;A157,价格调整汇总!$A$3:$J$1326,5,0),"")</f>
        <v/>
      </c>
      <c r="C157" s="30" t="str">
        <f>IFERROR(VLOOKUP($F$3&amp;A157,价格调整汇总!$A$3:$J$1326,6,0),"")</f>
        <v/>
      </c>
      <c r="D157" s="31" t="str">
        <f>IFERROR(VLOOKUP($F$3&amp;A157,价格调整汇总!$A$3:$J$1326,7,0),"")</f>
        <v/>
      </c>
      <c r="E157" s="30" t="str">
        <f>IFERROR(VLOOKUP($F$3&amp;A157,价格调整汇总!$A$3:$J$1326,8,0),"")</f>
        <v/>
      </c>
      <c r="F157" s="30" t="str">
        <f>IFERROR(VLOOKUP($F$3&amp;A157,价格调整汇总!$A$3:$J$1326,9,0),"")</f>
        <v/>
      </c>
      <c r="G157" s="32" t="str">
        <f>IFERROR(VLOOKUP($F$3&amp;A157,价格调整汇总!$A$3:$J$1326,10,0),"")</f>
        <v/>
      </c>
      <c r="H157" s="16"/>
    </row>
    <row r="158" spans="1:8" ht="26.1" customHeight="1">
      <c r="A158" s="10">
        <v>153</v>
      </c>
      <c r="B158" s="30" t="str">
        <f>IFERROR(VLOOKUP($F$3&amp;A158,价格调整汇总!$A$3:$J$1326,5,0),"")</f>
        <v/>
      </c>
      <c r="C158" s="30" t="str">
        <f>IFERROR(VLOOKUP($F$3&amp;A158,价格调整汇总!$A$3:$J$1326,6,0),"")</f>
        <v/>
      </c>
      <c r="D158" s="31" t="str">
        <f>IFERROR(VLOOKUP($F$3&amp;A158,价格调整汇总!$A$3:$J$1326,7,0),"")</f>
        <v/>
      </c>
      <c r="E158" s="30" t="str">
        <f>IFERROR(VLOOKUP($F$3&amp;A158,价格调整汇总!$A$3:$J$1326,8,0),"")</f>
        <v/>
      </c>
      <c r="F158" s="30" t="str">
        <f>IFERROR(VLOOKUP($F$3&amp;A158,价格调整汇总!$A$3:$J$1326,9,0),"")</f>
        <v/>
      </c>
      <c r="G158" s="32" t="str">
        <f>IFERROR(VLOOKUP($F$3&amp;A158,价格调整汇总!$A$3:$J$1326,10,0),"")</f>
        <v/>
      </c>
      <c r="H158" s="16"/>
    </row>
    <row r="159" spans="1:8" ht="26.1" customHeight="1">
      <c r="A159" s="10">
        <v>154</v>
      </c>
      <c r="B159" s="30" t="str">
        <f>IFERROR(VLOOKUP($F$3&amp;A159,价格调整汇总!$A$3:$J$1326,5,0),"")</f>
        <v/>
      </c>
      <c r="C159" s="30" t="str">
        <f>IFERROR(VLOOKUP($F$3&amp;A159,价格调整汇总!$A$3:$J$1326,6,0),"")</f>
        <v/>
      </c>
      <c r="D159" s="31" t="str">
        <f>IFERROR(VLOOKUP($F$3&amp;A159,价格调整汇总!$A$3:$J$1326,7,0),"")</f>
        <v/>
      </c>
      <c r="E159" s="30" t="str">
        <f>IFERROR(VLOOKUP($F$3&amp;A159,价格调整汇总!$A$3:$J$1326,8,0),"")</f>
        <v/>
      </c>
      <c r="F159" s="30" t="str">
        <f>IFERROR(VLOOKUP($F$3&amp;A159,价格调整汇总!$A$3:$J$1326,9,0),"")</f>
        <v/>
      </c>
      <c r="G159" s="32" t="str">
        <f>IFERROR(VLOOKUP($F$3&amp;A159,价格调整汇总!$A$3:$J$1326,10,0),"")</f>
        <v/>
      </c>
      <c r="H159" s="16"/>
    </row>
    <row r="160" spans="1:8" ht="26.1" customHeight="1">
      <c r="A160" s="10">
        <v>155</v>
      </c>
      <c r="B160" s="30" t="str">
        <f>IFERROR(VLOOKUP($F$3&amp;A160,价格调整汇总!$A$3:$J$1326,5,0),"")</f>
        <v/>
      </c>
      <c r="C160" s="30" t="str">
        <f>IFERROR(VLOOKUP($F$3&amp;A160,价格调整汇总!$A$3:$J$1326,6,0),"")</f>
        <v/>
      </c>
      <c r="D160" s="31" t="str">
        <f>IFERROR(VLOOKUP($F$3&amp;A160,价格调整汇总!$A$3:$J$1326,7,0),"")</f>
        <v/>
      </c>
      <c r="E160" s="30" t="str">
        <f>IFERROR(VLOOKUP($F$3&amp;A160,价格调整汇总!$A$3:$J$1326,8,0),"")</f>
        <v/>
      </c>
      <c r="F160" s="30" t="str">
        <f>IFERROR(VLOOKUP($F$3&amp;A160,价格调整汇总!$A$3:$J$1326,9,0),"")</f>
        <v/>
      </c>
      <c r="G160" s="32" t="str">
        <f>IFERROR(VLOOKUP($F$3&amp;A160,价格调整汇总!$A$3:$J$1326,10,0),"")</f>
        <v/>
      </c>
      <c r="H160" s="16"/>
    </row>
    <row r="161" spans="1:8" ht="26.1" customHeight="1">
      <c r="A161" s="10">
        <v>156</v>
      </c>
      <c r="B161" s="30" t="str">
        <f>IFERROR(VLOOKUP($F$3&amp;A161,价格调整汇总!$A$3:$J$1326,5,0),"")</f>
        <v/>
      </c>
      <c r="C161" s="30" t="str">
        <f>IFERROR(VLOOKUP($F$3&amp;A161,价格调整汇总!$A$3:$J$1326,6,0),"")</f>
        <v/>
      </c>
      <c r="D161" s="31" t="str">
        <f>IFERROR(VLOOKUP($F$3&amp;A161,价格调整汇总!$A$3:$J$1326,7,0),"")</f>
        <v/>
      </c>
      <c r="E161" s="30" t="str">
        <f>IFERROR(VLOOKUP($F$3&amp;A161,价格调整汇总!$A$3:$J$1326,8,0),"")</f>
        <v/>
      </c>
      <c r="F161" s="30" t="str">
        <f>IFERROR(VLOOKUP($F$3&amp;A161,价格调整汇总!$A$3:$J$1326,9,0),"")</f>
        <v/>
      </c>
      <c r="G161" s="32" t="str">
        <f>IFERROR(VLOOKUP($F$3&amp;A161,价格调整汇总!$A$3:$J$1326,10,0),"")</f>
        <v/>
      </c>
      <c r="H161" s="16"/>
    </row>
    <row r="162" spans="1:8" ht="26.1" customHeight="1">
      <c r="A162" s="10">
        <v>157</v>
      </c>
      <c r="B162" s="30" t="str">
        <f>IFERROR(VLOOKUP($F$3&amp;A162,价格调整汇总!$A$3:$J$1326,5,0),"")</f>
        <v/>
      </c>
      <c r="C162" s="30" t="str">
        <f>IFERROR(VLOOKUP($F$3&amp;A162,价格调整汇总!$A$3:$J$1326,6,0),"")</f>
        <v/>
      </c>
      <c r="D162" s="31" t="str">
        <f>IFERROR(VLOOKUP($F$3&amp;A162,价格调整汇总!$A$3:$J$1326,7,0),"")</f>
        <v/>
      </c>
      <c r="E162" s="30" t="str">
        <f>IFERROR(VLOOKUP($F$3&amp;A162,价格调整汇总!$A$3:$J$1326,8,0),"")</f>
        <v/>
      </c>
      <c r="F162" s="30" t="str">
        <f>IFERROR(VLOOKUP($F$3&amp;A162,价格调整汇总!$A$3:$J$1326,9,0),"")</f>
        <v/>
      </c>
      <c r="G162" s="32" t="str">
        <f>IFERROR(VLOOKUP($F$3&amp;A162,价格调整汇总!$A$3:$J$1326,10,0),"")</f>
        <v/>
      </c>
      <c r="H162" s="16"/>
    </row>
    <row r="163" spans="1:8" ht="26.1" customHeight="1">
      <c r="A163" s="10">
        <v>158</v>
      </c>
      <c r="B163" s="30" t="str">
        <f>IFERROR(VLOOKUP($F$3&amp;A163,价格调整汇总!$A$3:$J$1326,5,0),"")</f>
        <v/>
      </c>
      <c r="C163" s="30" t="str">
        <f>IFERROR(VLOOKUP($F$3&amp;A163,价格调整汇总!$A$3:$J$1326,6,0),"")</f>
        <v/>
      </c>
      <c r="D163" s="31" t="str">
        <f>IFERROR(VLOOKUP($F$3&amp;A163,价格调整汇总!$A$3:$J$1326,7,0),"")</f>
        <v/>
      </c>
      <c r="E163" s="30" t="str">
        <f>IFERROR(VLOOKUP($F$3&amp;A163,价格调整汇总!$A$3:$J$1326,8,0),"")</f>
        <v/>
      </c>
      <c r="F163" s="30" t="str">
        <f>IFERROR(VLOOKUP($F$3&amp;A163,价格调整汇总!$A$3:$J$1326,9,0),"")</f>
        <v/>
      </c>
      <c r="G163" s="32" t="str">
        <f>IFERROR(VLOOKUP($F$3&amp;A163,价格调整汇总!$A$3:$J$1326,10,0),"")</f>
        <v/>
      </c>
      <c r="H163" s="16"/>
    </row>
    <row r="164" spans="1:8" ht="26.1" customHeight="1">
      <c r="A164" s="10">
        <v>159</v>
      </c>
      <c r="B164" s="30" t="str">
        <f>IFERROR(VLOOKUP($F$3&amp;A164,价格调整汇总!$A$3:$J$1326,5,0),"")</f>
        <v/>
      </c>
      <c r="C164" s="30" t="str">
        <f>IFERROR(VLOOKUP($F$3&amp;A164,价格调整汇总!$A$3:$J$1326,6,0),"")</f>
        <v/>
      </c>
      <c r="D164" s="31" t="str">
        <f>IFERROR(VLOOKUP($F$3&amp;A164,价格调整汇总!$A$3:$J$1326,7,0),"")</f>
        <v/>
      </c>
      <c r="E164" s="30" t="str">
        <f>IFERROR(VLOOKUP($F$3&amp;A164,价格调整汇总!$A$3:$J$1326,8,0),"")</f>
        <v/>
      </c>
      <c r="F164" s="30" t="str">
        <f>IFERROR(VLOOKUP($F$3&amp;A164,价格调整汇总!$A$3:$J$1326,9,0),"")</f>
        <v/>
      </c>
      <c r="G164" s="32" t="str">
        <f>IFERROR(VLOOKUP($F$3&amp;A164,价格调整汇总!$A$3:$J$1326,10,0),"")</f>
        <v/>
      </c>
      <c r="H164" s="16"/>
    </row>
    <row r="165" spans="1:8" ht="26.1" customHeight="1">
      <c r="A165" s="10">
        <v>160</v>
      </c>
      <c r="B165" s="30" t="str">
        <f>IFERROR(VLOOKUP($F$3&amp;A165,价格调整汇总!$A$3:$J$1326,5,0),"")</f>
        <v/>
      </c>
      <c r="C165" s="30" t="str">
        <f>IFERROR(VLOOKUP($F$3&amp;A165,价格调整汇总!$A$3:$J$1326,6,0),"")</f>
        <v/>
      </c>
      <c r="D165" s="31" t="str">
        <f>IFERROR(VLOOKUP($F$3&amp;A165,价格调整汇总!$A$3:$J$1326,7,0),"")</f>
        <v/>
      </c>
      <c r="E165" s="30" t="str">
        <f>IFERROR(VLOOKUP($F$3&amp;A165,价格调整汇总!$A$3:$J$1326,8,0),"")</f>
        <v/>
      </c>
      <c r="F165" s="30" t="str">
        <f>IFERROR(VLOOKUP($F$3&amp;A165,价格调整汇总!$A$3:$J$1326,9,0),"")</f>
        <v/>
      </c>
      <c r="G165" s="32" t="str">
        <f>IFERROR(VLOOKUP($F$3&amp;A165,价格调整汇总!$A$3:$J$1326,10,0),"")</f>
        <v/>
      </c>
      <c r="H165" s="16"/>
    </row>
    <row r="166" spans="1:8" ht="26.1" customHeight="1">
      <c r="A166" s="10">
        <v>161</v>
      </c>
      <c r="B166" s="30" t="str">
        <f>IFERROR(VLOOKUP($F$3&amp;A166,价格调整汇总!$A$3:$J$1326,5,0),"")</f>
        <v/>
      </c>
      <c r="C166" s="30" t="str">
        <f>IFERROR(VLOOKUP($F$3&amp;A166,价格调整汇总!$A$3:$J$1326,6,0),"")</f>
        <v/>
      </c>
      <c r="D166" s="31" t="str">
        <f>IFERROR(VLOOKUP($F$3&amp;A166,价格调整汇总!$A$3:$J$1326,7,0),"")</f>
        <v/>
      </c>
      <c r="E166" s="30" t="str">
        <f>IFERROR(VLOOKUP($F$3&amp;A166,价格调整汇总!$A$3:$J$1326,8,0),"")</f>
        <v/>
      </c>
      <c r="F166" s="30" t="str">
        <f>IFERROR(VLOOKUP($F$3&amp;A166,价格调整汇总!$A$3:$J$1326,9,0),"")</f>
        <v/>
      </c>
      <c r="G166" s="32" t="str">
        <f>IFERROR(VLOOKUP($F$3&amp;A166,价格调整汇总!$A$3:$J$1326,10,0),"")</f>
        <v/>
      </c>
      <c r="H166" s="16"/>
    </row>
    <row r="167" spans="1:8" ht="26.1" customHeight="1">
      <c r="A167" s="10">
        <v>162</v>
      </c>
      <c r="B167" s="30" t="str">
        <f>IFERROR(VLOOKUP($F$3&amp;A167,价格调整汇总!$A$3:$J$1326,5,0),"")</f>
        <v/>
      </c>
      <c r="C167" s="30" t="str">
        <f>IFERROR(VLOOKUP($F$3&amp;A167,价格调整汇总!$A$3:$J$1326,6,0),"")</f>
        <v/>
      </c>
      <c r="D167" s="31" t="str">
        <f>IFERROR(VLOOKUP($F$3&amp;A167,价格调整汇总!$A$3:$J$1326,7,0),"")</f>
        <v/>
      </c>
      <c r="E167" s="30" t="str">
        <f>IFERROR(VLOOKUP($F$3&amp;A167,价格调整汇总!$A$3:$J$1326,8,0),"")</f>
        <v/>
      </c>
      <c r="F167" s="30" t="str">
        <f>IFERROR(VLOOKUP($F$3&amp;A167,价格调整汇总!$A$3:$J$1326,9,0),"")</f>
        <v/>
      </c>
      <c r="G167" s="32" t="str">
        <f>IFERROR(VLOOKUP($F$3&amp;A167,价格调整汇总!$A$3:$J$1326,10,0),"")</f>
        <v/>
      </c>
      <c r="H167" s="16"/>
    </row>
    <row r="168" spans="1:8" ht="26.1" customHeight="1">
      <c r="A168" s="10">
        <v>163</v>
      </c>
      <c r="B168" s="30" t="str">
        <f>IFERROR(VLOOKUP($F$3&amp;A168,价格调整汇总!$A$3:$J$1326,5,0),"")</f>
        <v/>
      </c>
      <c r="C168" s="30" t="str">
        <f>IFERROR(VLOOKUP($F$3&amp;A168,价格调整汇总!$A$3:$J$1326,6,0),"")</f>
        <v/>
      </c>
      <c r="D168" s="31" t="str">
        <f>IFERROR(VLOOKUP($F$3&amp;A168,价格调整汇总!$A$3:$J$1326,7,0),"")</f>
        <v/>
      </c>
      <c r="E168" s="30" t="str">
        <f>IFERROR(VLOOKUP($F$3&amp;A168,价格调整汇总!$A$3:$J$1326,8,0),"")</f>
        <v/>
      </c>
      <c r="F168" s="30" t="str">
        <f>IFERROR(VLOOKUP($F$3&amp;A168,价格调整汇总!$A$3:$J$1326,9,0),"")</f>
        <v/>
      </c>
      <c r="G168" s="32" t="str">
        <f>IFERROR(VLOOKUP($F$3&amp;A168,价格调整汇总!$A$3:$J$1326,10,0),"")</f>
        <v/>
      </c>
      <c r="H168" s="16"/>
    </row>
    <row r="169" spans="1:8" ht="26.1" customHeight="1">
      <c r="A169" s="10">
        <v>164</v>
      </c>
      <c r="B169" s="30" t="str">
        <f>IFERROR(VLOOKUP($F$3&amp;A169,价格调整汇总!$A$3:$J$1326,5,0),"")</f>
        <v/>
      </c>
      <c r="C169" s="30" t="str">
        <f>IFERROR(VLOOKUP($F$3&amp;A169,价格调整汇总!$A$3:$J$1326,6,0),"")</f>
        <v/>
      </c>
      <c r="D169" s="31" t="str">
        <f>IFERROR(VLOOKUP($F$3&amp;A169,价格调整汇总!$A$3:$J$1326,7,0),"")</f>
        <v/>
      </c>
      <c r="E169" s="30" t="str">
        <f>IFERROR(VLOOKUP($F$3&amp;A169,价格调整汇总!$A$3:$J$1326,8,0),"")</f>
        <v/>
      </c>
      <c r="F169" s="30" t="str">
        <f>IFERROR(VLOOKUP($F$3&amp;A169,价格调整汇总!$A$3:$J$1326,9,0),"")</f>
        <v/>
      </c>
      <c r="G169" s="32" t="str">
        <f>IFERROR(VLOOKUP($F$3&amp;A169,价格调整汇总!$A$3:$J$1326,10,0),"")</f>
        <v/>
      </c>
      <c r="H169" s="16"/>
    </row>
    <row r="170" spans="1:8" ht="26.1" customHeight="1">
      <c r="A170" s="10">
        <v>165</v>
      </c>
      <c r="B170" s="30" t="str">
        <f>IFERROR(VLOOKUP($F$3&amp;A170,价格调整汇总!$A$3:$J$1326,5,0),"")</f>
        <v/>
      </c>
      <c r="C170" s="30" t="str">
        <f>IFERROR(VLOOKUP($F$3&amp;A170,价格调整汇总!$A$3:$J$1326,6,0),"")</f>
        <v/>
      </c>
      <c r="D170" s="31" t="str">
        <f>IFERROR(VLOOKUP($F$3&amp;A170,价格调整汇总!$A$3:$J$1326,7,0),"")</f>
        <v/>
      </c>
      <c r="E170" s="30" t="str">
        <f>IFERROR(VLOOKUP($F$3&amp;A170,价格调整汇总!$A$3:$J$1326,8,0),"")</f>
        <v/>
      </c>
      <c r="F170" s="30" t="str">
        <f>IFERROR(VLOOKUP($F$3&amp;A170,价格调整汇总!$A$3:$J$1326,9,0),"")</f>
        <v/>
      </c>
      <c r="G170" s="32" t="str">
        <f>IFERROR(VLOOKUP($F$3&amp;A170,价格调整汇总!$A$3:$J$1326,10,0),"")</f>
        <v/>
      </c>
      <c r="H170" s="16"/>
    </row>
    <row r="171" spans="1:8" ht="26.1" customHeight="1">
      <c r="A171" s="10">
        <v>166</v>
      </c>
      <c r="B171" s="30" t="str">
        <f>IFERROR(VLOOKUP($F$3&amp;A171,价格调整汇总!$A$3:$J$1326,5,0),"")</f>
        <v/>
      </c>
      <c r="C171" s="30" t="str">
        <f>IFERROR(VLOOKUP($F$3&amp;A171,价格调整汇总!$A$3:$J$1326,6,0),"")</f>
        <v/>
      </c>
      <c r="D171" s="31" t="str">
        <f>IFERROR(VLOOKUP($F$3&amp;A171,价格调整汇总!$A$3:$J$1326,7,0),"")</f>
        <v/>
      </c>
      <c r="E171" s="30" t="str">
        <f>IFERROR(VLOOKUP($F$3&amp;A171,价格调整汇总!$A$3:$J$1326,8,0),"")</f>
        <v/>
      </c>
      <c r="F171" s="30" t="str">
        <f>IFERROR(VLOOKUP($F$3&amp;A171,价格调整汇总!$A$3:$J$1326,9,0),"")</f>
        <v/>
      </c>
      <c r="G171" s="32" t="str">
        <f>IFERROR(VLOOKUP($F$3&amp;A171,价格调整汇总!$A$3:$J$1326,10,0),"")</f>
        <v/>
      </c>
      <c r="H171" s="16"/>
    </row>
    <row r="172" spans="1:8" ht="26.1" customHeight="1">
      <c r="A172" s="10">
        <v>167</v>
      </c>
      <c r="B172" s="30" t="str">
        <f>IFERROR(VLOOKUP($F$3&amp;A172,价格调整汇总!$A$3:$J$1326,5,0),"")</f>
        <v/>
      </c>
      <c r="C172" s="30" t="str">
        <f>IFERROR(VLOOKUP($F$3&amp;A172,价格调整汇总!$A$3:$J$1326,6,0),"")</f>
        <v/>
      </c>
      <c r="D172" s="31" t="str">
        <f>IFERROR(VLOOKUP($F$3&amp;A172,价格调整汇总!$A$3:$J$1326,7,0),"")</f>
        <v/>
      </c>
      <c r="E172" s="30" t="str">
        <f>IFERROR(VLOOKUP($F$3&amp;A172,价格调整汇总!$A$3:$J$1326,8,0),"")</f>
        <v/>
      </c>
      <c r="F172" s="30" t="str">
        <f>IFERROR(VLOOKUP($F$3&amp;A172,价格调整汇总!$A$3:$J$1326,9,0),"")</f>
        <v/>
      </c>
      <c r="G172" s="32" t="str">
        <f>IFERROR(VLOOKUP($F$3&amp;A172,价格调整汇总!$A$3:$J$1326,10,0),"")</f>
        <v/>
      </c>
      <c r="H172" s="16"/>
    </row>
    <row r="173" spans="1:8" ht="26.1" customHeight="1">
      <c r="A173" s="10">
        <v>168</v>
      </c>
      <c r="B173" s="30" t="str">
        <f>IFERROR(VLOOKUP($F$3&amp;A173,价格调整汇总!$A$3:$J$1326,5,0),"")</f>
        <v/>
      </c>
      <c r="C173" s="30" t="str">
        <f>IFERROR(VLOOKUP($F$3&amp;A173,价格调整汇总!$A$3:$J$1326,6,0),"")</f>
        <v/>
      </c>
      <c r="D173" s="31" t="str">
        <f>IFERROR(VLOOKUP($F$3&amp;A173,价格调整汇总!$A$3:$J$1326,7,0),"")</f>
        <v/>
      </c>
      <c r="E173" s="30" t="str">
        <f>IFERROR(VLOOKUP($F$3&amp;A173,价格调整汇总!$A$3:$J$1326,8,0),"")</f>
        <v/>
      </c>
      <c r="F173" s="30" t="str">
        <f>IFERROR(VLOOKUP($F$3&amp;A173,价格调整汇总!$A$3:$J$1326,9,0),"")</f>
        <v/>
      </c>
      <c r="G173" s="32" t="str">
        <f>IFERROR(VLOOKUP($F$3&amp;A173,价格调整汇总!$A$3:$J$1326,10,0),"")</f>
        <v/>
      </c>
      <c r="H173" s="16"/>
    </row>
    <row r="174" spans="1:8" ht="26.1" customHeight="1">
      <c r="A174" s="10">
        <v>169</v>
      </c>
      <c r="B174" s="30" t="str">
        <f>IFERROR(VLOOKUP($F$3&amp;A174,价格调整汇总!$A$3:$J$1326,5,0),"")</f>
        <v/>
      </c>
      <c r="C174" s="30" t="str">
        <f>IFERROR(VLOOKUP($F$3&amp;A174,价格调整汇总!$A$3:$J$1326,6,0),"")</f>
        <v/>
      </c>
      <c r="D174" s="31" t="str">
        <f>IFERROR(VLOOKUP($F$3&amp;A174,价格调整汇总!$A$3:$J$1326,7,0),"")</f>
        <v/>
      </c>
      <c r="E174" s="30" t="str">
        <f>IFERROR(VLOOKUP($F$3&amp;A174,价格调整汇总!$A$3:$J$1326,8,0),"")</f>
        <v/>
      </c>
      <c r="F174" s="30" t="str">
        <f>IFERROR(VLOOKUP($F$3&amp;A174,价格调整汇总!$A$3:$J$1326,9,0),"")</f>
        <v/>
      </c>
      <c r="G174" s="32" t="str">
        <f>IFERROR(VLOOKUP($F$3&amp;A174,价格调整汇总!$A$3:$J$1326,10,0),"")</f>
        <v/>
      </c>
      <c r="H174" s="16"/>
    </row>
    <row r="175" spans="1:8" ht="26.1" customHeight="1">
      <c r="A175" s="10">
        <v>170</v>
      </c>
      <c r="B175" s="30" t="str">
        <f>IFERROR(VLOOKUP($F$3&amp;A175,价格调整汇总!$A$3:$J$1326,5,0),"")</f>
        <v/>
      </c>
      <c r="C175" s="30" t="str">
        <f>IFERROR(VLOOKUP($F$3&amp;A175,价格调整汇总!$A$3:$J$1326,6,0),"")</f>
        <v/>
      </c>
      <c r="D175" s="31" t="str">
        <f>IFERROR(VLOOKUP($F$3&amp;A175,价格调整汇总!$A$3:$J$1326,7,0),"")</f>
        <v/>
      </c>
      <c r="E175" s="30" t="str">
        <f>IFERROR(VLOOKUP($F$3&amp;A175,价格调整汇总!$A$3:$J$1326,8,0),"")</f>
        <v/>
      </c>
      <c r="F175" s="30" t="str">
        <f>IFERROR(VLOOKUP($F$3&amp;A175,价格调整汇总!$A$3:$J$1326,9,0),"")</f>
        <v/>
      </c>
      <c r="G175" s="32" t="str">
        <f>IFERROR(VLOOKUP($F$3&amp;A175,价格调整汇总!$A$3:$J$1326,10,0),"")</f>
        <v/>
      </c>
      <c r="H175" s="16"/>
    </row>
    <row r="176" spans="1:8" ht="26.1" customHeight="1">
      <c r="A176" s="10">
        <v>171</v>
      </c>
      <c r="B176" s="30" t="str">
        <f>IFERROR(VLOOKUP($F$3&amp;A176,价格调整汇总!$A$3:$J$1326,5,0),"")</f>
        <v/>
      </c>
      <c r="C176" s="30" t="str">
        <f>IFERROR(VLOOKUP($F$3&amp;A176,价格调整汇总!$A$3:$J$1326,6,0),"")</f>
        <v/>
      </c>
      <c r="D176" s="31" t="str">
        <f>IFERROR(VLOOKUP($F$3&amp;A176,价格调整汇总!$A$3:$J$1326,7,0),"")</f>
        <v/>
      </c>
      <c r="E176" s="30" t="str">
        <f>IFERROR(VLOOKUP($F$3&amp;A176,价格调整汇总!$A$3:$J$1326,8,0),"")</f>
        <v/>
      </c>
      <c r="F176" s="30" t="str">
        <f>IFERROR(VLOOKUP($F$3&amp;A176,价格调整汇总!$A$3:$J$1326,9,0),"")</f>
        <v/>
      </c>
      <c r="G176" s="32" t="str">
        <f>IFERROR(VLOOKUP($F$3&amp;A176,价格调整汇总!$A$3:$J$1326,10,0),"")</f>
        <v/>
      </c>
      <c r="H176" s="16"/>
    </row>
    <row r="177" spans="1:8" ht="26.1" customHeight="1">
      <c r="A177" s="10">
        <v>172</v>
      </c>
      <c r="B177" s="30" t="str">
        <f>IFERROR(VLOOKUP($F$3&amp;A177,价格调整汇总!$A$3:$J$1326,5,0),"")</f>
        <v/>
      </c>
      <c r="C177" s="30" t="str">
        <f>IFERROR(VLOOKUP($F$3&amp;A177,价格调整汇总!$A$3:$J$1326,6,0),"")</f>
        <v/>
      </c>
      <c r="D177" s="31" t="str">
        <f>IFERROR(VLOOKUP($F$3&amp;A177,价格调整汇总!$A$3:$J$1326,7,0),"")</f>
        <v/>
      </c>
      <c r="E177" s="30" t="str">
        <f>IFERROR(VLOOKUP($F$3&amp;A177,价格调整汇总!$A$3:$J$1326,8,0),"")</f>
        <v/>
      </c>
      <c r="F177" s="30" t="str">
        <f>IFERROR(VLOOKUP($F$3&amp;A177,价格调整汇总!$A$3:$J$1326,9,0),"")</f>
        <v/>
      </c>
      <c r="G177" s="32" t="str">
        <f>IFERROR(VLOOKUP($F$3&amp;A177,价格调整汇总!$A$3:$J$1326,10,0),"")</f>
        <v/>
      </c>
      <c r="H177" s="16"/>
    </row>
    <row r="178" spans="1:8" ht="26.1" customHeight="1">
      <c r="A178" s="10">
        <v>173</v>
      </c>
      <c r="B178" s="30" t="str">
        <f>IFERROR(VLOOKUP($F$3&amp;A178,价格调整汇总!$A$3:$J$1326,5,0),"")</f>
        <v/>
      </c>
      <c r="C178" s="30" t="str">
        <f>IFERROR(VLOOKUP($F$3&amp;A178,价格调整汇总!$A$3:$J$1326,6,0),"")</f>
        <v/>
      </c>
      <c r="D178" s="31" t="str">
        <f>IFERROR(VLOOKUP($F$3&amp;A178,价格调整汇总!$A$3:$J$1326,7,0),"")</f>
        <v/>
      </c>
      <c r="E178" s="30" t="str">
        <f>IFERROR(VLOOKUP($F$3&amp;A178,价格调整汇总!$A$3:$J$1326,8,0),"")</f>
        <v/>
      </c>
      <c r="F178" s="30" t="str">
        <f>IFERROR(VLOOKUP($F$3&amp;A178,价格调整汇总!$A$3:$J$1326,9,0),"")</f>
        <v/>
      </c>
      <c r="G178" s="32" t="str">
        <f>IFERROR(VLOOKUP($F$3&amp;A178,价格调整汇总!$A$3:$J$1326,10,0),"")</f>
        <v/>
      </c>
      <c r="H178" s="16"/>
    </row>
    <row r="179" spans="1:8" ht="26.1" customHeight="1">
      <c r="A179" s="10">
        <v>174</v>
      </c>
      <c r="B179" s="30" t="str">
        <f>IFERROR(VLOOKUP($F$3&amp;A179,价格调整汇总!$A$3:$J$1326,5,0),"")</f>
        <v/>
      </c>
      <c r="C179" s="30" t="str">
        <f>IFERROR(VLOOKUP($F$3&amp;A179,价格调整汇总!$A$3:$J$1326,6,0),"")</f>
        <v/>
      </c>
      <c r="D179" s="31" t="str">
        <f>IFERROR(VLOOKUP($F$3&amp;A179,价格调整汇总!$A$3:$J$1326,7,0),"")</f>
        <v/>
      </c>
      <c r="E179" s="30" t="str">
        <f>IFERROR(VLOOKUP($F$3&amp;A179,价格调整汇总!$A$3:$J$1326,8,0),"")</f>
        <v/>
      </c>
      <c r="F179" s="30" t="str">
        <f>IFERROR(VLOOKUP($F$3&amp;A179,价格调整汇总!$A$3:$J$1326,9,0),"")</f>
        <v/>
      </c>
      <c r="G179" s="32" t="str">
        <f>IFERROR(VLOOKUP($F$3&amp;A179,价格调整汇总!$A$3:$J$1326,10,0),"")</f>
        <v/>
      </c>
      <c r="H179" s="16"/>
    </row>
    <row r="180" spans="1:8" ht="26.1" customHeight="1">
      <c r="A180" s="10">
        <v>175</v>
      </c>
      <c r="B180" s="30" t="str">
        <f>IFERROR(VLOOKUP($F$3&amp;A180,价格调整汇总!$A$3:$J$1326,5,0),"")</f>
        <v/>
      </c>
      <c r="C180" s="30" t="str">
        <f>IFERROR(VLOOKUP($F$3&amp;A180,价格调整汇总!$A$3:$J$1326,6,0),"")</f>
        <v/>
      </c>
      <c r="D180" s="31" t="str">
        <f>IFERROR(VLOOKUP($F$3&amp;A180,价格调整汇总!$A$3:$J$1326,7,0),"")</f>
        <v/>
      </c>
      <c r="E180" s="30" t="str">
        <f>IFERROR(VLOOKUP($F$3&amp;A180,价格调整汇总!$A$3:$J$1326,8,0),"")</f>
        <v/>
      </c>
      <c r="F180" s="30" t="str">
        <f>IFERROR(VLOOKUP($F$3&amp;A180,价格调整汇总!$A$3:$J$1326,9,0),"")</f>
        <v/>
      </c>
      <c r="G180" s="32" t="str">
        <f>IFERROR(VLOOKUP($F$3&amp;A180,价格调整汇总!$A$3:$J$1326,10,0),"")</f>
        <v/>
      </c>
      <c r="H180" s="16"/>
    </row>
    <row r="181" spans="1:8" ht="26.1" customHeight="1">
      <c r="A181" s="10">
        <v>176</v>
      </c>
      <c r="B181" s="30" t="str">
        <f>IFERROR(VLOOKUP($F$3&amp;A181,价格调整汇总!$A$3:$J$1326,5,0),"")</f>
        <v/>
      </c>
      <c r="C181" s="30" t="str">
        <f>IFERROR(VLOOKUP($F$3&amp;A181,价格调整汇总!$A$3:$J$1326,6,0),"")</f>
        <v/>
      </c>
      <c r="D181" s="31" t="str">
        <f>IFERROR(VLOOKUP($F$3&amp;A181,价格调整汇总!$A$3:$J$1326,7,0),"")</f>
        <v/>
      </c>
      <c r="E181" s="30" t="str">
        <f>IFERROR(VLOOKUP($F$3&amp;A181,价格调整汇总!$A$3:$J$1326,8,0),"")</f>
        <v/>
      </c>
      <c r="F181" s="30" t="str">
        <f>IFERROR(VLOOKUP($F$3&amp;A181,价格调整汇总!$A$3:$J$1326,9,0),"")</f>
        <v/>
      </c>
      <c r="G181" s="32" t="str">
        <f>IFERROR(VLOOKUP($F$3&amp;A181,价格调整汇总!$A$3:$J$1326,10,0),"")</f>
        <v/>
      </c>
      <c r="H181" s="16"/>
    </row>
    <row r="182" spans="1:8" ht="26.1" customHeight="1">
      <c r="A182" s="10">
        <v>177</v>
      </c>
      <c r="B182" s="30" t="str">
        <f>IFERROR(VLOOKUP($F$3&amp;A182,价格调整汇总!$A$3:$J$1326,5,0),"")</f>
        <v/>
      </c>
      <c r="C182" s="30" t="str">
        <f>IFERROR(VLOOKUP($F$3&amp;A182,价格调整汇总!$A$3:$J$1326,6,0),"")</f>
        <v/>
      </c>
      <c r="D182" s="31" t="str">
        <f>IFERROR(VLOOKUP($F$3&amp;A182,价格调整汇总!$A$3:$J$1326,7,0),"")</f>
        <v/>
      </c>
      <c r="E182" s="30" t="str">
        <f>IFERROR(VLOOKUP($F$3&amp;A182,价格调整汇总!$A$3:$J$1326,8,0),"")</f>
        <v/>
      </c>
      <c r="F182" s="30" t="str">
        <f>IFERROR(VLOOKUP($F$3&amp;A182,价格调整汇总!$A$3:$J$1326,9,0),"")</f>
        <v/>
      </c>
      <c r="G182" s="32" t="str">
        <f>IFERROR(VLOOKUP($F$3&amp;A182,价格调整汇总!$A$3:$J$1326,10,0),"")</f>
        <v/>
      </c>
      <c r="H182" s="16"/>
    </row>
    <row r="183" spans="1:8" ht="26.1" customHeight="1">
      <c r="A183" s="10">
        <v>178</v>
      </c>
      <c r="B183" s="30" t="str">
        <f>IFERROR(VLOOKUP($F$3&amp;A183,价格调整汇总!$A$3:$J$1326,5,0),"")</f>
        <v/>
      </c>
      <c r="C183" s="30" t="str">
        <f>IFERROR(VLOOKUP($F$3&amp;A183,价格调整汇总!$A$3:$J$1326,6,0),"")</f>
        <v/>
      </c>
      <c r="D183" s="31" t="str">
        <f>IFERROR(VLOOKUP($F$3&amp;A183,价格调整汇总!$A$3:$J$1326,7,0),"")</f>
        <v/>
      </c>
      <c r="E183" s="30" t="str">
        <f>IFERROR(VLOOKUP($F$3&amp;A183,价格调整汇总!$A$3:$J$1326,8,0),"")</f>
        <v/>
      </c>
      <c r="F183" s="30" t="str">
        <f>IFERROR(VLOOKUP($F$3&amp;A183,价格调整汇总!$A$3:$J$1326,9,0),"")</f>
        <v/>
      </c>
      <c r="G183" s="32" t="str">
        <f>IFERROR(VLOOKUP($F$3&amp;A183,价格调整汇总!$A$3:$J$1326,10,0),"")</f>
        <v/>
      </c>
      <c r="H183" s="16"/>
    </row>
    <row r="184" spans="1:8" ht="26.1" customHeight="1">
      <c r="A184" s="10">
        <v>179</v>
      </c>
      <c r="B184" s="30" t="str">
        <f>IFERROR(VLOOKUP($F$3&amp;A184,价格调整汇总!$A$3:$J$1326,5,0),"")</f>
        <v/>
      </c>
      <c r="C184" s="30" t="str">
        <f>IFERROR(VLOOKUP($F$3&amp;A184,价格调整汇总!$A$3:$J$1326,6,0),"")</f>
        <v/>
      </c>
      <c r="D184" s="31" t="str">
        <f>IFERROR(VLOOKUP($F$3&amp;A184,价格调整汇总!$A$3:$J$1326,7,0),"")</f>
        <v/>
      </c>
      <c r="E184" s="30" t="str">
        <f>IFERROR(VLOOKUP($F$3&amp;A184,价格调整汇总!$A$3:$J$1326,8,0),"")</f>
        <v/>
      </c>
      <c r="F184" s="30" t="str">
        <f>IFERROR(VLOOKUP($F$3&amp;A184,价格调整汇总!$A$3:$J$1326,9,0),"")</f>
        <v/>
      </c>
      <c r="G184" s="32" t="str">
        <f>IFERROR(VLOOKUP($F$3&amp;A184,价格调整汇总!$A$3:$J$1326,10,0),"")</f>
        <v/>
      </c>
      <c r="H184" s="16"/>
    </row>
    <row r="185" spans="1:8" ht="26.1" customHeight="1">
      <c r="A185" s="10">
        <v>180</v>
      </c>
      <c r="B185" s="30" t="str">
        <f>IFERROR(VLOOKUP($F$3&amp;A185,价格调整汇总!$A$3:$J$1326,5,0),"")</f>
        <v/>
      </c>
      <c r="C185" s="30" t="str">
        <f>IFERROR(VLOOKUP($F$3&amp;A185,价格调整汇总!$A$3:$J$1326,6,0),"")</f>
        <v/>
      </c>
      <c r="D185" s="31" t="str">
        <f>IFERROR(VLOOKUP($F$3&amp;A185,价格调整汇总!$A$3:$J$1326,7,0),"")</f>
        <v/>
      </c>
      <c r="E185" s="30" t="str">
        <f>IFERROR(VLOOKUP($F$3&amp;A185,价格调整汇总!$A$3:$J$1326,8,0),"")</f>
        <v/>
      </c>
      <c r="F185" s="30" t="str">
        <f>IFERROR(VLOOKUP($F$3&amp;A185,价格调整汇总!$A$3:$J$1326,9,0),"")</f>
        <v/>
      </c>
      <c r="G185" s="32" t="str">
        <f>IFERROR(VLOOKUP($F$3&amp;A185,价格调整汇总!$A$3:$J$1326,10,0),"")</f>
        <v/>
      </c>
      <c r="H185" s="16"/>
    </row>
    <row r="186" spans="1:8" ht="26.1" customHeight="1">
      <c r="A186" s="10">
        <v>181</v>
      </c>
      <c r="B186" s="30" t="str">
        <f>IFERROR(VLOOKUP($F$3&amp;A186,价格调整汇总!$A$3:$J$1326,5,0),"")</f>
        <v/>
      </c>
      <c r="C186" s="30" t="str">
        <f>IFERROR(VLOOKUP($F$3&amp;A186,价格调整汇总!$A$3:$J$1326,6,0),"")</f>
        <v/>
      </c>
      <c r="D186" s="31" t="str">
        <f>IFERROR(VLOOKUP($F$3&amp;A186,价格调整汇总!$A$3:$J$1326,7,0),"")</f>
        <v/>
      </c>
      <c r="E186" s="30" t="str">
        <f>IFERROR(VLOOKUP($F$3&amp;A186,价格调整汇总!$A$3:$J$1326,8,0),"")</f>
        <v/>
      </c>
      <c r="F186" s="30" t="str">
        <f>IFERROR(VLOOKUP($F$3&amp;A186,价格调整汇总!$A$3:$J$1326,9,0),"")</f>
        <v/>
      </c>
      <c r="G186" s="32" t="str">
        <f>IFERROR(VLOOKUP($F$3&amp;A186,价格调整汇总!$A$3:$J$1326,10,0),"")</f>
        <v/>
      </c>
      <c r="H186" s="16"/>
    </row>
    <row r="187" spans="1:8" ht="26.1" customHeight="1">
      <c r="A187" s="10">
        <v>182</v>
      </c>
      <c r="B187" s="30" t="str">
        <f>IFERROR(VLOOKUP($F$3&amp;A187,价格调整汇总!$A$3:$J$1326,5,0),"")</f>
        <v/>
      </c>
      <c r="C187" s="30" t="str">
        <f>IFERROR(VLOOKUP($F$3&amp;A187,价格调整汇总!$A$3:$J$1326,6,0),"")</f>
        <v/>
      </c>
      <c r="D187" s="31" t="str">
        <f>IFERROR(VLOOKUP($F$3&amp;A187,价格调整汇总!$A$3:$J$1326,7,0),"")</f>
        <v/>
      </c>
      <c r="E187" s="30" t="str">
        <f>IFERROR(VLOOKUP($F$3&amp;A187,价格调整汇总!$A$3:$J$1326,8,0),"")</f>
        <v/>
      </c>
      <c r="F187" s="30" t="str">
        <f>IFERROR(VLOOKUP($F$3&amp;A187,价格调整汇总!$A$3:$J$1326,9,0),"")</f>
        <v/>
      </c>
      <c r="G187" s="32" t="str">
        <f>IFERROR(VLOOKUP($F$3&amp;A187,价格调整汇总!$A$3:$J$1326,10,0),"")</f>
        <v/>
      </c>
      <c r="H187" s="16"/>
    </row>
    <row r="188" spans="1:8" ht="26.1" customHeight="1">
      <c r="A188" s="10">
        <v>183</v>
      </c>
      <c r="B188" s="30" t="str">
        <f>IFERROR(VLOOKUP($F$3&amp;A188,价格调整汇总!$A$3:$J$1326,5,0),"")</f>
        <v/>
      </c>
      <c r="C188" s="30" t="str">
        <f>IFERROR(VLOOKUP($F$3&amp;A188,价格调整汇总!$A$3:$J$1326,6,0),"")</f>
        <v/>
      </c>
      <c r="D188" s="31" t="str">
        <f>IFERROR(VLOOKUP($F$3&amp;A188,价格调整汇总!$A$3:$J$1326,7,0),"")</f>
        <v/>
      </c>
      <c r="E188" s="30" t="str">
        <f>IFERROR(VLOOKUP($F$3&amp;A188,价格调整汇总!$A$3:$J$1326,8,0),"")</f>
        <v/>
      </c>
      <c r="F188" s="30" t="str">
        <f>IFERROR(VLOOKUP($F$3&amp;A188,价格调整汇总!$A$3:$J$1326,9,0),"")</f>
        <v/>
      </c>
      <c r="G188" s="32" t="str">
        <f>IFERROR(VLOOKUP($F$3&amp;A188,价格调整汇总!$A$3:$J$1326,10,0),"")</f>
        <v/>
      </c>
      <c r="H188" s="16"/>
    </row>
    <row r="189" spans="1:8" ht="26.1" customHeight="1">
      <c r="A189" s="10">
        <v>184</v>
      </c>
      <c r="B189" s="30" t="str">
        <f>IFERROR(VLOOKUP($F$3&amp;A189,价格调整汇总!$A$3:$J$1326,5,0),"")</f>
        <v/>
      </c>
      <c r="C189" s="30" t="str">
        <f>IFERROR(VLOOKUP($F$3&amp;A189,价格调整汇总!$A$3:$J$1326,6,0),"")</f>
        <v/>
      </c>
      <c r="D189" s="31" t="str">
        <f>IFERROR(VLOOKUP($F$3&amp;A189,价格调整汇总!$A$3:$J$1326,7,0),"")</f>
        <v/>
      </c>
      <c r="E189" s="30" t="str">
        <f>IFERROR(VLOOKUP($F$3&amp;A189,价格调整汇总!$A$3:$J$1326,8,0),"")</f>
        <v/>
      </c>
      <c r="F189" s="30" t="str">
        <f>IFERROR(VLOOKUP($F$3&amp;A189,价格调整汇总!$A$3:$J$1326,9,0),"")</f>
        <v/>
      </c>
      <c r="G189" s="32" t="str">
        <f>IFERROR(VLOOKUP($F$3&amp;A189,价格调整汇总!$A$3:$J$1326,10,0),"")</f>
        <v/>
      </c>
      <c r="H189" s="16"/>
    </row>
    <row r="190" spans="1:8" ht="26.1" customHeight="1">
      <c r="A190" s="10">
        <v>185</v>
      </c>
      <c r="B190" s="30" t="str">
        <f>IFERROR(VLOOKUP($F$3&amp;A190,价格调整汇总!$A$3:$J$1326,5,0),"")</f>
        <v/>
      </c>
      <c r="C190" s="30" t="str">
        <f>IFERROR(VLOOKUP($F$3&amp;A190,价格调整汇总!$A$3:$J$1326,6,0),"")</f>
        <v/>
      </c>
      <c r="D190" s="31" t="str">
        <f>IFERROR(VLOOKUP($F$3&amp;A190,价格调整汇总!$A$3:$J$1326,7,0),"")</f>
        <v/>
      </c>
      <c r="E190" s="30" t="str">
        <f>IFERROR(VLOOKUP($F$3&amp;A190,价格调整汇总!$A$3:$J$1326,8,0),"")</f>
        <v/>
      </c>
      <c r="F190" s="30" t="str">
        <f>IFERROR(VLOOKUP($F$3&amp;A190,价格调整汇总!$A$3:$J$1326,9,0),"")</f>
        <v/>
      </c>
      <c r="G190" s="32" t="str">
        <f>IFERROR(VLOOKUP($F$3&amp;A190,价格调整汇总!$A$3:$J$1326,10,0),"")</f>
        <v/>
      </c>
      <c r="H190" s="16"/>
    </row>
    <row r="191" spans="1:8" ht="26.1" customHeight="1">
      <c r="A191" s="10">
        <v>186</v>
      </c>
      <c r="B191" s="30" t="str">
        <f>IFERROR(VLOOKUP($F$3&amp;A191,价格调整汇总!$A$3:$J$1326,5,0),"")</f>
        <v/>
      </c>
      <c r="C191" s="30" t="str">
        <f>IFERROR(VLOOKUP($F$3&amp;A191,价格调整汇总!$A$3:$J$1326,6,0),"")</f>
        <v/>
      </c>
      <c r="D191" s="31" t="str">
        <f>IFERROR(VLOOKUP($F$3&amp;A191,价格调整汇总!$A$3:$J$1326,7,0),"")</f>
        <v/>
      </c>
      <c r="E191" s="30" t="str">
        <f>IFERROR(VLOOKUP($F$3&amp;A191,价格调整汇总!$A$3:$J$1326,8,0),"")</f>
        <v/>
      </c>
      <c r="F191" s="30" t="str">
        <f>IFERROR(VLOOKUP($F$3&amp;A191,价格调整汇总!$A$3:$J$1326,9,0),"")</f>
        <v/>
      </c>
      <c r="G191" s="32" t="str">
        <f>IFERROR(VLOOKUP($F$3&amp;A191,价格调整汇总!$A$3:$J$1326,10,0),"")</f>
        <v/>
      </c>
      <c r="H191" s="16"/>
    </row>
    <row r="192" spans="1:8" ht="26.1" customHeight="1">
      <c r="A192" s="10">
        <v>187</v>
      </c>
      <c r="B192" s="30" t="str">
        <f>IFERROR(VLOOKUP($F$3&amp;A192,价格调整汇总!$A$3:$J$1326,5,0),"")</f>
        <v/>
      </c>
      <c r="C192" s="30" t="str">
        <f>IFERROR(VLOOKUP($F$3&amp;A192,价格调整汇总!$A$3:$J$1326,6,0),"")</f>
        <v/>
      </c>
      <c r="D192" s="31" t="str">
        <f>IFERROR(VLOOKUP($F$3&amp;A192,价格调整汇总!$A$3:$J$1326,7,0),"")</f>
        <v/>
      </c>
      <c r="E192" s="30" t="str">
        <f>IFERROR(VLOOKUP($F$3&amp;A192,价格调整汇总!$A$3:$J$1326,8,0),"")</f>
        <v/>
      </c>
      <c r="F192" s="30" t="str">
        <f>IFERROR(VLOOKUP($F$3&amp;A192,价格调整汇总!$A$3:$J$1326,9,0),"")</f>
        <v/>
      </c>
      <c r="G192" s="32" t="str">
        <f>IFERROR(VLOOKUP($F$3&amp;A192,价格调整汇总!$A$3:$J$1326,10,0),"")</f>
        <v/>
      </c>
      <c r="H192" s="16"/>
    </row>
    <row r="193" spans="1:8" ht="26.1" customHeight="1">
      <c r="A193" s="10">
        <v>188</v>
      </c>
      <c r="B193" s="30" t="str">
        <f>IFERROR(VLOOKUP($F$3&amp;A193,价格调整汇总!$A$3:$J$1326,5,0),"")</f>
        <v/>
      </c>
      <c r="C193" s="30" t="str">
        <f>IFERROR(VLOOKUP($F$3&amp;A193,价格调整汇总!$A$3:$J$1326,6,0),"")</f>
        <v/>
      </c>
      <c r="D193" s="31" t="str">
        <f>IFERROR(VLOOKUP($F$3&amp;A193,价格调整汇总!$A$3:$J$1326,7,0),"")</f>
        <v/>
      </c>
      <c r="E193" s="30" t="str">
        <f>IFERROR(VLOOKUP($F$3&amp;A193,价格调整汇总!$A$3:$J$1326,8,0),"")</f>
        <v/>
      </c>
      <c r="F193" s="30" t="str">
        <f>IFERROR(VLOOKUP($F$3&amp;A193,价格调整汇总!$A$3:$J$1326,9,0),"")</f>
        <v/>
      </c>
      <c r="G193" s="32" t="str">
        <f>IFERROR(VLOOKUP($F$3&amp;A193,价格调整汇总!$A$3:$J$1326,10,0),"")</f>
        <v/>
      </c>
      <c r="H193" s="16"/>
    </row>
    <row r="194" spans="1:8" ht="26.1" customHeight="1">
      <c r="A194" s="10">
        <v>189</v>
      </c>
      <c r="B194" s="30" t="str">
        <f>IFERROR(VLOOKUP($F$3&amp;A194,价格调整汇总!$A$3:$J$1326,5,0),"")</f>
        <v/>
      </c>
      <c r="C194" s="30" t="str">
        <f>IFERROR(VLOOKUP($F$3&amp;A194,价格调整汇总!$A$3:$J$1326,6,0),"")</f>
        <v/>
      </c>
      <c r="D194" s="31" t="str">
        <f>IFERROR(VLOOKUP($F$3&amp;A194,价格调整汇总!$A$3:$J$1326,7,0),"")</f>
        <v/>
      </c>
      <c r="E194" s="30" t="str">
        <f>IFERROR(VLOOKUP($F$3&amp;A194,价格调整汇总!$A$3:$J$1326,8,0),"")</f>
        <v/>
      </c>
      <c r="F194" s="30" t="str">
        <f>IFERROR(VLOOKUP($F$3&amp;A194,价格调整汇总!$A$3:$J$1326,9,0),"")</f>
        <v/>
      </c>
      <c r="G194" s="32" t="str">
        <f>IFERROR(VLOOKUP($F$3&amp;A194,价格调整汇总!$A$3:$J$1326,10,0),"")</f>
        <v/>
      </c>
      <c r="H194" s="16"/>
    </row>
    <row r="195" spans="1:8" ht="26.1" customHeight="1">
      <c r="A195" s="10">
        <v>190</v>
      </c>
      <c r="B195" s="30" t="str">
        <f>IFERROR(VLOOKUP($F$3&amp;A195,价格调整汇总!$A$3:$J$1326,5,0),"")</f>
        <v/>
      </c>
      <c r="C195" s="30" t="str">
        <f>IFERROR(VLOOKUP($F$3&amp;A195,价格调整汇总!$A$3:$J$1326,6,0),"")</f>
        <v/>
      </c>
      <c r="D195" s="31" t="str">
        <f>IFERROR(VLOOKUP($F$3&amp;A195,价格调整汇总!$A$3:$J$1326,7,0),"")</f>
        <v/>
      </c>
      <c r="E195" s="30" t="str">
        <f>IFERROR(VLOOKUP($F$3&amp;A195,价格调整汇总!$A$3:$J$1326,8,0),"")</f>
        <v/>
      </c>
      <c r="F195" s="30" t="str">
        <f>IFERROR(VLOOKUP($F$3&amp;A195,价格调整汇总!$A$3:$J$1326,9,0),"")</f>
        <v/>
      </c>
      <c r="G195" s="32" t="str">
        <f>IFERROR(VLOOKUP($F$3&amp;A195,价格调整汇总!$A$3:$J$1326,10,0),"")</f>
        <v/>
      </c>
      <c r="H195" s="16"/>
    </row>
    <row r="196" spans="1:8" ht="26.1" customHeight="1">
      <c r="A196" s="10">
        <v>191</v>
      </c>
      <c r="B196" s="30" t="str">
        <f>IFERROR(VLOOKUP($F$3&amp;A196,价格调整汇总!$A$3:$J$1326,5,0),"")</f>
        <v/>
      </c>
      <c r="C196" s="30" t="str">
        <f>IFERROR(VLOOKUP($F$3&amp;A196,价格调整汇总!$A$3:$J$1326,6,0),"")</f>
        <v/>
      </c>
      <c r="D196" s="31" t="str">
        <f>IFERROR(VLOOKUP($F$3&amp;A196,价格调整汇总!$A$3:$J$1326,7,0),"")</f>
        <v/>
      </c>
      <c r="E196" s="30" t="str">
        <f>IFERROR(VLOOKUP($F$3&amp;A196,价格调整汇总!$A$3:$J$1326,8,0),"")</f>
        <v/>
      </c>
      <c r="F196" s="30" t="str">
        <f>IFERROR(VLOOKUP($F$3&amp;A196,价格调整汇总!$A$3:$J$1326,9,0),"")</f>
        <v/>
      </c>
      <c r="G196" s="32" t="str">
        <f>IFERROR(VLOOKUP($F$3&amp;A196,价格调整汇总!$A$3:$J$1326,10,0),"")</f>
        <v/>
      </c>
      <c r="H196" s="16"/>
    </row>
    <row r="197" spans="1:8" ht="26.1" customHeight="1">
      <c r="A197" s="10">
        <v>192</v>
      </c>
      <c r="B197" s="30" t="str">
        <f>IFERROR(VLOOKUP($F$3&amp;A197,价格调整汇总!$A$3:$J$1326,5,0),"")</f>
        <v/>
      </c>
      <c r="C197" s="30" t="str">
        <f>IFERROR(VLOOKUP($F$3&amp;A197,价格调整汇总!$A$3:$J$1326,6,0),"")</f>
        <v/>
      </c>
      <c r="D197" s="31" t="str">
        <f>IFERROR(VLOOKUP($F$3&amp;A197,价格调整汇总!$A$3:$J$1326,7,0),"")</f>
        <v/>
      </c>
      <c r="E197" s="30" t="str">
        <f>IFERROR(VLOOKUP($F$3&amp;A197,价格调整汇总!$A$3:$J$1326,8,0),"")</f>
        <v/>
      </c>
      <c r="F197" s="30" t="str">
        <f>IFERROR(VLOOKUP($F$3&amp;A197,价格调整汇总!$A$3:$J$1326,9,0),"")</f>
        <v/>
      </c>
      <c r="G197" s="32" t="str">
        <f>IFERROR(VLOOKUP($F$3&amp;A197,价格调整汇总!$A$3:$J$1326,10,0),"")</f>
        <v/>
      </c>
      <c r="H197" s="16"/>
    </row>
    <row r="198" spans="1:8" ht="26.1" customHeight="1">
      <c r="A198" s="10">
        <v>193</v>
      </c>
      <c r="B198" s="30" t="str">
        <f>IFERROR(VLOOKUP($F$3&amp;A198,价格调整汇总!$A$3:$J$1326,5,0),"")</f>
        <v/>
      </c>
      <c r="C198" s="30" t="str">
        <f>IFERROR(VLOOKUP($F$3&amp;A198,价格调整汇总!$A$3:$J$1326,6,0),"")</f>
        <v/>
      </c>
      <c r="D198" s="31" t="str">
        <f>IFERROR(VLOOKUP($F$3&amp;A198,价格调整汇总!$A$3:$J$1326,7,0),"")</f>
        <v/>
      </c>
      <c r="E198" s="30" t="str">
        <f>IFERROR(VLOOKUP($F$3&amp;A198,价格调整汇总!$A$3:$J$1326,8,0),"")</f>
        <v/>
      </c>
      <c r="F198" s="30" t="str">
        <f>IFERROR(VLOOKUP($F$3&amp;A198,价格调整汇总!$A$3:$J$1326,9,0),"")</f>
        <v/>
      </c>
      <c r="G198" s="32" t="str">
        <f>IFERROR(VLOOKUP($F$3&amp;A198,价格调整汇总!$A$3:$J$1326,10,0),"")</f>
        <v/>
      </c>
      <c r="H198" s="16"/>
    </row>
    <row r="199" spans="1:8" ht="26.1" customHeight="1">
      <c r="A199" s="10">
        <v>194</v>
      </c>
      <c r="B199" s="30" t="str">
        <f>IFERROR(VLOOKUP($F$3&amp;A199,价格调整汇总!$A$3:$J$1326,5,0),"")</f>
        <v/>
      </c>
      <c r="C199" s="30" t="str">
        <f>IFERROR(VLOOKUP($F$3&amp;A199,价格调整汇总!$A$3:$J$1326,6,0),"")</f>
        <v/>
      </c>
      <c r="D199" s="31" t="str">
        <f>IFERROR(VLOOKUP($F$3&amp;A199,价格调整汇总!$A$3:$J$1326,7,0),"")</f>
        <v/>
      </c>
      <c r="E199" s="30" t="str">
        <f>IFERROR(VLOOKUP($F$3&amp;A199,价格调整汇总!$A$3:$J$1326,8,0),"")</f>
        <v/>
      </c>
      <c r="F199" s="30" t="str">
        <f>IFERROR(VLOOKUP($F$3&amp;A199,价格调整汇总!$A$3:$J$1326,9,0),"")</f>
        <v/>
      </c>
      <c r="G199" s="32" t="str">
        <f>IFERROR(VLOOKUP($F$3&amp;A199,价格调整汇总!$A$3:$J$1326,10,0),"")</f>
        <v/>
      </c>
      <c r="H199" s="16"/>
    </row>
    <row r="200" spans="1:8" ht="26.1" customHeight="1">
      <c r="A200" s="10">
        <v>195</v>
      </c>
      <c r="B200" s="30" t="str">
        <f>IFERROR(VLOOKUP($F$3&amp;A200,价格调整汇总!$A$3:$J$1326,5,0),"")</f>
        <v/>
      </c>
      <c r="C200" s="30" t="str">
        <f>IFERROR(VLOOKUP($F$3&amp;A200,价格调整汇总!$A$3:$J$1326,6,0),"")</f>
        <v/>
      </c>
      <c r="D200" s="31" t="str">
        <f>IFERROR(VLOOKUP($F$3&amp;A200,价格调整汇总!$A$3:$J$1326,7,0),"")</f>
        <v/>
      </c>
      <c r="E200" s="30" t="str">
        <f>IFERROR(VLOOKUP($F$3&amp;A200,价格调整汇总!$A$3:$J$1326,8,0),"")</f>
        <v/>
      </c>
      <c r="F200" s="30" t="str">
        <f>IFERROR(VLOOKUP($F$3&amp;A200,价格调整汇总!$A$3:$J$1326,9,0),"")</f>
        <v/>
      </c>
      <c r="G200" s="32" t="str">
        <f>IFERROR(VLOOKUP($F$3&amp;A200,价格调整汇总!$A$3:$J$1326,10,0),"")</f>
        <v/>
      </c>
      <c r="H200" s="16"/>
    </row>
    <row r="201" spans="1:8" ht="26.1" customHeight="1">
      <c r="A201" s="10">
        <v>196</v>
      </c>
      <c r="B201" s="30" t="str">
        <f>IFERROR(VLOOKUP($F$3&amp;A201,价格调整汇总!$A$3:$J$1326,5,0),"")</f>
        <v/>
      </c>
      <c r="C201" s="30" t="str">
        <f>IFERROR(VLOOKUP($F$3&amp;A201,价格调整汇总!$A$3:$J$1326,6,0),"")</f>
        <v/>
      </c>
      <c r="D201" s="31" t="str">
        <f>IFERROR(VLOOKUP($F$3&amp;A201,价格调整汇总!$A$3:$J$1326,7,0),"")</f>
        <v/>
      </c>
      <c r="E201" s="30" t="str">
        <f>IFERROR(VLOOKUP($F$3&amp;A201,价格调整汇总!$A$3:$J$1326,8,0),"")</f>
        <v/>
      </c>
      <c r="F201" s="30" t="str">
        <f>IFERROR(VLOOKUP($F$3&amp;A201,价格调整汇总!$A$3:$J$1326,9,0),"")</f>
        <v/>
      </c>
      <c r="G201" s="32" t="str">
        <f>IFERROR(VLOOKUP($F$3&amp;A201,价格调整汇总!$A$3:$J$1326,10,0),"")</f>
        <v/>
      </c>
      <c r="H201" s="16"/>
    </row>
    <row r="202" spans="1:8" ht="26.1" customHeight="1">
      <c r="A202" s="10">
        <v>197</v>
      </c>
      <c r="B202" s="30" t="str">
        <f>IFERROR(VLOOKUP($F$3&amp;A202,价格调整汇总!$A$3:$J$1326,5,0),"")</f>
        <v/>
      </c>
      <c r="C202" s="30" t="str">
        <f>IFERROR(VLOOKUP($F$3&amp;A202,价格调整汇总!$A$3:$J$1326,6,0),"")</f>
        <v/>
      </c>
      <c r="D202" s="31" t="str">
        <f>IFERROR(VLOOKUP($F$3&amp;A202,价格调整汇总!$A$3:$J$1326,7,0),"")</f>
        <v/>
      </c>
      <c r="E202" s="30" t="str">
        <f>IFERROR(VLOOKUP($F$3&amp;A202,价格调整汇总!$A$3:$J$1326,8,0),"")</f>
        <v/>
      </c>
      <c r="F202" s="30" t="str">
        <f>IFERROR(VLOOKUP($F$3&amp;A202,价格调整汇总!$A$3:$J$1326,9,0),"")</f>
        <v/>
      </c>
      <c r="G202" s="32" t="str">
        <f>IFERROR(VLOOKUP($F$3&amp;A202,价格调整汇总!$A$3:$J$1326,10,0),"")</f>
        <v/>
      </c>
      <c r="H202" s="16"/>
    </row>
    <row r="203" spans="1:8" ht="26.1" customHeight="1">
      <c r="A203" s="10">
        <v>198</v>
      </c>
      <c r="B203" s="30" t="str">
        <f>IFERROR(VLOOKUP($F$3&amp;A203,价格调整汇总!$A$3:$J$1326,5,0),"")</f>
        <v/>
      </c>
      <c r="C203" s="30" t="str">
        <f>IFERROR(VLOOKUP($F$3&amp;A203,价格调整汇总!$A$3:$J$1326,6,0),"")</f>
        <v/>
      </c>
      <c r="D203" s="31" t="str">
        <f>IFERROR(VLOOKUP($F$3&amp;A203,价格调整汇总!$A$3:$J$1326,7,0),"")</f>
        <v/>
      </c>
      <c r="E203" s="30" t="str">
        <f>IFERROR(VLOOKUP($F$3&amp;A203,价格调整汇总!$A$3:$J$1326,8,0),"")</f>
        <v/>
      </c>
      <c r="F203" s="30" t="str">
        <f>IFERROR(VLOOKUP($F$3&amp;A203,价格调整汇总!$A$3:$J$1326,9,0),"")</f>
        <v/>
      </c>
      <c r="G203" s="32" t="str">
        <f>IFERROR(VLOOKUP($F$3&amp;A203,价格调整汇总!$A$3:$J$1326,10,0),"")</f>
        <v/>
      </c>
      <c r="H203" s="16"/>
    </row>
    <row r="204" spans="1:8" ht="26.1" customHeight="1">
      <c r="A204" s="10">
        <v>199</v>
      </c>
      <c r="B204" s="30" t="str">
        <f>IFERROR(VLOOKUP($F$3&amp;A204,价格调整汇总!$A$3:$J$1326,5,0),"")</f>
        <v/>
      </c>
      <c r="C204" s="30" t="str">
        <f>IFERROR(VLOOKUP($F$3&amp;A204,价格调整汇总!$A$3:$J$1326,6,0),"")</f>
        <v/>
      </c>
      <c r="D204" s="31" t="str">
        <f>IFERROR(VLOOKUP($F$3&amp;A204,价格调整汇总!$A$3:$J$1326,7,0),"")</f>
        <v/>
      </c>
      <c r="E204" s="30" t="str">
        <f>IFERROR(VLOOKUP($F$3&amp;A204,价格调整汇总!$A$3:$J$1326,8,0),"")</f>
        <v/>
      </c>
      <c r="F204" s="30" t="str">
        <f>IFERROR(VLOOKUP($F$3&amp;A204,价格调整汇总!$A$3:$J$1326,9,0),"")</f>
        <v/>
      </c>
      <c r="G204" s="32" t="str">
        <f>IFERROR(VLOOKUP($F$3&amp;A204,价格调整汇总!$A$3:$J$1326,10,0),"")</f>
        <v/>
      </c>
      <c r="H204" s="16"/>
    </row>
    <row r="205" spans="1:8" ht="26.1" customHeight="1">
      <c r="A205" s="10">
        <v>200</v>
      </c>
      <c r="B205" s="30" t="str">
        <f>IFERROR(VLOOKUP($F$3&amp;A205,价格调整汇总!$A$3:$J$1326,5,0),"")</f>
        <v/>
      </c>
      <c r="C205" s="30" t="str">
        <f>IFERROR(VLOOKUP($F$3&amp;A205,价格调整汇总!$A$3:$J$1326,6,0),"")</f>
        <v/>
      </c>
      <c r="D205" s="31" t="str">
        <f>IFERROR(VLOOKUP($F$3&amp;A205,价格调整汇总!$A$3:$J$1326,7,0),"")</f>
        <v/>
      </c>
      <c r="E205" s="30" t="str">
        <f>IFERROR(VLOOKUP($F$3&amp;A205,价格调整汇总!$A$3:$J$1326,8,0),"")</f>
        <v/>
      </c>
      <c r="F205" s="30" t="str">
        <f>IFERROR(VLOOKUP($F$3&amp;A205,价格调整汇总!$A$3:$J$1326,9,0),"")</f>
        <v/>
      </c>
      <c r="G205" s="32" t="str">
        <f>IFERROR(VLOOKUP($F$3&amp;A205,价格调整汇总!$A$3:$J$1326,10,0),"")</f>
        <v/>
      </c>
      <c r="H205" s="16"/>
    </row>
    <row r="206" spans="1:8" ht="26.1" customHeight="1">
      <c r="A206" s="10">
        <v>201</v>
      </c>
      <c r="B206" s="30" t="str">
        <f>IFERROR(VLOOKUP($F$3&amp;A206,价格调整汇总!$A$3:$J$1326,5,0),"")</f>
        <v/>
      </c>
      <c r="C206" s="30" t="str">
        <f>IFERROR(VLOOKUP($F$3&amp;A206,价格调整汇总!$A$3:$J$1326,6,0),"")</f>
        <v/>
      </c>
      <c r="D206" s="31" t="str">
        <f>IFERROR(VLOOKUP($F$3&amp;A206,价格调整汇总!$A$3:$J$1326,7,0),"")</f>
        <v/>
      </c>
      <c r="E206" s="30" t="str">
        <f>IFERROR(VLOOKUP($F$3&amp;A206,价格调整汇总!$A$3:$J$1326,8,0),"")</f>
        <v/>
      </c>
      <c r="F206" s="30" t="str">
        <f>IFERROR(VLOOKUP($F$3&amp;A206,价格调整汇总!$A$3:$J$1326,9,0),"")</f>
        <v/>
      </c>
      <c r="G206" s="32" t="str">
        <f>IFERROR(VLOOKUP($F$3&amp;A206,价格调整汇总!$A$3:$J$1326,10,0),"")</f>
        <v/>
      </c>
      <c r="H206" s="16"/>
    </row>
    <row r="207" spans="1:8" ht="26.1" customHeight="1">
      <c r="A207" s="10">
        <v>202</v>
      </c>
      <c r="B207" s="30" t="str">
        <f>IFERROR(VLOOKUP($F$3&amp;A207,价格调整汇总!$A$3:$J$1326,5,0),"")</f>
        <v/>
      </c>
      <c r="C207" s="30" t="str">
        <f>IFERROR(VLOOKUP($F$3&amp;A207,价格调整汇总!$A$3:$J$1326,6,0),"")</f>
        <v/>
      </c>
      <c r="D207" s="31" t="str">
        <f>IFERROR(VLOOKUP($F$3&amp;A207,价格调整汇总!$A$3:$J$1326,7,0),"")</f>
        <v/>
      </c>
      <c r="E207" s="30" t="str">
        <f>IFERROR(VLOOKUP($F$3&amp;A207,价格调整汇总!$A$3:$J$1326,8,0),"")</f>
        <v/>
      </c>
      <c r="F207" s="30" t="str">
        <f>IFERROR(VLOOKUP($F$3&amp;A207,价格调整汇总!$A$3:$J$1326,9,0),"")</f>
        <v/>
      </c>
      <c r="G207" s="32" t="str">
        <f>IFERROR(VLOOKUP($F$3&amp;A207,价格调整汇总!$A$3:$J$1326,10,0),"")</f>
        <v/>
      </c>
      <c r="H207" s="16"/>
    </row>
    <row r="208" spans="1:8" ht="26.1" customHeight="1">
      <c r="A208" s="10">
        <v>203</v>
      </c>
      <c r="B208" s="30" t="str">
        <f>IFERROR(VLOOKUP($F$3&amp;A208,价格调整汇总!$A$3:$J$1326,5,0),"")</f>
        <v/>
      </c>
      <c r="C208" s="30" t="str">
        <f>IFERROR(VLOOKUP($F$3&amp;A208,价格调整汇总!$A$3:$J$1326,6,0),"")</f>
        <v/>
      </c>
      <c r="D208" s="31" t="str">
        <f>IFERROR(VLOOKUP($F$3&amp;A208,价格调整汇总!$A$3:$J$1326,7,0),"")</f>
        <v/>
      </c>
      <c r="E208" s="30" t="str">
        <f>IFERROR(VLOOKUP($F$3&amp;A208,价格调整汇总!$A$3:$J$1326,8,0),"")</f>
        <v/>
      </c>
      <c r="F208" s="30" t="str">
        <f>IFERROR(VLOOKUP($F$3&amp;A208,价格调整汇总!$A$3:$J$1326,9,0),"")</f>
        <v/>
      </c>
      <c r="G208" s="32" t="str">
        <f>IFERROR(VLOOKUP($F$3&amp;A208,价格调整汇总!$A$3:$J$1326,10,0),"")</f>
        <v/>
      </c>
      <c r="H208" s="16"/>
    </row>
    <row r="209" spans="1:8" ht="26.1" customHeight="1">
      <c r="A209" s="10">
        <v>204</v>
      </c>
      <c r="B209" s="30" t="str">
        <f>IFERROR(VLOOKUP($F$3&amp;A209,价格调整汇总!$A$3:$J$1326,5,0),"")</f>
        <v/>
      </c>
      <c r="C209" s="30" t="str">
        <f>IFERROR(VLOOKUP($F$3&amp;A209,价格调整汇总!$A$3:$J$1326,6,0),"")</f>
        <v/>
      </c>
      <c r="D209" s="31" t="str">
        <f>IFERROR(VLOOKUP($F$3&amp;A209,价格调整汇总!$A$3:$J$1326,7,0),"")</f>
        <v/>
      </c>
      <c r="E209" s="30" t="str">
        <f>IFERROR(VLOOKUP($F$3&amp;A209,价格调整汇总!$A$3:$J$1326,8,0),"")</f>
        <v/>
      </c>
      <c r="F209" s="30" t="str">
        <f>IFERROR(VLOOKUP($F$3&amp;A209,价格调整汇总!$A$3:$J$1326,9,0),"")</f>
        <v/>
      </c>
      <c r="G209" s="32" t="str">
        <f>IFERROR(VLOOKUP($F$3&amp;A209,价格调整汇总!$A$3:$J$1326,10,0),"")</f>
        <v/>
      </c>
      <c r="H209" s="16"/>
    </row>
    <row r="210" spans="1:8" ht="26.1" customHeight="1">
      <c r="A210" s="10">
        <v>205</v>
      </c>
      <c r="B210" s="30" t="str">
        <f>IFERROR(VLOOKUP($F$3&amp;A210,价格调整汇总!$A$3:$J$1326,5,0),"")</f>
        <v/>
      </c>
      <c r="C210" s="30" t="str">
        <f>IFERROR(VLOOKUP($F$3&amp;A210,价格调整汇总!$A$3:$J$1326,6,0),"")</f>
        <v/>
      </c>
      <c r="D210" s="31" t="str">
        <f>IFERROR(VLOOKUP($F$3&amp;A210,价格调整汇总!$A$3:$J$1326,7,0),"")</f>
        <v/>
      </c>
      <c r="E210" s="30" t="str">
        <f>IFERROR(VLOOKUP($F$3&amp;A210,价格调整汇总!$A$3:$J$1326,8,0),"")</f>
        <v/>
      </c>
      <c r="F210" s="30" t="str">
        <f>IFERROR(VLOOKUP($F$3&amp;A210,价格调整汇总!$A$3:$J$1326,9,0),"")</f>
        <v/>
      </c>
      <c r="G210" s="32" t="str">
        <f>IFERROR(VLOOKUP($F$3&amp;A210,价格调整汇总!$A$3:$J$1326,10,0),"")</f>
        <v/>
      </c>
      <c r="H210" s="16"/>
    </row>
    <row r="211" spans="1:8" ht="26.1" customHeight="1">
      <c r="A211" s="10">
        <v>206</v>
      </c>
      <c r="B211" s="30" t="str">
        <f>IFERROR(VLOOKUP($F$3&amp;A211,价格调整汇总!$A$3:$J$1326,5,0),"")</f>
        <v/>
      </c>
      <c r="C211" s="30" t="str">
        <f>IFERROR(VLOOKUP($F$3&amp;A211,价格调整汇总!$A$3:$J$1326,6,0),"")</f>
        <v/>
      </c>
      <c r="D211" s="31" t="str">
        <f>IFERROR(VLOOKUP($F$3&amp;A211,价格调整汇总!$A$3:$J$1326,7,0),"")</f>
        <v/>
      </c>
      <c r="E211" s="30" t="str">
        <f>IFERROR(VLOOKUP($F$3&amp;A211,价格调整汇总!$A$3:$J$1326,8,0),"")</f>
        <v/>
      </c>
      <c r="F211" s="30" t="str">
        <f>IFERROR(VLOOKUP($F$3&amp;A211,价格调整汇总!$A$3:$J$1326,9,0),"")</f>
        <v/>
      </c>
      <c r="G211" s="32" t="str">
        <f>IFERROR(VLOOKUP($F$3&amp;A211,价格调整汇总!$A$3:$J$1326,10,0),"")</f>
        <v/>
      </c>
      <c r="H211" s="16"/>
    </row>
    <row r="212" spans="1:8" ht="26.1" customHeight="1">
      <c r="A212" s="10">
        <v>207</v>
      </c>
      <c r="B212" s="30" t="str">
        <f>IFERROR(VLOOKUP($F$3&amp;A212,价格调整汇总!$A$3:$J$1326,5,0),"")</f>
        <v/>
      </c>
      <c r="C212" s="30" t="str">
        <f>IFERROR(VLOOKUP($F$3&amp;A212,价格调整汇总!$A$3:$J$1326,6,0),"")</f>
        <v/>
      </c>
      <c r="D212" s="31" t="str">
        <f>IFERROR(VLOOKUP($F$3&amp;A212,价格调整汇总!$A$3:$J$1326,7,0),"")</f>
        <v/>
      </c>
      <c r="E212" s="30" t="str">
        <f>IFERROR(VLOOKUP($F$3&amp;A212,价格调整汇总!$A$3:$J$1326,8,0),"")</f>
        <v/>
      </c>
      <c r="F212" s="30" t="str">
        <f>IFERROR(VLOOKUP($F$3&amp;A212,价格调整汇总!$A$3:$J$1326,9,0),"")</f>
        <v/>
      </c>
      <c r="G212" s="32" t="str">
        <f>IFERROR(VLOOKUP($F$3&amp;A212,价格调整汇总!$A$3:$J$1326,10,0),"")</f>
        <v/>
      </c>
      <c r="H212" s="16"/>
    </row>
    <row r="213" spans="1:8" ht="26.1" customHeight="1">
      <c r="A213" s="10">
        <v>208</v>
      </c>
      <c r="B213" s="30" t="str">
        <f>IFERROR(VLOOKUP($F$3&amp;A213,价格调整汇总!$A$3:$J$1326,5,0),"")</f>
        <v/>
      </c>
      <c r="C213" s="30" t="str">
        <f>IFERROR(VLOOKUP($F$3&amp;A213,价格调整汇总!$A$3:$J$1326,6,0),"")</f>
        <v/>
      </c>
      <c r="D213" s="31" t="str">
        <f>IFERROR(VLOOKUP($F$3&amp;A213,价格调整汇总!$A$3:$J$1326,7,0),"")</f>
        <v/>
      </c>
      <c r="E213" s="30" t="str">
        <f>IFERROR(VLOOKUP($F$3&amp;A213,价格调整汇总!$A$3:$J$1326,8,0),"")</f>
        <v/>
      </c>
      <c r="F213" s="30" t="str">
        <f>IFERROR(VLOOKUP($F$3&amp;A213,价格调整汇总!$A$3:$J$1326,9,0),"")</f>
        <v/>
      </c>
      <c r="G213" s="32" t="str">
        <f>IFERROR(VLOOKUP($F$3&amp;A213,价格调整汇总!$A$3:$J$1326,10,0),"")</f>
        <v/>
      </c>
      <c r="H213" s="16"/>
    </row>
    <row r="214" spans="1:8" ht="26.1" customHeight="1">
      <c r="A214" s="10">
        <v>209</v>
      </c>
      <c r="B214" s="30" t="str">
        <f>IFERROR(VLOOKUP($F$3&amp;A214,价格调整汇总!$A$3:$J$1326,5,0),"")</f>
        <v/>
      </c>
      <c r="C214" s="30" t="str">
        <f>IFERROR(VLOOKUP($F$3&amp;A214,价格调整汇总!$A$3:$J$1326,6,0),"")</f>
        <v/>
      </c>
      <c r="D214" s="31" t="str">
        <f>IFERROR(VLOOKUP($F$3&amp;A214,价格调整汇总!$A$3:$J$1326,7,0),"")</f>
        <v/>
      </c>
      <c r="E214" s="30" t="str">
        <f>IFERROR(VLOOKUP($F$3&amp;A214,价格调整汇总!$A$3:$J$1326,8,0),"")</f>
        <v/>
      </c>
      <c r="F214" s="30" t="str">
        <f>IFERROR(VLOOKUP($F$3&amp;A214,价格调整汇总!$A$3:$J$1326,9,0),"")</f>
        <v/>
      </c>
      <c r="G214" s="32" t="str">
        <f>IFERROR(VLOOKUP($F$3&amp;A214,价格调整汇总!$A$3:$J$1326,10,0),"")</f>
        <v/>
      </c>
      <c r="H214" s="16"/>
    </row>
    <row r="215" spans="1:8" ht="26.1" customHeight="1">
      <c r="A215" s="10">
        <v>210</v>
      </c>
      <c r="B215" s="30" t="str">
        <f>IFERROR(VLOOKUP($F$3&amp;A215,价格调整汇总!$A$3:$J$1326,5,0),"")</f>
        <v/>
      </c>
      <c r="C215" s="30" t="str">
        <f>IFERROR(VLOOKUP($F$3&amp;A215,价格调整汇总!$A$3:$J$1326,6,0),"")</f>
        <v/>
      </c>
      <c r="D215" s="31" t="str">
        <f>IFERROR(VLOOKUP($F$3&amp;A215,价格调整汇总!$A$3:$J$1326,7,0),"")</f>
        <v/>
      </c>
      <c r="E215" s="30" t="str">
        <f>IFERROR(VLOOKUP($F$3&amp;A215,价格调整汇总!$A$3:$J$1326,8,0),"")</f>
        <v/>
      </c>
      <c r="F215" s="30" t="str">
        <f>IFERROR(VLOOKUP($F$3&amp;A215,价格调整汇总!$A$3:$J$1326,9,0),"")</f>
        <v/>
      </c>
      <c r="G215" s="32" t="str">
        <f>IFERROR(VLOOKUP($F$3&amp;A215,价格调整汇总!$A$3:$J$1326,10,0),"")</f>
        <v/>
      </c>
      <c r="H215" s="16"/>
    </row>
    <row r="216" spans="1:8" ht="26.1" customHeight="1">
      <c r="A216" s="10">
        <v>211</v>
      </c>
      <c r="B216" s="30" t="str">
        <f>IFERROR(VLOOKUP($F$3&amp;A216,价格调整汇总!$A$3:$J$1326,5,0),"")</f>
        <v/>
      </c>
      <c r="C216" s="30" t="str">
        <f>IFERROR(VLOOKUP($F$3&amp;A216,价格调整汇总!$A$3:$J$1326,6,0),"")</f>
        <v/>
      </c>
      <c r="D216" s="31" t="str">
        <f>IFERROR(VLOOKUP($F$3&amp;A216,价格调整汇总!$A$3:$J$1326,7,0),"")</f>
        <v/>
      </c>
      <c r="E216" s="30" t="str">
        <f>IFERROR(VLOOKUP($F$3&amp;A216,价格调整汇总!$A$3:$J$1326,8,0),"")</f>
        <v/>
      </c>
      <c r="F216" s="30" t="str">
        <f>IFERROR(VLOOKUP($F$3&amp;A216,价格调整汇总!$A$3:$J$1326,9,0),"")</f>
        <v/>
      </c>
      <c r="G216" s="32" t="str">
        <f>IFERROR(VLOOKUP($F$3&amp;A216,价格调整汇总!$A$3:$J$1326,10,0),"")</f>
        <v/>
      </c>
      <c r="H216" s="16"/>
    </row>
    <row r="217" spans="1:8" ht="26.1" customHeight="1">
      <c r="A217" s="10">
        <v>212</v>
      </c>
      <c r="B217" s="30" t="str">
        <f>IFERROR(VLOOKUP($F$3&amp;A217,价格调整汇总!$A$3:$J$1326,5,0),"")</f>
        <v/>
      </c>
      <c r="C217" s="30" t="str">
        <f>IFERROR(VLOOKUP($F$3&amp;A217,价格调整汇总!$A$3:$J$1326,6,0),"")</f>
        <v/>
      </c>
      <c r="D217" s="31" t="str">
        <f>IFERROR(VLOOKUP($F$3&amp;A217,价格调整汇总!$A$3:$J$1326,7,0),"")</f>
        <v/>
      </c>
      <c r="E217" s="30" t="str">
        <f>IFERROR(VLOOKUP($F$3&amp;A217,价格调整汇总!$A$3:$J$1326,8,0),"")</f>
        <v/>
      </c>
      <c r="F217" s="30" t="str">
        <f>IFERROR(VLOOKUP($F$3&amp;A217,价格调整汇总!$A$3:$J$1326,9,0),"")</f>
        <v/>
      </c>
      <c r="G217" s="32" t="str">
        <f>IFERROR(VLOOKUP($F$3&amp;A217,价格调整汇总!$A$3:$J$1326,10,0),"")</f>
        <v/>
      </c>
      <c r="H217" s="16"/>
    </row>
    <row r="218" spans="1:8" ht="26.1" customHeight="1">
      <c r="A218" s="10">
        <v>213</v>
      </c>
      <c r="B218" s="30" t="str">
        <f>IFERROR(VLOOKUP($F$3&amp;A218,价格调整汇总!$A$3:$J$1326,5,0),"")</f>
        <v/>
      </c>
      <c r="C218" s="30" t="str">
        <f>IFERROR(VLOOKUP($F$3&amp;A218,价格调整汇总!$A$3:$J$1326,6,0),"")</f>
        <v/>
      </c>
      <c r="D218" s="31" t="str">
        <f>IFERROR(VLOOKUP($F$3&amp;A218,价格调整汇总!$A$3:$J$1326,7,0),"")</f>
        <v/>
      </c>
      <c r="E218" s="30" t="str">
        <f>IFERROR(VLOOKUP($F$3&amp;A218,价格调整汇总!$A$3:$J$1326,8,0),"")</f>
        <v/>
      </c>
      <c r="F218" s="30" t="str">
        <f>IFERROR(VLOOKUP($F$3&amp;A218,价格调整汇总!$A$3:$J$1326,9,0),"")</f>
        <v/>
      </c>
      <c r="G218" s="32" t="str">
        <f>IFERROR(VLOOKUP($F$3&amp;A218,价格调整汇总!$A$3:$J$1326,10,0),"")</f>
        <v/>
      </c>
      <c r="H218" s="16"/>
    </row>
    <row r="219" spans="1:8" ht="26.1" customHeight="1">
      <c r="A219" s="10">
        <v>214</v>
      </c>
      <c r="B219" s="30" t="str">
        <f>IFERROR(VLOOKUP($F$3&amp;A219,价格调整汇总!$A$3:$J$1326,5,0),"")</f>
        <v/>
      </c>
      <c r="C219" s="30" t="str">
        <f>IFERROR(VLOOKUP($F$3&amp;A219,价格调整汇总!$A$3:$J$1326,6,0),"")</f>
        <v/>
      </c>
      <c r="D219" s="31" t="str">
        <f>IFERROR(VLOOKUP($F$3&amp;A219,价格调整汇总!$A$3:$J$1326,7,0),"")</f>
        <v/>
      </c>
      <c r="E219" s="30" t="str">
        <f>IFERROR(VLOOKUP($F$3&amp;A219,价格调整汇总!$A$3:$J$1326,8,0),"")</f>
        <v/>
      </c>
      <c r="F219" s="30" t="str">
        <f>IFERROR(VLOOKUP($F$3&amp;A219,价格调整汇总!$A$3:$J$1326,9,0),"")</f>
        <v/>
      </c>
      <c r="G219" s="32" t="str">
        <f>IFERROR(VLOOKUP($F$3&amp;A219,价格调整汇总!$A$3:$J$1326,10,0),"")</f>
        <v/>
      </c>
      <c r="H219" s="16"/>
    </row>
    <row r="220" spans="1:8" ht="26.1" customHeight="1">
      <c r="A220" s="10">
        <v>215</v>
      </c>
      <c r="B220" s="30" t="str">
        <f>IFERROR(VLOOKUP($F$3&amp;A220,价格调整汇总!$A$3:$J$1326,5,0),"")</f>
        <v/>
      </c>
      <c r="C220" s="30" t="str">
        <f>IFERROR(VLOOKUP($F$3&amp;A220,价格调整汇总!$A$3:$J$1326,6,0),"")</f>
        <v/>
      </c>
      <c r="D220" s="31" t="str">
        <f>IFERROR(VLOOKUP($F$3&amp;A220,价格调整汇总!$A$3:$J$1326,7,0),"")</f>
        <v/>
      </c>
      <c r="E220" s="30" t="str">
        <f>IFERROR(VLOOKUP($F$3&amp;A220,价格调整汇总!$A$3:$J$1326,8,0),"")</f>
        <v/>
      </c>
      <c r="F220" s="30" t="str">
        <f>IFERROR(VLOOKUP($F$3&amp;A220,价格调整汇总!$A$3:$J$1326,9,0),"")</f>
        <v/>
      </c>
      <c r="G220" s="32" t="str">
        <f>IFERROR(VLOOKUP($F$3&amp;A220,价格调整汇总!$A$3:$J$1326,10,0),"")</f>
        <v/>
      </c>
      <c r="H220" s="16"/>
    </row>
    <row r="221" spans="1:8" ht="26.1" customHeight="1">
      <c r="A221" s="10">
        <v>216</v>
      </c>
      <c r="B221" s="30" t="str">
        <f>IFERROR(VLOOKUP($F$3&amp;A221,价格调整汇总!$A$3:$J$1326,5,0),"")</f>
        <v/>
      </c>
      <c r="C221" s="30" t="str">
        <f>IFERROR(VLOOKUP($F$3&amp;A221,价格调整汇总!$A$3:$J$1326,6,0),"")</f>
        <v/>
      </c>
      <c r="D221" s="31" t="str">
        <f>IFERROR(VLOOKUP($F$3&amp;A221,价格调整汇总!$A$3:$J$1326,7,0),"")</f>
        <v/>
      </c>
      <c r="E221" s="30" t="str">
        <f>IFERROR(VLOOKUP($F$3&amp;A221,价格调整汇总!$A$3:$J$1326,8,0),"")</f>
        <v/>
      </c>
      <c r="F221" s="30" t="str">
        <f>IFERROR(VLOOKUP($F$3&amp;A221,价格调整汇总!$A$3:$J$1326,9,0),"")</f>
        <v/>
      </c>
      <c r="G221" s="32" t="str">
        <f>IFERROR(VLOOKUP($F$3&amp;A221,价格调整汇总!$A$3:$J$1326,10,0),"")</f>
        <v/>
      </c>
      <c r="H221" s="16"/>
    </row>
    <row r="222" spans="1:8" ht="26.1" customHeight="1">
      <c r="A222" s="10">
        <v>217</v>
      </c>
      <c r="B222" s="30" t="str">
        <f>IFERROR(VLOOKUP($F$3&amp;A222,价格调整汇总!$A$3:$J$1326,5,0),"")</f>
        <v/>
      </c>
      <c r="C222" s="30" t="str">
        <f>IFERROR(VLOOKUP($F$3&amp;A222,价格调整汇总!$A$3:$J$1326,6,0),"")</f>
        <v/>
      </c>
      <c r="D222" s="31" t="str">
        <f>IFERROR(VLOOKUP($F$3&amp;A222,价格调整汇总!$A$3:$J$1326,7,0),"")</f>
        <v/>
      </c>
      <c r="E222" s="30" t="str">
        <f>IFERROR(VLOOKUP($F$3&amp;A222,价格调整汇总!$A$3:$J$1326,8,0),"")</f>
        <v/>
      </c>
      <c r="F222" s="30" t="str">
        <f>IFERROR(VLOOKUP($F$3&amp;A222,价格调整汇总!$A$3:$J$1326,9,0),"")</f>
        <v/>
      </c>
      <c r="G222" s="32" t="str">
        <f>IFERROR(VLOOKUP($F$3&amp;A222,价格调整汇总!$A$3:$J$1326,10,0),"")</f>
        <v/>
      </c>
      <c r="H222" s="16"/>
    </row>
    <row r="223" spans="1:8" ht="26.1" customHeight="1">
      <c r="A223" s="10">
        <v>218</v>
      </c>
      <c r="B223" s="30" t="str">
        <f>IFERROR(VLOOKUP($F$3&amp;A223,价格调整汇总!$A$3:$J$1326,5,0),"")</f>
        <v/>
      </c>
      <c r="C223" s="30" t="str">
        <f>IFERROR(VLOOKUP($F$3&amp;A223,价格调整汇总!$A$3:$J$1326,6,0),"")</f>
        <v/>
      </c>
      <c r="D223" s="31" t="str">
        <f>IFERROR(VLOOKUP($F$3&amp;A223,价格调整汇总!$A$3:$J$1326,7,0),"")</f>
        <v/>
      </c>
      <c r="E223" s="30" t="str">
        <f>IFERROR(VLOOKUP($F$3&amp;A223,价格调整汇总!$A$3:$J$1326,8,0),"")</f>
        <v/>
      </c>
      <c r="F223" s="30" t="str">
        <f>IFERROR(VLOOKUP($F$3&amp;A223,价格调整汇总!$A$3:$J$1326,9,0),"")</f>
        <v/>
      </c>
      <c r="G223" s="32" t="str">
        <f>IFERROR(VLOOKUP($F$3&amp;A223,价格调整汇总!$A$3:$J$1326,10,0),"")</f>
        <v/>
      </c>
      <c r="H223" s="16"/>
    </row>
    <row r="224" spans="1:8" ht="26.1" customHeight="1">
      <c r="A224" s="10">
        <v>219</v>
      </c>
      <c r="B224" s="30" t="str">
        <f>IFERROR(VLOOKUP($F$3&amp;A224,价格调整汇总!$A$3:$J$1326,5,0),"")</f>
        <v/>
      </c>
      <c r="C224" s="30" t="str">
        <f>IFERROR(VLOOKUP($F$3&amp;A224,价格调整汇总!$A$3:$J$1326,6,0),"")</f>
        <v/>
      </c>
      <c r="D224" s="31" t="str">
        <f>IFERROR(VLOOKUP($F$3&amp;A224,价格调整汇总!$A$3:$J$1326,7,0),"")</f>
        <v/>
      </c>
      <c r="E224" s="30" t="str">
        <f>IFERROR(VLOOKUP($F$3&amp;A224,价格调整汇总!$A$3:$J$1326,8,0),"")</f>
        <v/>
      </c>
      <c r="F224" s="30" t="str">
        <f>IFERROR(VLOOKUP($F$3&amp;A224,价格调整汇总!$A$3:$J$1326,9,0),"")</f>
        <v/>
      </c>
      <c r="G224" s="32" t="str">
        <f>IFERROR(VLOOKUP($F$3&amp;A224,价格调整汇总!$A$3:$J$1326,10,0),"")</f>
        <v/>
      </c>
      <c r="H224" s="16"/>
    </row>
    <row r="225" spans="1:8" ht="26.1" customHeight="1">
      <c r="A225" s="10">
        <v>220</v>
      </c>
      <c r="B225" s="30" t="str">
        <f>IFERROR(VLOOKUP($F$3&amp;A225,价格调整汇总!$A$3:$J$1326,5,0),"")</f>
        <v/>
      </c>
      <c r="C225" s="30" t="str">
        <f>IFERROR(VLOOKUP($F$3&amp;A225,价格调整汇总!$A$3:$J$1326,6,0),"")</f>
        <v/>
      </c>
      <c r="D225" s="31" t="str">
        <f>IFERROR(VLOOKUP($F$3&amp;A225,价格调整汇总!$A$3:$J$1326,7,0),"")</f>
        <v/>
      </c>
      <c r="E225" s="30" t="str">
        <f>IFERROR(VLOOKUP($F$3&amp;A225,价格调整汇总!$A$3:$J$1326,8,0),"")</f>
        <v/>
      </c>
      <c r="F225" s="30" t="str">
        <f>IFERROR(VLOOKUP($F$3&amp;A225,价格调整汇总!$A$3:$J$1326,9,0),"")</f>
        <v/>
      </c>
      <c r="G225" s="32" t="str">
        <f>IFERROR(VLOOKUP($F$3&amp;A225,价格调整汇总!$A$3:$J$1326,10,0),"")</f>
        <v/>
      </c>
      <c r="H225" s="16"/>
    </row>
    <row r="226" spans="1:8" ht="26.1" customHeight="1">
      <c r="A226" s="10">
        <v>221</v>
      </c>
      <c r="B226" s="30" t="str">
        <f>IFERROR(VLOOKUP($F$3&amp;A226,价格调整汇总!$A$3:$J$1326,5,0),"")</f>
        <v/>
      </c>
      <c r="C226" s="30" t="str">
        <f>IFERROR(VLOOKUP($F$3&amp;A226,价格调整汇总!$A$3:$J$1326,6,0),"")</f>
        <v/>
      </c>
      <c r="D226" s="31" t="str">
        <f>IFERROR(VLOOKUP($F$3&amp;A226,价格调整汇总!$A$3:$J$1326,7,0),"")</f>
        <v/>
      </c>
      <c r="E226" s="30" t="str">
        <f>IFERROR(VLOOKUP($F$3&amp;A226,价格调整汇总!$A$3:$J$1326,8,0),"")</f>
        <v/>
      </c>
      <c r="F226" s="30" t="str">
        <f>IFERROR(VLOOKUP($F$3&amp;A226,价格调整汇总!$A$3:$J$1326,9,0),"")</f>
        <v/>
      </c>
      <c r="G226" s="32" t="str">
        <f>IFERROR(VLOOKUP($F$3&amp;A226,价格调整汇总!$A$3:$J$1326,10,0),"")</f>
        <v/>
      </c>
      <c r="H226" s="16"/>
    </row>
    <row r="227" spans="1:8" ht="26.1" customHeight="1">
      <c r="A227" s="10">
        <v>222</v>
      </c>
      <c r="B227" s="30" t="str">
        <f>IFERROR(VLOOKUP($F$3&amp;A227,价格调整汇总!$A$3:$J$1326,5,0),"")</f>
        <v/>
      </c>
      <c r="C227" s="30" t="str">
        <f>IFERROR(VLOOKUP($F$3&amp;A227,价格调整汇总!$A$3:$J$1326,6,0),"")</f>
        <v/>
      </c>
      <c r="D227" s="31" t="str">
        <f>IFERROR(VLOOKUP($F$3&amp;A227,价格调整汇总!$A$3:$J$1326,7,0),"")</f>
        <v/>
      </c>
      <c r="E227" s="30" t="str">
        <f>IFERROR(VLOOKUP($F$3&amp;A227,价格调整汇总!$A$3:$J$1326,8,0),"")</f>
        <v/>
      </c>
      <c r="F227" s="30" t="str">
        <f>IFERROR(VLOOKUP($F$3&amp;A227,价格调整汇总!$A$3:$J$1326,9,0),"")</f>
        <v/>
      </c>
      <c r="G227" s="32" t="str">
        <f>IFERROR(VLOOKUP($F$3&amp;A227,价格调整汇总!$A$3:$J$1326,10,0),"")</f>
        <v/>
      </c>
      <c r="H227" s="16"/>
    </row>
    <row r="228" spans="1:8" ht="26.1" customHeight="1">
      <c r="A228" s="10">
        <v>223</v>
      </c>
      <c r="B228" s="30" t="str">
        <f>IFERROR(VLOOKUP($F$3&amp;A228,价格调整汇总!$A$3:$J$1326,5,0),"")</f>
        <v/>
      </c>
      <c r="C228" s="30" t="str">
        <f>IFERROR(VLOOKUP($F$3&amp;A228,价格调整汇总!$A$3:$J$1326,6,0),"")</f>
        <v/>
      </c>
      <c r="D228" s="31" t="str">
        <f>IFERROR(VLOOKUP($F$3&amp;A228,价格调整汇总!$A$3:$J$1326,7,0),"")</f>
        <v/>
      </c>
      <c r="E228" s="30" t="str">
        <f>IFERROR(VLOOKUP($F$3&amp;A228,价格调整汇总!$A$3:$J$1326,8,0),"")</f>
        <v/>
      </c>
      <c r="F228" s="30" t="str">
        <f>IFERROR(VLOOKUP($F$3&amp;A228,价格调整汇总!$A$3:$J$1326,9,0),"")</f>
        <v/>
      </c>
      <c r="G228" s="32" t="str">
        <f>IFERROR(VLOOKUP($F$3&amp;A228,价格调整汇总!$A$3:$J$1326,10,0),"")</f>
        <v/>
      </c>
      <c r="H228" s="16"/>
    </row>
    <row r="229" spans="1:8" ht="26.1" customHeight="1">
      <c r="A229" s="10">
        <v>224</v>
      </c>
      <c r="B229" s="30" t="str">
        <f>IFERROR(VLOOKUP($F$3&amp;A229,价格调整汇总!$A$3:$J$1326,5,0),"")</f>
        <v/>
      </c>
      <c r="C229" s="30" t="str">
        <f>IFERROR(VLOOKUP($F$3&amp;A229,价格调整汇总!$A$3:$J$1326,6,0),"")</f>
        <v/>
      </c>
      <c r="D229" s="31" t="str">
        <f>IFERROR(VLOOKUP($F$3&amp;A229,价格调整汇总!$A$3:$J$1326,7,0),"")</f>
        <v/>
      </c>
      <c r="E229" s="30" t="str">
        <f>IFERROR(VLOOKUP($F$3&amp;A229,价格调整汇总!$A$3:$J$1326,8,0),"")</f>
        <v/>
      </c>
      <c r="F229" s="30" t="str">
        <f>IFERROR(VLOOKUP($F$3&amp;A229,价格调整汇总!$A$3:$J$1326,9,0),"")</f>
        <v/>
      </c>
      <c r="G229" s="32" t="str">
        <f>IFERROR(VLOOKUP($F$3&amp;A229,价格调整汇总!$A$3:$J$1326,10,0),"")</f>
        <v/>
      </c>
      <c r="H229" s="16"/>
    </row>
    <row r="230" spans="1:8" ht="26.1" customHeight="1">
      <c r="A230" s="10">
        <v>225</v>
      </c>
      <c r="B230" s="30" t="str">
        <f>IFERROR(VLOOKUP($F$3&amp;A230,价格调整汇总!$A$3:$J$1326,5,0),"")</f>
        <v/>
      </c>
      <c r="C230" s="30" t="str">
        <f>IFERROR(VLOOKUP($F$3&amp;A230,价格调整汇总!$A$3:$J$1326,6,0),"")</f>
        <v/>
      </c>
      <c r="D230" s="31" t="str">
        <f>IFERROR(VLOOKUP($F$3&amp;A230,价格调整汇总!$A$3:$J$1326,7,0),"")</f>
        <v/>
      </c>
      <c r="E230" s="30" t="str">
        <f>IFERROR(VLOOKUP($F$3&amp;A230,价格调整汇总!$A$3:$J$1326,8,0),"")</f>
        <v/>
      </c>
      <c r="F230" s="30" t="str">
        <f>IFERROR(VLOOKUP($F$3&amp;A230,价格调整汇总!$A$3:$J$1326,9,0),"")</f>
        <v/>
      </c>
      <c r="G230" s="32" t="str">
        <f>IFERROR(VLOOKUP($F$3&amp;A230,价格调整汇总!$A$3:$J$1326,10,0),"")</f>
        <v/>
      </c>
      <c r="H230" s="16"/>
    </row>
    <row r="231" spans="1:8" ht="26.1" customHeight="1">
      <c r="A231" s="10">
        <v>226</v>
      </c>
      <c r="B231" s="30" t="str">
        <f>IFERROR(VLOOKUP($F$3&amp;A231,价格调整汇总!$A$3:$J$1326,5,0),"")</f>
        <v/>
      </c>
      <c r="C231" s="30" t="str">
        <f>IFERROR(VLOOKUP($F$3&amp;A231,价格调整汇总!$A$3:$J$1326,6,0),"")</f>
        <v/>
      </c>
      <c r="D231" s="31" t="str">
        <f>IFERROR(VLOOKUP($F$3&amp;A231,价格调整汇总!$A$3:$J$1326,7,0),"")</f>
        <v/>
      </c>
      <c r="E231" s="30" t="str">
        <f>IFERROR(VLOOKUP($F$3&amp;A231,价格调整汇总!$A$3:$J$1326,8,0),"")</f>
        <v/>
      </c>
      <c r="F231" s="30" t="str">
        <f>IFERROR(VLOOKUP($F$3&amp;A231,价格调整汇总!$A$3:$J$1326,9,0),"")</f>
        <v/>
      </c>
      <c r="G231" s="32" t="str">
        <f>IFERROR(VLOOKUP($F$3&amp;A231,价格调整汇总!$A$3:$J$1326,10,0),"")</f>
        <v/>
      </c>
      <c r="H231" s="16"/>
    </row>
    <row r="232" spans="1:8" ht="26.1" customHeight="1">
      <c r="A232" s="10">
        <v>227</v>
      </c>
      <c r="B232" s="30" t="str">
        <f>IFERROR(VLOOKUP($F$3&amp;A232,价格调整汇总!$A$3:$J$1326,5,0),"")</f>
        <v/>
      </c>
      <c r="C232" s="30" t="str">
        <f>IFERROR(VLOOKUP($F$3&amp;A232,价格调整汇总!$A$3:$J$1326,6,0),"")</f>
        <v/>
      </c>
      <c r="D232" s="31" t="str">
        <f>IFERROR(VLOOKUP($F$3&amp;A232,价格调整汇总!$A$3:$J$1326,7,0),"")</f>
        <v/>
      </c>
      <c r="E232" s="30" t="str">
        <f>IFERROR(VLOOKUP($F$3&amp;A232,价格调整汇总!$A$3:$J$1326,8,0),"")</f>
        <v/>
      </c>
      <c r="F232" s="30" t="str">
        <f>IFERROR(VLOOKUP($F$3&amp;A232,价格调整汇总!$A$3:$J$1326,9,0),"")</f>
        <v/>
      </c>
      <c r="G232" s="32" t="str">
        <f>IFERROR(VLOOKUP($F$3&amp;A232,价格调整汇总!$A$3:$J$1326,10,0),"")</f>
        <v/>
      </c>
      <c r="H232" s="16"/>
    </row>
    <row r="233" spans="1:8" ht="26.1" customHeight="1">
      <c r="A233" s="10">
        <v>228</v>
      </c>
      <c r="B233" s="30" t="str">
        <f>IFERROR(VLOOKUP($F$3&amp;A233,价格调整汇总!$A$3:$J$1326,5,0),"")</f>
        <v/>
      </c>
      <c r="C233" s="30" t="str">
        <f>IFERROR(VLOOKUP($F$3&amp;A233,价格调整汇总!$A$3:$J$1326,6,0),"")</f>
        <v/>
      </c>
      <c r="D233" s="31" t="str">
        <f>IFERROR(VLOOKUP($F$3&amp;A233,价格调整汇总!$A$3:$J$1326,7,0),"")</f>
        <v/>
      </c>
      <c r="E233" s="30" t="str">
        <f>IFERROR(VLOOKUP($F$3&amp;A233,价格调整汇总!$A$3:$J$1326,8,0),"")</f>
        <v/>
      </c>
      <c r="F233" s="30" t="str">
        <f>IFERROR(VLOOKUP($F$3&amp;A233,价格调整汇总!$A$3:$J$1326,9,0),"")</f>
        <v/>
      </c>
      <c r="G233" s="32" t="str">
        <f>IFERROR(VLOOKUP($F$3&amp;A233,价格调整汇总!$A$3:$J$1326,10,0),"")</f>
        <v/>
      </c>
      <c r="H233" s="16"/>
    </row>
    <row r="234" spans="1:8" ht="26.1" customHeight="1">
      <c r="A234" s="10">
        <v>229</v>
      </c>
      <c r="B234" s="30" t="str">
        <f>IFERROR(VLOOKUP($F$3&amp;A234,价格调整汇总!$A$3:$J$1326,5,0),"")</f>
        <v/>
      </c>
      <c r="C234" s="30" t="str">
        <f>IFERROR(VLOOKUP($F$3&amp;A234,价格调整汇总!$A$3:$J$1326,6,0),"")</f>
        <v/>
      </c>
      <c r="D234" s="31" t="str">
        <f>IFERROR(VLOOKUP($F$3&amp;A234,价格调整汇总!$A$3:$J$1326,7,0),"")</f>
        <v/>
      </c>
      <c r="E234" s="30" t="str">
        <f>IFERROR(VLOOKUP($F$3&amp;A234,价格调整汇总!$A$3:$J$1326,8,0),"")</f>
        <v/>
      </c>
      <c r="F234" s="30" t="str">
        <f>IFERROR(VLOOKUP($F$3&amp;A234,价格调整汇总!$A$3:$J$1326,9,0),"")</f>
        <v/>
      </c>
      <c r="G234" s="32" t="str">
        <f>IFERROR(VLOOKUP($F$3&amp;A234,价格调整汇总!$A$3:$J$1326,10,0),"")</f>
        <v/>
      </c>
      <c r="H234" s="16"/>
    </row>
    <row r="235" spans="1:8" ht="26.1" customHeight="1">
      <c r="A235" s="10">
        <v>230</v>
      </c>
      <c r="B235" s="30" t="str">
        <f>IFERROR(VLOOKUP($F$3&amp;A235,价格调整汇总!$A$3:$J$1326,5,0),"")</f>
        <v/>
      </c>
      <c r="C235" s="30" t="str">
        <f>IFERROR(VLOOKUP($F$3&amp;A235,价格调整汇总!$A$3:$J$1326,6,0),"")</f>
        <v/>
      </c>
      <c r="D235" s="31" t="str">
        <f>IFERROR(VLOOKUP($F$3&amp;A235,价格调整汇总!$A$3:$J$1326,7,0),"")</f>
        <v/>
      </c>
      <c r="E235" s="30" t="str">
        <f>IFERROR(VLOOKUP($F$3&amp;A235,价格调整汇总!$A$3:$J$1326,8,0),"")</f>
        <v/>
      </c>
      <c r="F235" s="30" t="str">
        <f>IFERROR(VLOOKUP($F$3&amp;A235,价格调整汇总!$A$3:$J$1326,9,0),"")</f>
        <v/>
      </c>
      <c r="G235" s="32" t="str">
        <f>IFERROR(VLOOKUP($F$3&amp;A235,价格调整汇总!$A$3:$J$1326,10,0),"")</f>
        <v/>
      </c>
      <c r="H235" s="16"/>
    </row>
    <row r="236" spans="1:8" ht="26.1" customHeight="1">
      <c r="A236" s="10">
        <v>231</v>
      </c>
      <c r="B236" s="30" t="str">
        <f>IFERROR(VLOOKUP($F$3&amp;A236,价格调整汇总!$A$3:$J$1326,5,0),"")</f>
        <v/>
      </c>
      <c r="C236" s="30" t="str">
        <f>IFERROR(VLOOKUP($F$3&amp;A236,价格调整汇总!$A$3:$J$1326,6,0),"")</f>
        <v/>
      </c>
      <c r="D236" s="31" t="str">
        <f>IFERROR(VLOOKUP($F$3&amp;A236,价格调整汇总!$A$3:$J$1326,7,0),"")</f>
        <v/>
      </c>
      <c r="E236" s="30" t="str">
        <f>IFERROR(VLOOKUP($F$3&amp;A236,价格调整汇总!$A$3:$J$1326,8,0),"")</f>
        <v/>
      </c>
      <c r="F236" s="30" t="str">
        <f>IFERROR(VLOOKUP($F$3&amp;A236,价格调整汇总!$A$3:$J$1326,9,0),"")</f>
        <v/>
      </c>
      <c r="G236" s="32" t="str">
        <f>IFERROR(VLOOKUP($F$3&amp;A236,价格调整汇总!$A$3:$J$1326,10,0),"")</f>
        <v/>
      </c>
      <c r="H236" s="16"/>
    </row>
    <row r="237" spans="1:8" ht="26.1" customHeight="1">
      <c r="A237" s="10">
        <v>232</v>
      </c>
      <c r="B237" s="30" t="str">
        <f>IFERROR(VLOOKUP($F$3&amp;A237,价格调整汇总!$A$3:$J$1326,5,0),"")</f>
        <v/>
      </c>
      <c r="C237" s="30" t="str">
        <f>IFERROR(VLOOKUP($F$3&amp;A237,价格调整汇总!$A$3:$J$1326,6,0),"")</f>
        <v/>
      </c>
      <c r="D237" s="31" t="str">
        <f>IFERROR(VLOOKUP($F$3&amp;A237,价格调整汇总!$A$3:$J$1326,7,0),"")</f>
        <v/>
      </c>
      <c r="E237" s="30" t="str">
        <f>IFERROR(VLOOKUP($F$3&amp;A237,价格调整汇总!$A$3:$J$1326,8,0),"")</f>
        <v/>
      </c>
      <c r="F237" s="30" t="str">
        <f>IFERROR(VLOOKUP($F$3&amp;A237,价格调整汇总!$A$3:$J$1326,9,0),"")</f>
        <v/>
      </c>
      <c r="G237" s="32" t="str">
        <f>IFERROR(VLOOKUP($F$3&amp;A237,价格调整汇总!$A$3:$J$1326,10,0),"")</f>
        <v/>
      </c>
      <c r="H237" s="16"/>
    </row>
    <row r="238" spans="1:8" ht="26.1" customHeight="1">
      <c r="A238" s="10">
        <v>233</v>
      </c>
      <c r="B238" s="30" t="str">
        <f>IFERROR(VLOOKUP($F$3&amp;A238,价格调整汇总!$A$3:$J$1326,5,0),"")</f>
        <v/>
      </c>
      <c r="C238" s="30" t="str">
        <f>IFERROR(VLOOKUP($F$3&amp;A238,价格调整汇总!$A$3:$J$1326,6,0),"")</f>
        <v/>
      </c>
      <c r="D238" s="31" t="str">
        <f>IFERROR(VLOOKUP($F$3&amp;A238,价格调整汇总!$A$3:$J$1326,7,0),"")</f>
        <v/>
      </c>
      <c r="E238" s="30" t="str">
        <f>IFERROR(VLOOKUP($F$3&amp;A238,价格调整汇总!$A$3:$J$1326,8,0),"")</f>
        <v/>
      </c>
      <c r="F238" s="30" t="str">
        <f>IFERROR(VLOOKUP($F$3&amp;A238,价格调整汇总!$A$3:$J$1326,9,0),"")</f>
        <v/>
      </c>
      <c r="G238" s="32" t="str">
        <f>IFERROR(VLOOKUP($F$3&amp;A238,价格调整汇总!$A$3:$J$1326,10,0),"")</f>
        <v/>
      </c>
      <c r="H238" s="16"/>
    </row>
    <row r="239" spans="1:8" ht="26.1" customHeight="1">
      <c r="A239" s="10">
        <v>234</v>
      </c>
      <c r="B239" s="30" t="str">
        <f>IFERROR(VLOOKUP($F$3&amp;A239,价格调整汇总!$A$3:$J$1326,5,0),"")</f>
        <v/>
      </c>
      <c r="C239" s="30" t="str">
        <f>IFERROR(VLOOKUP($F$3&amp;A239,价格调整汇总!$A$3:$J$1326,6,0),"")</f>
        <v/>
      </c>
      <c r="D239" s="31" t="str">
        <f>IFERROR(VLOOKUP($F$3&amp;A239,价格调整汇总!$A$3:$J$1326,7,0),"")</f>
        <v/>
      </c>
      <c r="E239" s="30" t="str">
        <f>IFERROR(VLOOKUP($F$3&amp;A239,价格调整汇总!$A$3:$J$1326,8,0),"")</f>
        <v/>
      </c>
      <c r="F239" s="30" t="str">
        <f>IFERROR(VLOOKUP($F$3&amp;A239,价格调整汇总!$A$3:$J$1326,9,0),"")</f>
        <v/>
      </c>
      <c r="G239" s="32" t="str">
        <f>IFERROR(VLOOKUP($F$3&amp;A239,价格调整汇总!$A$3:$J$1326,10,0),"")</f>
        <v/>
      </c>
      <c r="H239" s="16"/>
    </row>
    <row r="240" spans="1:8" ht="26.1" customHeight="1">
      <c r="A240" s="10">
        <v>235</v>
      </c>
      <c r="B240" s="30" t="str">
        <f>IFERROR(VLOOKUP($F$3&amp;A240,价格调整汇总!$A$3:$J$1326,5,0),"")</f>
        <v/>
      </c>
      <c r="C240" s="30" t="str">
        <f>IFERROR(VLOOKUP($F$3&amp;A240,价格调整汇总!$A$3:$J$1326,6,0),"")</f>
        <v/>
      </c>
      <c r="D240" s="31" t="str">
        <f>IFERROR(VLOOKUP($F$3&amp;A240,价格调整汇总!$A$3:$J$1326,7,0),"")</f>
        <v/>
      </c>
      <c r="E240" s="30" t="str">
        <f>IFERROR(VLOOKUP($F$3&amp;A240,价格调整汇总!$A$3:$J$1326,8,0),"")</f>
        <v/>
      </c>
      <c r="F240" s="30" t="str">
        <f>IFERROR(VLOOKUP($F$3&amp;A240,价格调整汇总!$A$3:$J$1326,9,0),"")</f>
        <v/>
      </c>
      <c r="G240" s="32" t="str">
        <f>IFERROR(VLOOKUP($F$3&amp;A240,价格调整汇总!$A$3:$J$1326,10,0),"")</f>
        <v/>
      </c>
      <c r="H240" s="16"/>
    </row>
    <row r="241" spans="1:8" ht="26.1" customHeight="1">
      <c r="A241" s="10">
        <v>236</v>
      </c>
      <c r="B241" s="30" t="str">
        <f>IFERROR(VLOOKUP($F$3&amp;A241,价格调整汇总!$A$3:$J$1326,5,0),"")</f>
        <v/>
      </c>
      <c r="C241" s="30" t="str">
        <f>IFERROR(VLOOKUP($F$3&amp;A241,价格调整汇总!$A$3:$J$1326,6,0),"")</f>
        <v/>
      </c>
      <c r="D241" s="31" t="str">
        <f>IFERROR(VLOOKUP($F$3&amp;A241,价格调整汇总!$A$3:$J$1326,7,0),"")</f>
        <v/>
      </c>
      <c r="E241" s="30" t="str">
        <f>IFERROR(VLOOKUP($F$3&amp;A241,价格调整汇总!$A$3:$J$1326,8,0),"")</f>
        <v/>
      </c>
      <c r="F241" s="30" t="str">
        <f>IFERROR(VLOOKUP($F$3&amp;A241,价格调整汇总!$A$3:$J$1326,9,0),"")</f>
        <v/>
      </c>
      <c r="G241" s="32" t="str">
        <f>IFERROR(VLOOKUP($F$3&amp;A241,价格调整汇总!$A$3:$J$1326,10,0),"")</f>
        <v/>
      </c>
      <c r="H241" s="16"/>
    </row>
    <row r="242" spans="1:8" ht="26.1" customHeight="1">
      <c r="A242" s="10">
        <v>237</v>
      </c>
      <c r="B242" s="30" t="str">
        <f>IFERROR(VLOOKUP($F$3&amp;A242,价格调整汇总!$A$3:$J$1326,5,0),"")</f>
        <v/>
      </c>
      <c r="C242" s="30" t="str">
        <f>IFERROR(VLOOKUP($F$3&amp;A242,价格调整汇总!$A$3:$J$1326,6,0),"")</f>
        <v/>
      </c>
      <c r="D242" s="31" t="str">
        <f>IFERROR(VLOOKUP($F$3&amp;A242,价格调整汇总!$A$3:$J$1326,7,0),"")</f>
        <v/>
      </c>
      <c r="E242" s="30" t="str">
        <f>IFERROR(VLOOKUP($F$3&amp;A242,价格调整汇总!$A$3:$J$1326,8,0),"")</f>
        <v/>
      </c>
      <c r="F242" s="30" t="str">
        <f>IFERROR(VLOOKUP($F$3&amp;A242,价格调整汇总!$A$3:$J$1326,9,0),"")</f>
        <v/>
      </c>
      <c r="G242" s="32" t="str">
        <f>IFERROR(VLOOKUP($F$3&amp;A242,价格调整汇总!$A$3:$J$1326,10,0),"")</f>
        <v/>
      </c>
      <c r="H242" s="16"/>
    </row>
    <row r="243" spans="1:8" ht="26.1" customHeight="1">
      <c r="A243" s="10">
        <v>238</v>
      </c>
      <c r="B243" s="30" t="str">
        <f>IFERROR(VLOOKUP($F$3&amp;A243,价格调整汇总!$A$3:$J$1326,5,0),"")</f>
        <v/>
      </c>
      <c r="C243" s="30" t="str">
        <f>IFERROR(VLOOKUP($F$3&amp;A243,价格调整汇总!$A$3:$J$1326,6,0),"")</f>
        <v/>
      </c>
      <c r="D243" s="31" t="str">
        <f>IFERROR(VLOOKUP($F$3&amp;A243,价格调整汇总!$A$3:$J$1326,7,0),"")</f>
        <v/>
      </c>
      <c r="E243" s="30" t="str">
        <f>IFERROR(VLOOKUP($F$3&amp;A243,价格调整汇总!$A$3:$J$1326,8,0),"")</f>
        <v/>
      </c>
      <c r="F243" s="30" t="str">
        <f>IFERROR(VLOOKUP($F$3&amp;A243,价格调整汇总!$A$3:$J$1326,9,0),"")</f>
        <v/>
      </c>
      <c r="G243" s="32" t="str">
        <f>IFERROR(VLOOKUP($F$3&amp;A243,价格调整汇总!$A$3:$J$1326,10,0),"")</f>
        <v/>
      </c>
      <c r="H243" s="16"/>
    </row>
    <row r="244" spans="1:8" ht="26.1" customHeight="1">
      <c r="A244" s="10">
        <v>239</v>
      </c>
      <c r="B244" s="30" t="str">
        <f>IFERROR(VLOOKUP($F$3&amp;A244,价格调整汇总!$A$3:$J$1326,5,0),"")</f>
        <v/>
      </c>
      <c r="C244" s="30" t="str">
        <f>IFERROR(VLOOKUP($F$3&amp;A244,价格调整汇总!$A$3:$J$1326,6,0),"")</f>
        <v/>
      </c>
      <c r="D244" s="31" t="str">
        <f>IFERROR(VLOOKUP($F$3&amp;A244,价格调整汇总!$A$3:$J$1326,7,0),"")</f>
        <v/>
      </c>
      <c r="E244" s="30" t="str">
        <f>IFERROR(VLOOKUP($F$3&amp;A244,价格调整汇总!$A$3:$J$1326,8,0),"")</f>
        <v/>
      </c>
      <c r="F244" s="30" t="str">
        <f>IFERROR(VLOOKUP($F$3&amp;A244,价格调整汇总!$A$3:$J$1326,9,0),"")</f>
        <v/>
      </c>
      <c r="G244" s="32" t="str">
        <f>IFERROR(VLOOKUP($F$3&amp;A244,价格调整汇总!$A$3:$J$1326,10,0),"")</f>
        <v/>
      </c>
      <c r="H244" s="16"/>
    </row>
    <row r="245" spans="1:8" ht="26.1" customHeight="1">
      <c r="A245" s="10">
        <v>240</v>
      </c>
      <c r="B245" s="30" t="str">
        <f>IFERROR(VLOOKUP($F$3&amp;A245,价格调整汇总!$A$3:$J$1326,5,0),"")</f>
        <v/>
      </c>
      <c r="C245" s="30" t="str">
        <f>IFERROR(VLOOKUP($F$3&amp;A245,价格调整汇总!$A$3:$J$1326,6,0),"")</f>
        <v/>
      </c>
      <c r="D245" s="31" t="str">
        <f>IFERROR(VLOOKUP($F$3&amp;A245,价格调整汇总!$A$3:$J$1326,7,0),"")</f>
        <v/>
      </c>
      <c r="E245" s="30" t="str">
        <f>IFERROR(VLOOKUP($F$3&amp;A245,价格调整汇总!$A$3:$J$1326,8,0),"")</f>
        <v/>
      </c>
      <c r="F245" s="30" t="str">
        <f>IFERROR(VLOOKUP($F$3&amp;A245,价格调整汇总!$A$3:$J$1326,9,0),"")</f>
        <v/>
      </c>
      <c r="G245" s="32" t="str">
        <f>IFERROR(VLOOKUP($F$3&amp;A245,价格调整汇总!$A$3:$J$1326,10,0),"")</f>
        <v/>
      </c>
      <c r="H245" s="16"/>
    </row>
    <row r="246" spans="1:8" ht="26.1" customHeight="1">
      <c r="A246" s="10">
        <v>241</v>
      </c>
      <c r="B246" s="30" t="str">
        <f>IFERROR(VLOOKUP($F$3&amp;A246,价格调整汇总!$A$3:$J$1326,5,0),"")</f>
        <v/>
      </c>
      <c r="C246" s="30" t="str">
        <f>IFERROR(VLOOKUP($F$3&amp;A246,价格调整汇总!$A$3:$J$1326,6,0),"")</f>
        <v/>
      </c>
      <c r="D246" s="31" t="str">
        <f>IFERROR(VLOOKUP($F$3&amp;A246,价格调整汇总!$A$3:$J$1326,7,0),"")</f>
        <v/>
      </c>
      <c r="E246" s="30" t="str">
        <f>IFERROR(VLOOKUP($F$3&amp;A246,价格调整汇总!$A$3:$J$1326,8,0),"")</f>
        <v/>
      </c>
      <c r="F246" s="30" t="str">
        <f>IFERROR(VLOOKUP($F$3&amp;A246,价格调整汇总!$A$3:$J$1326,9,0),"")</f>
        <v/>
      </c>
      <c r="G246" s="32" t="str">
        <f>IFERROR(VLOOKUP($F$3&amp;A246,价格调整汇总!$A$3:$J$1326,10,0),"")</f>
        <v/>
      </c>
      <c r="H246" s="16"/>
    </row>
    <row r="247" spans="1:8" ht="26.1" customHeight="1">
      <c r="A247" s="10">
        <v>242</v>
      </c>
      <c r="B247" s="30" t="str">
        <f>IFERROR(VLOOKUP($F$3&amp;A247,价格调整汇总!$A$3:$J$1326,5,0),"")</f>
        <v/>
      </c>
      <c r="C247" s="30" t="str">
        <f>IFERROR(VLOOKUP($F$3&amp;A247,价格调整汇总!$A$3:$J$1326,6,0),"")</f>
        <v/>
      </c>
      <c r="D247" s="31" t="str">
        <f>IFERROR(VLOOKUP($F$3&amp;A247,价格调整汇总!$A$3:$J$1326,7,0),"")</f>
        <v/>
      </c>
      <c r="E247" s="30" t="str">
        <f>IFERROR(VLOOKUP($F$3&amp;A247,价格调整汇总!$A$3:$J$1326,8,0),"")</f>
        <v/>
      </c>
      <c r="F247" s="30" t="str">
        <f>IFERROR(VLOOKUP($F$3&amp;A247,价格调整汇总!$A$3:$J$1326,9,0),"")</f>
        <v/>
      </c>
      <c r="G247" s="32" t="str">
        <f>IFERROR(VLOOKUP($F$3&amp;A247,价格调整汇总!$A$3:$J$1326,10,0),"")</f>
        <v/>
      </c>
      <c r="H247" s="16"/>
    </row>
    <row r="248" spans="1:8" ht="26.1" customHeight="1">
      <c r="A248" s="10">
        <v>243</v>
      </c>
      <c r="B248" s="30" t="str">
        <f>IFERROR(VLOOKUP($F$3&amp;A248,价格调整汇总!$A$3:$J$1326,5,0),"")</f>
        <v/>
      </c>
      <c r="C248" s="30" t="str">
        <f>IFERROR(VLOOKUP($F$3&amp;A248,价格调整汇总!$A$3:$J$1326,6,0),"")</f>
        <v/>
      </c>
      <c r="D248" s="31" t="str">
        <f>IFERROR(VLOOKUP($F$3&amp;A248,价格调整汇总!$A$3:$J$1326,7,0),"")</f>
        <v/>
      </c>
      <c r="E248" s="30" t="str">
        <f>IFERROR(VLOOKUP($F$3&amp;A248,价格调整汇总!$A$3:$J$1326,8,0),"")</f>
        <v/>
      </c>
      <c r="F248" s="30" t="str">
        <f>IFERROR(VLOOKUP($F$3&amp;A248,价格调整汇总!$A$3:$J$1326,9,0),"")</f>
        <v/>
      </c>
      <c r="G248" s="32" t="str">
        <f>IFERROR(VLOOKUP($F$3&amp;A248,价格调整汇总!$A$3:$J$1326,10,0),"")</f>
        <v/>
      </c>
      <c r="H248" s="16"/>
    </row>
    <row r="249" spans="1:8" ht="26.1" customHeight="1">
      <c r="A249" s="10">
        <v>244</v>
      </c>
      <c r="B249" s="30" t="str">
        <f>IFERROR(VLOOKUP($F$3&amp;A249,价格调整汇总!$A$3:$J$1326,5,0),"")</f>
        <v/>
      </c>
      <c r="C249" s="30" t="str">
        <f>IFERROR(VLOOKUP($F$3&amp;A249,价格调整汇总!$A$3:$J$1326,6,0),"")</f>
        <v/>
      </c>
      <c r="D249" s="31" t="str">
        <f>IFERROR(VLOOKUP($F$3&amp;A249,价格调整汇总!$A$3:$J$1326,7,0),"")</f>
        <v/>
      </c>
      <c r="E249" s="30" t="str">
        <f>IFERROR(VLOOKUP($F$3&amp;A249,价格调整汇总!$A$3:$J$1326,8,0),"")</f>
        <v/>
      </c>
      <c r="F249" s="30" t="str">
        <f>IFERROR(VLOOKUP($F$3&amp;A249,价格调整汇总!$A$3:$J$1326,9,0),"")</f>
        <v/>
      </c>
      <c r="G249" s="32" t="str">
        <f>IFERROR(VLOOKUP($F$3&amp;A249,价格调整汇总!$A$3:$J$1326,10,0),"")</f>
        <v/>
      </c>
      <c r="H249" s="16"/>
    </row>
    <row r="250" spans="1:8" ht="26.1" customHeight="1">
      <c r="A250" s="10">
        <v>245</v>
      </c>
      <c r="B250" s="30" t="str">
        <f>IFERROR(VLOOKUP($F$3&amp;A250,价格调整汇总!$A$3:$J$1326,5,0),"")</f>
        <v/>
      </c>
      <c r="C250" s="30" t="str">
        <f>IFERROR(VLOOKUP($F$3&amp;A250,价格调整汇总!$A$3:$J$1326,6,0),"")</f>
        <v/>
      </c>
      <c r="D250" s="31" t="str">
        <f>IFERROR(VLOOKUP($F$3&amp;A250,价格调整汇总!$A$3:$J$1326,7,0),"")</f>
        <v/>
      </c>
      <c r="E250" s="30" t="str">
        <f>IFERROR(VLOOKUP($F$3&amp;A250,价格调整汇总!$A$3:$J$1326,8,0),"")</f>
        <v/>
      </c>
      <c r="F250" s="30" t="str">
        <f>IFERROR(VLOOKUP($F$3&amp;A250,价格调整汇总!$A$3:$J$1326,9,0),"")</f>
        <v/>
      </c>
      <c r="G250" s="32" t="str">
        <f>IFERROR(VLOOKUP($F$3&amp;A250,价格调整汇总!$A$3:$J$1326,10,0),"")</f>
        <v/>
      </c>
      <c r="H250" s="16"/>
    </row>
    <row r="251" spans="1:8" ht="26.1" customHeight="1">
      <c r="A251" s="10">
        <v>246</v>
      </c>
      <c r="B251" s="30" t="str">
        <f>IFERROR(VLOOKUP($F$3&amp;A251,价格调整汇总!$A$3:$J$1326,5,0),"")</f>
        <v/>
      </c>
      <c r="C251" s="30" t="str">
        <f>IFERROR(VLOOKUP($F$3&amp;A251,价格调整汇总!$A$3:$J$1326,6,0),"")</f>
        <v/>
      </c>
      <c r="D251" s="31" t="str">
        <f>IFERROR(VLOOKUP($F$3&amp;A251,价格调整汇总!$A$3:$J$1326,7,0),"")</f>
        <v/>
      </c>
      <c r="E251" s="30" t="str">
        <f>IFERROR(VLOOKUP($F$3&amp;A251,价格调整汇总!$A$3:$J$1326,8,0),"")</f>
        <v/>
      </c>
      <c r="F251" s="30" t="str">
        <f>IFERROR(VLOOKUP($F$3&amp;A251,价格调整汇总!$A$3:$J$1326,9,0),"")</f>
        <v/>
      </c>
      <c r="G251" s="32" t="str">
        <f>IFERROR(VLOOKUP($F$3&amp;A251,价格调整汇总!$A$3:$J$1326,10,0),"")</f>
        <v/>
      </c>
      <c r="H251" s="16"/>
    </row>
    <row r="252" spans="1:8" ht="26.1" customHeight="1">
      <c r="A252" s="10">
        <v>247</v>
      </c>
      <c r="B252" s="30" t="str">
        <f>IFERROR(VLOOKUP($F$3&amp;A252,价格调整汇总!$A$3:$J$1326,5,0),"")</f>
        <v/>
      </c>
      <c r="C252" s="30" t="str">
        <f>IFERROR(VLOOKUP($F$3&amp;A252,价格调整汇总!$A$3:$J$1326,6,0),"")</f>
        <v/>
      </c>
      <c r="D252" s="31" t="str">
        <f>IFERROR(VLOOKUP($F$3&amp;A252,价格调整汇总!$A$3:$J$1326,7,0),"")</f>
        <v/>
      </c>
      <c r="E252" s="30" t="str">
        <f>IFERROR(VLOOKUP($F$3&amp;A252,价格调整汇总!$A$3:$J$1326,8,0),"")</f>
        <v/>
      </c>
      <c r="F252" s="30" t="str">
        <f>IFERROR(VLOOKUP($F$3&amp;A252,价格调整汇总!$A$3:$J$1326,9,0),"")</f>
        <v/>
      </c>
      <c r="G252" s="32" t="str">
        <f>IFERROR(VLOOKUP($F$3&amp;A252,价格调整汇总!$A$3:$J$1326,10,0),"")</f>
        <v/>
      </c>
      <c r="H252" s="16"/>
    </row>
    <row r="253" spans="1:8" ht="26.1" customHeight="1">
      <c r="A253" s="10">
        <v>248</v>
      </c>
      <c r="B253" s="30" t="str">
        <f>IFERROR(VLOOKUP($F$3&amp;A253,价格调整汇总!$A$3:$J$1326,5,0),"")</f>
        <v/>
      </c>
      <c r="C253" s="30" t="str">
        <f>IFERROR(VLOOKUP($F$3&amp;A253,价格调整汇总!$A$3:$J$1326,6,0),"")</f>
        <v/>
      </c>
      <c r="D253" s="31" t="str">
        <f>IFERROR(VLOOKUP($F$3&amp;A253,价格调整汇总!$A$3:$J$1326,7,0),"")</f>
        <v/>
      </c>
      <c r="E253" s="30" t="str">
        <f>IFERROR(VLOOKUP($F$3&amp;A253,价格调整汇总!$A$3:$J$1326,8,0),"")</f>
        <v/>
      </c>
      <c r="F253" s="30" t="str">
        <f>IFERROR(VLOOKUP($F$3&amp;A253,价格调整汇总!$A$3:$J$1326,9,0),"")</f>
        <v/>
      </c>
      <c r="G253" s="32" t="str">
        <f>IFERROR(VLOOKUP($F$3&amp;A253,价格调整汇总!$A$3:$J$1326,10,0),"")</f>
        <v/>
      </c>
      <c r="H253" s="16"/>
    </row>
    <row r="254" spans="1:8" ht="26.1" customHeight="1">
      <c r="A254" s="10">
        <v>249</v>
      </c>
      <c r="B254" s="30" t="str">
        <f>IFERROR(VLOOKUP($F$3&amp;A254,价格调整汇总!$A$3:$J$1326,5,0),"")</f>
        <v/>
      </c>
      <c r="C254" s="30" t="str">
        <f>IFERROR(VLOOKUP($F$3&amp;A254,价格调整汇总!$A$3:$J$1326,6,0),"")</f>
        <v/>
      </c>
      <c r="D254" s="31" t="str">
        <f>IFERROR(VLOOKUP($F$3&amp;A254,价格调整汇总!$A$3:$J$1326,7,0),"")</f>
        <v/>
      </c>
      <c r="E254" s="30" t="str">
        <f>IFERROR(VLOOKUP($F$3&amp;A254,价格调整汇总!$A$3:$J$1326,8,0),"")</f>
        <v/>
      </c>
      <c r="F254" s="30" t="str">
        <f>IFERROR(VLOOKUP($F$3&amp;A254,价格调整汇总!$A$3:$J$1326,9,0),"")</f>
        <v/>
      </c>
      <c r="G254" s="32" t="str">
        <f>IFERROR(VLOOKUP($F$3&amp;A254,价格调整汇总!$A$3:$J$1326,10,0),"")</f>
        <v/>
      </c>
      <c r="H254" s="16"/>
    </row>
    <row r="255" spans="1:8" ht="26.1" customHeight="1">
      <c r="A255" s="10">
        <v>250</v>
      </c>
      <c r="B255" s="30" t="str">
        <f>IFERROR(VLOOKUP($F$3&amp;A255,价格调整汇总!$A$3:$J$1326,5,0),"")</f>
        <v/>
      </c>
      <c r="C255" s="30" t="str">
        <f>IFERROR(VLOOKUP($F$3&amp;A255,价格调整汇总!$A$3:$J$1326,6,0),"")</f>
        <v/>
      </c>
      <c r="D255" s="31" t="str">
        <f>IFERROR(VLOOKUP($F$3&amp;A255,价格调整汇总!$A$3:$J$1326,7,0),"")</f>
        <v/>
      </c>
      <c r="E255" s="30" t="str">
        <f>IFERROR(VLOOKUP($F$3&amp;A255,价格调整汇总!$A$3:$J$1326,8,0),"")</f>
        <v/>
      </c>
      <c r="F255" s="30" t="str">
        <f>IFERROR(VLOOKUP($F$3&amp;A255,价格调整汇总!$A$3:$J$1326,9,0),"")</f>
        <v/>
      </c>
      <c r="G255" s="32" t="str">
        <f>IFERROR(VLOOKUP($F$3&amp;A255,价格调整汇总!$A$3:$J$1326,10,0),"")</f>
        <v/>
      </c>
      <c r="H255" s="16"/>
    </row>
    <row r="256" spans="1:8" ht="26.1" customHeight="1">
      <c r="A256" s="10">
        <v>251</v>
      </c>
      <c r="B256" s="30" t="str">
        <f>IFERROR(VLOOKUP($F$3&amp;A256,价格调整汇总!$A$3:$J$1326,5,0),"")</f>
        <v/>
      </c>
      <c r="C256" s="30" t="str">
        <f>IFERROR(VLOOKUP($F$3&amp;A256,价格调整汇总!$A$3:$J$1326,6,0),"")</f>
        <v/>
      </c>
      <c r="D256" s="31" t="str">
        <f>IFERROR(VLOOKUP($F$3&amp;A256,价格调整汇总!$A$3:$J$1326,7,0),"")</f>
        <v/>
      </c>
      <c r="E256" s="30" t="str">
        <f>IFERROR(VLOOKUP($F$3&amp;A256,价格调整汇总!$A$3:$J$1326,8,0),"")</f>
        <v/>
      </c>
      <c r="F256" s="30" t="str">
        <f>IFERROR(VLOOKUP($F$3&amp;A256,价格调整汇总!$A$3:$J$1326,9,0),"")</f>
        <v/>
      </c>
      <c r="G256" s="32" t="str">
        <f>IFERROR(VLOOKUP($F$3&amp;A256,价格调整汇总!$A$3:$J$1326,10,0),"")</f>
        <v/>
      </c>
      <c r="H256" s="16"/>
    </row>
    <row r="257" spans="1:8" ht="26.1" customHeight="1">
      <c r="A257" s="10">
        <v>252</v>
      </c>
      <c r="B257" s="30" t="str">
        <f>IFERROR(VLOOKUP($F$3&amp;A257,价格调整汇总!$A$3:$J$1326,5,0),"")</f>
        <v/>
      </c>
      <c r="C257" s="30" t="str">
        <f>IFERROR(VLOOKUP($F$3&amp;A257,价格调整汇总!$A$3:$J$1326,6,0),"")</f>
        <v/>
      </c>
      <c r="D257" s="31" t="str">
        <f>IFERROR(VLOOKUP($F$3&amp;A257,价格调整汇总!$A$3:$J$1326,7,0),"")</f>
        <v/>
      </c>
      <c r="E257" s="30" t="str">
        <f>IFERROR(VLOOKUP($F$3&amp;A257,价格调整汇总!$A$3:$J$1326,8,0),"")</f>
        <v/>
      </c>
      <c r="F257" s="30" t="str">
        <f>IFERROR(VLOOKUP($F$3&amp;A257,价格调整汇总!$A$3:$J$1326,9,0),"")</f>
        <v/>
      </c>
      <c r="G257" s="32" t="str">
        <f>IFERROR(VLOOKUP($F$3&amp;A257,价格调整汇总!$A$3:$J$1326,10,0),"")</f>
        <v/>
      </c>
      <c r="H257" s="16"/>
    </row>
    <row r="258" spans="1:8" ht="26.1" customHeight="1">
      <c r="A258" s="10">
        <v>253</v>
      </c>
      <c r="B258" s="30" t="str">
        <f>IFERROR(VLOOKUP($F$3&amp;A258,价格调整汇总!$A$3:$J$1326,5,0),"")</f>
        <v/>
      </c>
      <c r="C258" s="30" t="str">
        <f>IFERROR(VLOOKUP($F$3&amp;A258,价格调整汇总!$A$3:$J$1326,6,0),"")</f>
        <v/>
      </c>
      <c r="D258" s="31" t="str">
        <f>IFERROR(VLOOKUP($F$3&amp;A258,价格调整汇总!$A$3:$J$1326,7,0),"")</f>
        <v/>
      </c>
      <c r="E258" s="30" t="str">
        <f>IFERROR(VLOOKUP($F$3&amp;A258,价格调整汇总!$A$3:$J$1326,8,0),"")</f>
        <v/>
      </c>
      <c r="F258" s="30" t="str">
        <f>IFERROR(VLOOKUP($F$3&amp;A258,价格调整汇总!$A$3:$J$1326,9,0),"")</f>
        <v/>
      </c>
      <c r="G258" s="32" t="str">
        <f>IFERROR(VLOOKUP($F$3&amp;A258,价格调整汇总!$A$3:$J$1326,10,0),"")</f>
        <v/>
      </c>
      <c r="H258" s="16"/>
    </row>
    <row r="259" spans="1:8" ht="26.1" customHeight="1">
      <c r="A259" s="10">
        <v>254</v>
      </c>
      <c r="B259" s="30" t="str">
        <f>IFERROR(VLOOKUP($F$3&amp;A259,价格调整汇总!$A$3:$J$1326,5,0),"")</f>
        <v/>
      </c>
      <c r="C259" s="30" t="str">
        <f>IFERROR(VLOOKUP($F$3&amp;A259,价格调整汇总!$A$3:$J$1326,6,0),"")</f>
        <v/>
      </c>
      <c r="D259" s="31" t="str">
        <f>IFERROR(VLOOKUP($F$3&amp;A259,价格调整汇总!$A$3:$J$1326,7,0),"")</f>
        <v/>
      </c>
      <c r="E259" s="30" t="str">
        <f>IFERROR(VLOOKUP($F$3&amp;A259,价格调整汇总!$A$3:$J$1326,8,0),"")</f>
        <v/>
      </c>
      <c r="F259" s="30" t="str">
        <f>IFERROR(VLOOKUP($F$3&amp;A259,价格调整汇总!$A$3:$J$1326,9,0),"")</f>
        <v/>
      </c>
      <c r="G259" s="32" t="str">
        <f>IFERROR(VLOOKUP($F$3&amp;A259,价格调整汇总!$A$3:$J$1326,10,0),"")</f>
        <v/>
      </c>
      <c r="H259" s="16"/>
    </row>
    <row r="260" spans="1:8" ht="26.1" customHeight="1">
      <c r="A260" s="10">
        <v>255</v>
      </c>
      <c r="B260" s="30" t="str">
        <f>IFERROR(VLOOKUP($F$3&amp;A260,价格调整汇总!$A$3:$J$1326,5,0),"")</f>
        <v/>
      </c>
      <c r="C260" s="30" t="str">
        <f>IFERROR(VLOOKUP($F$3&amp;A260,价格调整汇总!$A$3:$J$1326,6,0),"")</f>
        <v/>
      </c>
      <c r="D260" s="31" t="str">
        <f>IFERROR(VLOOKUP($F$3&amp;A260,价格调整汇总!$A$3:$J$1326,7,0),"")</f>
        <v/>
      </c>
      <c r="E260" s="30" t="str">
        <f>IFERROR(VLOOKUP($F$3&amp;A260,价格调整汇总!$A$3:$J$1326,8,0),"")</f>
        <v/>
      </c>
      <c r="F260" s="30" t="str">
        <f>IFERROR(VLOOKUP($F$3&amp;A260,价格调整汇总!$A$3:$J$1326,9,0),"")</f>
        <v/>
      </c>
      <c r="G260" s="32" t="str">
        <f>IFERROR(VLOOKUP($F$3&amp;A260,价格调整汇总!$A$3:$J$1326,10,0),"")</f>
        <v/>
      </c>
      <c r="H260" s="16"/>
    </row>
    <row r="261" spans="1:8" ht="26.1" customHeight="1">
      <c r="A261" s="10">
        <v>256</v>
      </c>
      <c r="B261" s="30" t="str">
        <f>IFERROR(VLOOKUP($F$3&amp;A261,价格调整汇总!$A$3:$J$1326,5,0),"")</f>
        <v/>
      </c>
      <c r="C261" s="30" t="str">
        <f>IFERROR(VLOOKUP($F$3&amp;A261,价格调整汇总!$A$3:$J$1326,6,0),"")</f>
        <v/>
      </c>
      <c r="D261" s="31" t="str">
        <f>IFERROR(VLOOKUP($F$3&amp;A261,价格调整汇总!$A$3:$J$1326,7,0),"")</f>
        <v/>
      </c>
      <c r="E261" s="30" t="str">
        <f>IFERROR(VLOOKUP($F$3&amp;A261,价格调整汇总!$A$3:$J$1326,8,0),"")</f>
        <v/>
      </c>
      <c r="F261" s="30" t="str">
        <f>IFERROR(VLOOKUP($F$3&amp;A261,价格调整汇总!$A$3:$J$1326,9,0),"")</f>
        <v/>
      </c>
      <c r="G261" s="32" t="str">
        <f>IFERROR(VLOOKUP($F$3&amp;A261,价格调整汇总!$A$3:$J$1326,10,0),"")</f>
        <v/>
      </c>
      <c r="H261" s="16"/>
    </row>
    <row r="262" spans="1:8" ht="26.1" customHeight="1">
      <c r="A262" s="10">
        <v>257</v>
      </c>
      <c r="B262" s="30" t="str">
        <f>IFERROR(VLOOKUP($F$3&amp;A262,价格调整汇总!$A$3:$J$1326,5,0),"")</f>
        <v/>
      </c>
      <c r="C262" s="30" t="str">
        <f>IFERROR(VLOOKUP($F$3&amp;A262,价格调整汇总!$A$3:$J$1326,6,0),"")</f>
        <v/>
      </c>
      <c r="D262" s="31" t="str">
        <f>IFERROR(VLOOKUP($F$3&amp;A262,价格调整汇总!$A$3:$J$1326,7,0),"")</f>
        <v/>
      </c>
      <c r="E262" s="30" t="str">
        <f>IFERROR(VLOOKUP($F$3&amp;A262,价格调整汇总!$A$3:$J$1326,8,0),"")</f>
        <v/>
      </c>
      <c r="F262" s="30" t="str">
        <f>IFERROR(VLOOKUP($F$3&amp;A262,价格调整汇总!$A$3:$J$1326,9,0),"")</f>
        <v/>
      </c>
      <c r="G262" s="32" t="str">
        <f>IFERROR(VLOOKUP($F$3&amp;A262,价格调整汇总!$A$3:$J$1326,10,0),"")</f>
        <v/>
      </c>
      <c r="H262" s="16"/>
    </row>
    <row r="263" spans="1:8" ht="26.1" customHeight="1">
      <c r="A263" s="10">
        <v>258</v>
      </c>
      <c r="B263" s="30" t="str">
        <f>IFERROR(VLOOKUP($F$3&amp;A263,价格调整汇总!$A$3:$J$1326,5,0),"")</f>
        <v/>
      </c>
      <c r="C263" s="30" t="str">
        <f>IFERROR(VLOOKUP($F$3&amp;A263,价格调整汇总!$A$3:$J$1326,6,0),"")</f>
        <v/>
      </c>
      <c r="D263" s="31" t="str">
        <f>IFERROR(VLOOKUP($F$3&amp;A263,价格调整汇总!$A$3:$J$1326,7,0),"")</f>
        <v/>
      </c>
      <c r="E263" s="30" t="str">
        <f>IFERROR(VLOOKUP($F$3&amp;A263,价格调整汇总!$A$3:$J$1326,8,0),"")</f>
        <v/>
      </c>
      <c r="F263" s="30" t="str">
        <f>IFERROR(VLOOKUP($F$3&amp;A263,价格调整汇总!$A$3:$J$1326,9,0),"")</f>
        <v/>
      </c>
      <c r="G263" s="32" t="str">
        <f>IFERROR(VLOOKUP($F$3&amp;A263,价格调整汇总!$A$3:$J$1326,10,0),"")</f>
        <v/>
      </c>
      <c r="H263" s="16"/>
    </row>
    <row r="264" spans="1:8" ht="26.1" customHeight="1">
      <c r="A264" s="10">
        <v>259</v>
      </c>
      <c r="B264" s="30" t="str">
        <f>IFERROR(VLOOKUP($F$3&amp;A264,价格调整汇总!$A$3:$J$1326,5,0),"")</f>
        <v/>
      </c>
      <c r="C264" s="30" t="str">
        <f>IFERROR(VLOOKUP($F$3&amp;A264,价格调整汇总!$A$3:$J$1326,6,0),"")</f>
        <v/>
      </c>
      <c r="D264" s="31" t="str">
        <f>IFERROR(VLOOKUP($F$3&amp;A264,价格调整汇总!$A$3:$J$1326,7,0),"")</f>
        <v/>
      </c>
      <c r="E264" s="30" t="str">
        <f>IFERROR(VLOOKUP($F$3&amp;A264,价格调整汇总!$A$3:$J$1326,8,0),"")</f>
        <v/>
      </c>
      <c r="F264" s="30" t="str">
        <f>IFERROR(VLOOKUP($F$3&amp;A264,价格调整汇总!$A$3:$J$1326,9,0),"")</f>
        <v/>
      </c>
      <c r="G264" s="32" t="str">
        <f>IFERROR(VLOOKUP($F$3&amp;A264,价格调整汇总!$A$3:$J$1326,10,0),"")</f>
        <v/>
      </c>
      <c r="H264" s="16"/>
    </row>
    <row r="265" spans="1:8" ht="26.1" customHeight="1">
      <c r="A265" s="10">
        <v>260</v>
      </c>
      <c r="B265" s="30" t="str">
        <f>IFERROR(VLOOKUP($F$3&amp;A265,价格调整汇总!$A$3:$J$1326,5,0),"")</f>
        <v/>
      </c>
      <c r="C265" s="30" t="str">
        <f>IFERROR(VLOOKUP($F$3&amp;A265,价格调整汇总!$A$3:$J$1326,6,0),"")</f>
        <v/>
      </c>
      <c r="D265" s="31" t="str">
        <f>IFERROR(VLOOKUP($F$3&amp;A265,价格调整汇总!$A$3:$J$1326,7,0),"")</f>
        <v/>
      </c>
      <c r="E265" s="30" t="str">
        <f>IFERROR(VLOOKUP($F$3&amp;A265,价格调整汇总!$A$3:$J$1326,8,0),"")</f>
        <v/>
      </c>
      <c r="F265" s="30" t="str">
        <f>IFERROR(VLOOKUP($F$3&amp;A265,价格调整汇总!$A$3:$J$1326,9,0),"")</f>
        <v/>
      </c>
      <c r="G265" s="32" t="str">
        <f>IFERROR(VLOOKUP($F$3&amp;A265,价格调整汇总!$A$3:$J$1326,10,0),"")</f>
        <v/>
      </c>
      <c r="H265" s="16"/>
    </row>
    <row r="266" spans="1:8" ht="26.1" customHeight="1">
      <c r="A266" s="10">
        <v>261</v>
      </c>
      <c r="B266" s="30" t="str">
        <f>IFERROR(VLOOKUP($F$3&amp;A266,价格调整汇总!$A$3:$J$1326,5,0),"")</f>
        <v/>
      </c>
      <c r="C266" s="30" t="str">
        <f>IFERROR(VLOOKUP($F$3&amp;A266,价格调整汇总!$A$3:$J$1326,6,0),"")</f>
        <v/>
      </c>
      <c r="D266" s="31" t="str">
        <f>IFERROR(VLOOKUP($F$3&amp;A266,价格调整汇总!$A$3:$J$1326,7,0),"")</f>
        <v/>
      </c>
      <c r="E266" s="30" t="str">
        <f>IFERROR(VLOOKUP($F$3&amp;A266,价格调整汇总!$A$3:$J$1326,8,0),"")</f>
        <v/>
      </c>
      <c r="F266" s="30" t="str">
        <f>IFERROR(VLOOKUP($F$3&amp;A266,价格调整汇总!$A$3:$J$1326,9,0),"")</f>
        <v/>
      </c>
      <c r="G266" s="32" t="str">
        <f>IFERROR(VLOOKUP($F$3&amp;A266,价格调整汇总!$A$3:$J$1326,10,0),"")</f>
        <v/>
      </c>
      <c r="H266" s="16"/>
    </row>
    <row r="267" spans="1:8" ht="26.1" customHeight="1">
      <c r="A267" s="10">
        <v>262</v>
      </c>
      <c r="B267" s="30" t="str">
        <f>IFERROR(VLOOKUP($F$3&amp;A267,价格调整汇总!$A$3:$J$1326,5,0),"")</f>
        <v/>
      </c>
      <c r="C267" s="30" t="str">
        <f>IFERROR(VLOOKUP($F$3&amp;A267,价格调整汇总!$A$3:$J$1326,6,0),"")</f>
        <v/>
      </c>
      <c r="D267" s="31" t="str">
        <f>IFERROR(VLOOKUP($F$3&amp;A267,价格调整汇总!$A$3:$J$1326,7,0),"")</f>
        <v/>
      </c>
      <c r="E267" s="30" t="str">
        <f>IFERROR(VLOOKUP($F$3&amp;A267,价格调整汇总!$A$3:$J$1326,8,0),"")</f>
        <v/>
      </c>
      <c r="F267" s="30" t="str">
        <f>IFERROR(VLOOKUP($F$3&amp;A267,价格调整汇总!$A$3:$J$1326,9,0),"")</f>
        <v/>
      </c>
      <c r="G267" s="32" t="str">
        <f>IFERROR(VLOOKUP($F$3&amp;A267,价格调整汇总!$A$3:$J$1326,10,0),"")</f>
        <v/>
      </c>
      <c r="H267" s="16"/>
    </row>
    <row r="268" spans="1:8" ht="26.1" customHeight="1">
      <c r="A268" s="10">
        <v>263</v>
      </c>
      <c r="B268" s="30" t="str">
        <f>IFERROR(VLOOKUP($F$3&amp;A268,价格调整汇总!$A$3:$J$1326,5,0),"")</f>
        <v/>
      </c>
      <c r="C268" s="30" t="str">
        <f>IFERROR(VLOOKUP($F$3&amp;A268,价格调整汇总!$A$3:$J$1326,6,0),"")</f>
        <v/>
      </c>
      <c r="D268" s="31" t="str">
        <f>IFERROR(VLOOKUP($F$3&amp;A268,价格调整汇总!$A$3:$J$1326,7,0),"")</f>
        <v/>
      </c>
      <c r="E268" s="30" t="str">
        <f>IFERROR(VLOOKUP($F$3&amp;A268,价格调整汇总!$A$3:$J$1326,8,0),"")</f>
        <v/>
      </c>
      <c r="F268" s="30" t="str">
        <f>IFERROR(VLOOKUP($F$3&amp;A268,价格调整汇总!$A$3:$J$1326,9,0),"")</f>
        <v/>
      </c>
      <c r="G268" s="32" t="str">
        <f>IFERROR(VLOOKUP($F$3&amp;A268,价格调整汇总!$A$3:$J$1326,10,0),"")</f>
        <v/>
      </c>
      <c r="H268" s="16"/>
    </row>
    <row r="269" spans="1:8" ht="26.1" customHeight="1">
      <c r="A269" s="10">
        <v>264</v>
      </c>
      <c r="B269" s="30" t="str">
        <f>IFERROR(VLOOKUP($F$3&amp;A269,价格调整汇总!$A$3:$J$1326,5,0),"")</f>
        <v/>
      </c>
      <c r="C269" s="30" t="str">
        <f>IFERROR(VLOOKUP($F$3&amp;A269,价格调整汇总!$A$3:$J$1326,6,0),"")</f>
        <v/>
      </c>
      <c r="D269" s="31" t="str">
        <f>IFERROR(VLOOKUP($F$3&amp;A269,价格调整汇总!$A$3:$J$1326,7,0),"")</f>
        <v/>
      </c>
      <c r="E269" s="30" t="str">
        <f>IFERROR(VLOOKUP($F$3&amp;A269,价格调整汇总!$A$3:$J$1326,8,0),"")</f>
        <v/>
      </c>
      <c r="F269" s="30" t="str">
        <f>IFERROR(VLOOKUP($F$3&amp;A269,价格调整汇总!$A$3:$J$1326,9,0),"")</f>
        <v/>
      </c>
      <c r="G269" s="32" t="str">
        <f>IFERROR(VLOOKUP($F$3&amp;A269,价格调整汇总!$A$3:$J$1326,10,0),"")</f>
        <v/>
      </c>
      <c r="H269" s="16"/>
    </row>
    <row r="270" spans="1:8" ht="26.1" customHeight="1">
      <c r="A270" s="10">
        <v>265</v>
      </c>
      <c r="B270" s="30" t="str">
        <f>IFERROR(VLOOKUP($F$3&amp;A270,价格调整汇总!$A$3:$J$1326,5,0),"")</f>
        <v/>
      </c>
      <c r="C270" s="30" t="str">
        <f>IFERROR(VLOOKUP($F$3&amp;A270,价格调整汇总!$A$3:$J$1326,6,0),"")</f>
        <v/>
      </c>
      <c r="D270" s="31" t="str">
        <f>IFERROR(VLOOKUP($F$3&amp;A270,价格调整汇总!$A$3:$J$1326,7,0),"")</f>
        <v/>
      </c>
      <c r="E270" s="30" t="str">
        <f>IFERROR(VLOOKUP($F$3&amp;A270,价格调整汇总!$A$3:$J$1326,8,0),"")</f>
        <v/>
      </c>
      <c r="F270" s="30" t="str">
        <f>IFERROR(VLOOKUP($F$3&amp;A270,价格调整汇总!$A$3:$J$1326,9,0),"")</f>
        <v/>
      </c>
      <c r="G270" s="32" t="str">
        <f>IFERROR(VLOOKUP($F$3&amp;A270,价格调整汇总!$A$3:$J$1326,10,0),"")</f>
        <v/>
      </c>
      <c r="H270" s="16"/>
    </row>
    <row r="271" spans="1:8" ht="26.1" customHeight="1">
      <c r="A271" s="10">
        <v>266</v>
      </c>
      <c r="B271" s="30" t="str">
        <f>IFERROR(VLOOKUP($F$3&amp;A271,价格调整汇总!$A$3:$J$1326,5,0),"")</f>
        <v/>
      </c>
      <c r="C271" s="30" t="str">
        <f>IFERROR(VLOOKUP($F$3&amp;A271,价格调整汇总!$A$3:$J$1326,6,0),"")</f>
        <v/>
      </c>
      <c r="D271" s="31" t="str">
        <f>IFERROR(VLOOKUP($F$3&amp;A271,价格调整汇总!$A$3:$J$1326,7,0),"")</f>
        <v/>
      </c>
      <c r="E271" s="30" t="str">
        <f>IFERROR(VLOOKUP($F$3&amp;A271,价格调整汇总!$A$3:$J$1326,8,0),"")</f>
        <v/>
      </c>
      <c r="F271" s="30" t="str">
        <f>IFERROR(VLOOKUP($F$3&amp;A271,价格调整汇总!$A$3:$J$1326,9,0),"")</f>
        <v/>
      </c>
      <c r="G271" s="32" t="str">
        <f>IFERROR(VLOOKUP($F$3&amp;A271,价格调整汇总!$A$3:$J$1326,10,0),"")</f>
        <v/>
      </c>
      <c r="H271" s="16"/>
    </row>
    <row r="272" spans="1:8" ht="26.1" customHeight="1">
      <c r="A272" s="10">
        <v>267</v>
      </c>
      <c r="B272" s="30" t="str">
        <f>IFERROR(VLOOKUP($F$3&amp;A272,价格调整汇总!$A$3:$J$1326,5,0),"")</f>
        <v/>
      </c>
      <c r="C272" s="30" t="str">
        <f>IFERROR(VLOOKUP($F$3&amp;A272,价格调整汇总!$A$3:$J$1326,6,0),"")</f>
        <v/>
      </c>
      <c r="D272" s="31" t="str">
        <f>IFERROR(VLOOKUP($F$3&amp;A272,价格调整汇总!$A$3:$J$1326,7,0),"")</f>
        <v/>
      </c>
      <c r="E272" s="30" t="str">
        <f>IFERROR(VLOOKUP($F$3&amp;A272,价格调整汇总!$A$3:$J$1326,8,0),"")</f>
        <v/>
      </c>
      <c r="F272" s="30" t="str">
        <f>IFERROR(VLOOKUP($F$3&amp;A272,价格调整汇总!$A$3:$J$1326,9,0),"")</f>
        <v/>
      </c>
      <c r="G272" s="32" t="str">
        <f>IFERROR(VLOOKUP($F$3&amp;A272,价格调整汇总!$A$3:$J$1326,10,0),"")</f>
        <v/>
      </c>
      <c r="H272" s="16"/>
    </row>
    <row r="273" spans="1:8" ht="26.1" customHeight="1">
      <c r="A273" s="10">
        <v>268</v>
      </c>
      <c r="B273" s="30" t="str">
        <f>IFERROR(VLOOKUP($F$3&amp;A273,价格调整汇总!$A$3:$J$1326,5,0),"")</f>
        <v/>
      </c>
      <c r="C273" s="30" t="str">
        <f>IFERROR(VLOOKUP($F$3&amp;A273,价格调整汇总!$A$3:$J$1326,6,0),"")</f>
        <v/>
      </c>
      <c r="D273" s="31" t="str">
        <f>IFERROR(VLOOKUP($F$3&amp;A273,价格调整汇总!$A$3:$J$1326,7,0),"")</f>
        <v/>
      </c>
      <c r="E273" s="30" t="str">
        <f>IFERROR(VLOOKUP($F$3&amp;A273,价格调整汇总!$A$3:$J$1326,8,0),"")</f>
        <v/>
      </c>
      <c r="F273" s="30" t="str">
        <f>IFERROR(VLOOKUP($F$3&amp;A273,价格调整汇总!$A$3:$J$1326,9,0),"")</f>
        <v/>
      </c>
      <c r="G273" s="32" t="str">
        <f>IFERROR(VLOOKUP($F$3&amp;A273,价格调整汇总!$A$3:$J$1326,10,0),"")</f>
        <v/>
      </c>
      <c r="H273" s="16"/>
    </row>
    <row r="274" spans="1:8" ht="26.1" customHeight="1">
      <c r="A274" s="10">
        <v>269</v>
      </c>
      <c r="B274" s="30" t="str">
        <f>IFERROR(VLOOKUP($F$3&amp;A274,价格调整汇总!$A$3:$J$1326,5,0),"")</f>
        <v/>
      </c>
      <c r="C274" s="30" t="str">
        <f>IFERROR(VLOOKUP($F$3&amp;A274,价格调整汇总!$A$3:$J$1326,6,0),"")</f>
        <v/>
      </c>
      <c r="D274" s="31" t="str">
        <f>IFERROR(VLOOKUP($F$3&amp;A274,价格调整汇总!$A$3:$J$1326,7,0),"")</f>
        <v/>
      </c>
      <c r="E274" s="30" t="str">
        <f>IFERROR(VLOOKUP($F$3&amp;A274,价格调整汇总!$A$3:$J$1326,8,0),"")</f>
        <v/>
      </c>
      <c r="F274" s="30" t="str">
        <f>IFERROR(VLOOKUP($F$3&amp;A274,价格调整汇总!$A$3:$J$1326,9,0),"")</f>
        <v/>
      </c>
      <c r="G274" s="32" t="str">
        <f>IFERROR(VLOOKUP($F$3&amp;A274,价格调整汇总!$A$3:$J$1326,10,0),"")</f>
        <v/>
      </c>
      <c r="H274" s="16"/>
    </row>
    <row r="275" spans="1:8" ht="26.1" customHeight="1">
      <c r="A275" s="10">
        <v>270</v>
      </c>
      <c r="B275" s="30" t="str">
        <f>IFERROR(VLOOKUP($F$3&amp;A275,价格调整汇总!$A$3:$J$1326,5,0),"")</f>
        <v/>
      </c>
      <c r="C275" s="30" t="str">
        <f>IFERROR(VLOOKUP($F$3&amp;A275,价格调整汇总!$A$3:$J$1326,6,0),"")</f>
        <v/>
      </c>
      <c r="D275" s="31" t="str">
        <f>IFERROR(VLOOKUP($F$3&amp;A275,价格调整汇总!$A$3:$J$1326,7,0),"")</f>
        <v/>
      </c>
      <c r="E275" s="30" t="str">
        <f>IFERROR(VLOOKUP($F$3&amp;A275,价格调整汇总!$A$3:$J$1326,8,0),"")</f>
        <v/>
      </c>
      <c r="F275" s="30" t="str">
        <f>IFERROR(VLOOKUP($F$3&amp;A275,价格调整汇总!$A$3:$J$1326,9,0),"")</f>
        <v/>
      </c>
      <c r="G275" s="32" t="str">
        <f>IFERROR(VLOOKUP($F$3&amp;A275,价格调整汇总!$A$3:$J$1326,10,0),"")</f>
        <v/>
      </c>
      <c r="H275" s="16"/>
    </row>
    <row r="276" spans="1:8" ht="26.1" customHeight="1">
      <c r="A276" s="10">
        <v>271</v>
      </c>
      <c r="B276" s="30" t="str">
        <f>IFERROR(VLOOKUP($F$3&amp;A276,价格调整汇总!$A$3:$J$1326,5,0),"")</f>
        <v/>
      </c>
      <c r="C276" s="30" t="str">
        <f>IFERROR(VLOOKUP($F$3&amp;A276,价格调整汇总!$A$3:$J$1326,6,0),"")</f>
        <v/>
      </c>
      <c r="D276" s="31" t="str">
        <f>IFERROR(VLOOKUP($F$3&amp;A276,价格调整汇总!$A$3:$J$1326,7,0),"")</f>
        <v/>
      </c>
      <c r="E276" s="30" t="str">
        <f>IFERROR(VLOOKUP($F$3&amp;A276,价格调整汇总!$A$3:$J$1326,8,0),"")</f>
        <v/>
      </c>
      <c r="F276" s="30" t="str">
        <f>IFERROR(VLOOKUP($F$3&amp;A276,价格调整汇总!$A$3:$J$1326,9,0),"")</f>
        <v/>
      </c>
      <c r="G276" s="32" t="str">
        <f>IFERROR(VLOOKUP($F$3&amp;A276,价格调整汇总!$A$3:$J$1326,10,0),"")</f>
        <v/>
      </c>
      <c r="H276" s="16"/>
    </row>
    <row r="277" spans="1:8" ht="26.1" customHeight="1">
      <c r="A277" s="10">
        <v>272</v>
      </c>
      <c r="B277" s="30" t="str">
        <f>IFERROR(VLOOKUP($F$3&amp;A277,价格调整汇总!$A$3:$J$1326,5,0),"")</f>
        <v/>
      </c>
      <c r="C277" s="30" t="str">
        <f>IFERROR(VLOOKUP($F$3&amp;A277,价格调整汇总!$A$3:$J$1326,6,0),"")</f>
        <v/>
      </c>
      <c r="D277" s="31" t="str">
        <f>IFERROR(VLOOKUP($F$3&amp;A277,价格调整汇总!$A$3:$J$1326,7,0),"")</f>
        <v/>
      </c>
      <c r="E277" s="30" t="str">
        <f>IFERROR(VLOOKUP($F$3&amp;A277,价格调整汇总!$A$3:$J$1326,8,0),"")</f>
        <v/>
      </c>
      <c r="F277" s="30" t="str">
        <f>IFERROR(VLOOKUP($F$3&amp;A277,价格调整汇总!$A$3:$J$1326,9,0),"")</f>
        <v/>
      </c>
      <c r="G277" s="32" t="str">
        <f>IFERROR(VLOOKUP($F$3&amp;A277,价格调整汇总!$A$3:$J$1326,10,0),"")</f>
        <v/>
      </c>
      <c r="H277" s="16"/>
    </row>
    <row r="278" spans="1:8" ht="26.1" customHeight="1">
      <c r="A278" s="10">
        <v>273</v>
      </c>
      <c r="B278" s="30" t="str">
        <f>IFERROR(VLOOKUP($F$3&amp;A278,价格调整汇总!$A$3:$J$1326,5,0),"")</f>
        <v/>
      </c>
      <c r="C278" s="30" t="str">
        <f>IFERROR(VLOOKUP($F$3&amp;A278,价格调整汇总!$A$3:$J$1326,6,0),"")</f>
        <v/>
      </c>
      <c r="D278" s="31" t="str">
        <f>IFERROR(VLOOKUP($F$3&amp;A278,价格调整汇总!$A$3:$J$1326,7,0),"")</f>
        <v/>
      </c>
      <c r="E278" s="30" t="str">
        <f>IFERROR(VLOOKUP($F$3&amp;A278,价格调整汇总!$A$3:$J$1326,8,0),"")</f>
        <v/>
      </c>
      <c r="F278" s="30" t="str">
        <f>IFERROR(VLOOKUP($F$3&amp;A278,价格调整汇总!$A$3:$J$1326,9,0),"")</f>
        <v/>
      </c>
      <c r="G278" s="32" t="str">
        <f>IFERROR(VLOOKUP($F$3&amp;A278,价格调整汇总!$A$3:$J$1326,10,0),"")</f>
        <v/>
      </c>
      <c r="H278" s="16"/>
    </row>
    <row r="279" spans="1:8" ht="26.1" customHeight="1">
      <c r="A279" s="10">
        <v>274</v>
      </c>
      <c r="B279" s="30" t="str">
        <f>IFERROR(VLOOKUP($F$3&amp;A279,价格调整汇总!$A$3:$J$1326,5,0),"")</f>
        <v/>
      </c>
      <c r="C279" s="30" t="str">
        <f>IFERROR(VLOOKUP($F$3&amp;A279,价格调整汇总!$A$3:$J$1326,6,0),"")</f>
        <v/>
      </c>
      <c r="D279" s="31" t="str">
        <f>IFERROR(VLOOKUP($F$3&amp;A279,价格调整汇总!$A$3:$J$1326,7,0),"")</f>
        <v/>
      </c>
      <c r="E279" s="30" t="str">
        <f>IFERROR(VLOOKUP($F$3&amp;A279,价格调整汇总!$A$3:$J$1326,8,0),"")</f>
        <v/>
      </c>
      <c r="F279" s="30" t="str">
        <f>IFERROR(VLOOKUP($F$3&amp;A279,价格调整汇总!$A$3:$J$1326,9,0),"")</f>
        <v/>
      </c>
      <c r="G279" s="32" t="str">
        <f>IFERROR(VLOOKUP($F$3&amp;A279,价格调整汇总!$A$3:$J$1326,10,0),"")</f>
        <v/>
      </c>
      <c r="H279" s="16"/>
    </row>
    <row r="280" spans="1:8" ht="26.1" customHeight="1">
      <c r="A280" s="10">
        <v>275</v>
      </c>
      <c r="B280" s="30" t="str">
        <f>IFERROR(VLOOKUP($F$3&amp;A280,价格调整汇总!$A$3:$J$1326,5,0),"")</f>
        <v/>
      </c>
      <c r="C280" s="30" t="str">
        <f>IFERROR(VLOOKUP($F$3&amp;A280,价格调整汇总!$A$3:$J$1326,6,0),"")</f>
        <v/>
      </c>
      <c r="D280" s="31" t="str">
        <f>IFERROR(VLOOKUP($F$3&amp;A280,价格调整汇总!$A$3:$J$1326,7,0),"")</f>
        <v/>
      </c>
      <c r="E280" s="30" t="str">
        <f>IFERROR(VLOOKUP($F$3&amp;A280,价格调整汇总!$A$3:$J$1326,8,0),"")</f>
        <v/>
      </c>
      <c r="F280" s="30" t="str">
        <f>IFERROR(VLOOKUP($F$3&amp;A280,价格调整汇总!$A$3:$J$1326,9,0),"")</f>
        <v/>
      </c>
      <c r="G280" s="32" t="str">
        <f>IFERROR(VLOOKUP($F$3&amp;A280,价格调整汇总!$A$3:$J$1326,10,0),"")</f>
        <v/>
      </c>
      <c r="H280" s="16"/>
    </row>
    <row r="281" spans="1:8" ht="26.1" customHeight="1">
      <c r="A281" s="10">
        <v>276</v>
      </c>
      <c r="B281" s="30" t="str">
        <f>IFERROR(VLOOKUP($F$3&amp;A281,价格调整汇总!$A$3:$J$1326,5,0),"")</f>
        <v/>
      </c>
      <c r="C281" s="30" t="str">
        <f>IFERROR(VLOOKUP($F$3&amp;A281,价格调整汇总!$A$3:$J$1326,6,0),"")</f>
        <v/>
      </c>
      <c r="D281" s="31" t="str">
        <f>IFERROR(VLOOKUP($F$3&amp;A281,价格调整汇总!$A$3:$J$1326,7,0),"")</f>
        <v/>
      </c>
      <c r="E281" s="30" t="str">
        <f>IFERROR(VLOOKUP($F$3&amp;A281,价格调整汇总!$A$3:$J$1326,8,0),"")</f>
        <v/>
      </c>
      <c r="F281" s="30" t="str">
        <f>IFERROR(VLOOKUP($F$3&amp;A281,价格调整汇总!$A$3:$J$1326,9,0),"")</f>
        <v/>
      </c>
      <c r="G281" s="32" t="str">
        <f>IFERROR(VLOOKUP($F$3&amp;A281,价格调整汇总!$A$3:$J$1326,10,0),"")</f>
        <v/>
      </c>
      <c r="H281" s="16"/>
    </row>
    <row r="282" spans="1:8" ht="26.1" customHeight="1">
      <c r="A282" s="10">
        <v>277</v>
      </c>
      <c r="B282" s="30" t="str">
        <f>IFERROR(VLOOKUP($F$3&amp;A282,价格调整汇总!$A$3:$J$1326,5,0),"")</f>
        <v/>
      </c>
      <c r="C282" s="30" t="str">
        <f>IFERROR(VLOOKUP($F$3&amp;A282,价格调整汇总!$A$3:$J$1326,6,0),"")</f>
        <v/>
      </c>
      <c r="D282" s="31" t="str">
        <f>IFERROR(VLOOKUP($F$3&amp;A282,价格调整汇总!$A$3:$J$1326,7,0),"")</f>
        <v/>
      </c>
      <c r="E282" s="30" t="str">
        <f>IFERROR(VLOOKUP($F$3&amp;A282,价格调整汇总!$A$3:$J$1326,8,0),"")</f>
        <v/>
      </c>
      <c r="F282" s="30" t="str">
        <f>IFERROR(VLOOKUP($F$3&amp;A282,价格调整汇总!$A$3:$J$1326,9,0),"")</f>
        <v/>
      </c>
      <c r="G282" s="32" t="str">
        <f>IFERROR(VLOOKUP($F$3&amp;A282,价格调整汇总!$A$3:$J$1326,10,0),"")</f>
        <v/>
      </c>
      <c r="H282" s="16"/>
    </row>
    <row r="283" spans="1:8" ht="26.1" customHeight="1">
      <c r="A283" s="10">
        <v>278</v>
      </c>
      <c r="B283" s="30" t="str">
        <f>IFERROR(VLOOKUP($F$3&amp;A283,价格调整汇总!$A$3:$J$1326,5,0),"")</f>
        <v/>
      </c>
      <c r="C283" s="30" t="str">
        <f>IFERROR(VLOOKUP($F$3&amp;A283,价格调整汇总!$A$3:$J$1326,6,0),"")</f>
        <v/>
      </c>
      <c r="D283" s="31" t="str">
        <f>IFERROR(VLOOKUP($F$3&amp;A283,价格调整汇总!$A$3:$J$1326,7,0),"")</f>
        <v/>
      </c>
      <c r="E283" s="30" t="str">
        <f>IFERROR(VLOOKUP($F$3&amp;A283,价格调整汇总!$A$3:$J$1326,8,0),"")</f>
        <v/>
      </c>
      <c r="F283" s="30" t="str">
        <f>IFERROR(VLOOKUP($F$3&amp;A283,价格调整汇总!$A$3:$J$1326,9,0),"")</f>
        <v/>
      </c>
      <c r="G283" s="32" t="str">
        <f>IFERROR(VLOOKUP($F$3&amp;A283,价格调整汇总!$A$3:$J$1326,10,0),"")</f>
        <v/>
      </c>
      <c r="H283" s="16"/>
    </row>
    <row r="284" spans="1:8" ht="26.1" customHeight="1">
      <c r="A284" s="10">
        <v>279</v>
      </c>
      <c r="B284" s="30" t="str">
        <f>IFERROR(VLOOKUP($F$3&amp;A284,价格调整汇总!$A$3:$J$1326,5,0),"")</f>
        <v/>
      </c>
      <c r="C284" s="30" t="str">
        <f>IFERROR(VLOOKUP($F$3&amp;A284,价格调整汇总!$A$3:$J$1326,6,0),"")</f>
        <v/>
      </c>
      <c r="D284" s="31" t="str">
        <f>IFERROR(VLOOKUP($F$3&amp;A284,价格调整汇总!$A$3:$J$1326,7,0),"")</f>
        <v/>
      </c>
      <c r="E284" s="30" t="str">
        <f>IFERROR(VLOOKUP($F$3&amp;A284,价格调整汇总!$A$3:$J$1326,8,0),"")</f>
        <v/>
      </c>
      <c r="F284" s="30" t="str">
        <f>IFERROR(VLOOKUP($F$3&amp;A284,价格调整汇总!$A$3:$J$1326,9,0),"")</f>
        <v/>
      </c>
      <c r="G284" s="32" t="str">
        <f>IFERROR(VLOOKUP($F$3&amp;A284,价格调整汇总!$A$3:$J$1326,10,0),"")</f>
        <v/>
      </c>
      <c r="H284" s="16"/>
    </row>
    <row r="285" spans="1:8" ht="26.1" customHeight="1">
      <c r="A285" s="10">
        <v>280</v>
      </c>
      <c r="B285" s="30" t="str">
        <f>IFERROR(VLOOKUP($F$3&amp;A285,价格调整汇总!$A$3:$J$1326,5,0),"")</f>
        <v/>
      </c>
      <c r="C285" s="30" t="str">
        <f>IFERROR(VLOOKUP($F$3&amp;A285,价格调整汇总!$A$3:$J$1326,6,0),"")</f>
        <v/>
      </c>
      <c r="D285" s="31" t="str">
        <f>IFERROR(VLOOKUP($F$3&amp;A285,价格调整汇总!$A$3:$J$1326,7,0),"")</f>
        <v/>
      </c>
      <c r="E285" s="30" t="str">
        <f>IFERROR(VLOOKUP($F$3&amp;A285,价格调整汇总!$A$3:$J$1326,8,0),"")</f>
        <v/>
      </c>
      <c r="F285" s="30" t="str">
        <f>IFERROR(VLOOKUP($F$3&amp;A285,价格调整汇总!$A$3:$J$1326,9,0),"")</f>
        <v/>
      </c>
      <c r="G285" s="32" t="str">
        <f>IFERROR(VLOOKUP($F$3&amp;A285,价格调整汇总!$A$3:$J$1326,10,0),"")</f>
        <v/>
      </c>
      <c r="H285" s="16"/>
    </row>
    <row r="286" spans="1:8" ht="26.1" customHeight="1">
      <c r="A286" s="10">
        <v>281</v>
      </c>
      <c r="B286" s="30" t="str">
        <f>IFERROR(VLOOKUP($F$3&amp;A286,价格调整汇总!$A$3:$J$1326,5,0),"")</f>
        <v/>
      </c>
      <c r="C286" s="30" t="str">
        <f>IFERROR(VLOOKUP($F$3&amp;A286,价格调整汇总!$A$3:$J$1326,6,0),"")</f>
        <v/>
      </c>
      <c r="D286" s="31" t="str">
        <f>IFERROR(VLOOKUP($F$3&amp;A286,价格调整汇总!$A$3:$J$1326,7,0),"")</f>
        <v/>
      </c>
      <c r="E286" s="30" t="str">
        <f>IFERROR(VLOOKUP($F$3&amp;A286,价格调整汇总!$A$3:$J$1326,8,0),"")</f>
        <v/>
      </c>
      <c r="F286" s="30" t="str">
        <f>IFERROR(VLOOKUP($F$3&amp;A286,价格调整汇总!$A$3:$J$1326,9,0),"")</f>
        <v/>
      </c>
      <c r="G286" s="32" t="str">
        <f>IFERROR(VLOOKUP($F$3&amp;A286,价格调整汇总!$A$3:$J$1326,10,0),"")</f>
        <v/>
      </c>
      <c r="H286" s="16"/>
    </row>
    <row r="287" spans="1:8" ht="26.1" customHeight="1">
      <c r="A287" s="10">
        <v>282</v>
      </c>
      <c r="B287" s="30" t="str">
        <f>IFERROR(VLOOKUP($F$3&amp;A287,价格调整汇总!$A$3:$J$1326,5,0),"")</f>
        <v/>
      </c>
      <c r="C287" s="30" t="str">
        <f>IFERROR(VLOOKUP($F$3&amp;A287,价格调整汇总!$A$3:$J$1326,6,0),"")</f>
        <v/>
      </c>
      <c r="D287" s="31" t="str">
        <f>IFERROR(VLOOKUP($F$3&amp;A287,价格调整汇总!$A$3:$J$1326,7,0),"")</f>
        <v/>
      </c>
      <c r="E287" s="30" t="str">
        <f>IFERROR(VLOOKUP($F$3&amp;A287,价格调整汇总!$A$3:$J$1326,8,0),"")</f>
        <v/>
      </c>
      <c r="F287" s="30" t="str">
        <f>IFERROR(VLOOKUP($F$3&amp;A287,价格调整汇总!$A$3:$J$1326,9,0),"")</f>
        <v/>
      </c>
      <c r="G287" s="32" t="str">
        <f>IFERROR(VLOOKUP($F$3&amp;A287,价格调整汇总!$A$3:$J$1326,10,0),"")</f>
        <v/>
      </c>
      <c r="H287" s="16"/>
    </row>
    <row r="288" spans="1:8" ht="26.1" customHeight="1">
      <c r="A288" s="10">
        <v>283</v>
      </c>
      <c r="B288" s="30" t="str">
        <f>IFERROR(VLOOKUP($F$3&amp;A288,价格调整汇总!$A$3:$J$1326,5,0),"")</f>
        <v/>
      </c>
      <c r="C288" s="30" t="str">
        <f>IFERROR(VLOOKUP($F$3&amp;A288,价格调整汇总!$A$3:$J$1326,6,0),"")</f>
        <v/>
      </c>
      <c r="D288" s="31" t="str">
        <f>IFERROR(VLOOKUP($F$3&amp;A288,价格调整汇总!$A$3:$J$1326,7,0),"")</f>
        <v/>
      </c>
      <c r="E288" s="30" t="str">
        <f>IFERROR(VLOOKUP($F$3&amp;A288,价格调整汇总!$A$3:$J$1326,8,0),"")</f>
        <v/>
      </c>
      <c r="F288" s="30" t="str">
        <f>IFERROR(VLOOKUP($F$3&amp;A288,价格调整汇总!$A$3:$J$1326,9,0),"")</f>
        <v/>
      </c>
      <c r="G288" s="32" t="str">
        <f>IFERROR(VLOOKUP($F$3&amp;A288,价格调整汇总!$A$3:$J$1326,10,0),"")</f>
        <v/>
      </c>
      <c r="H288" s="16"/>
    </row>
    <row r="289" spans="1:8" ht="26.1" customHeight="1">
      <c r="A289" s="10">
        <v>284</v>
      </c>
      <c r="B289" s="30" t="str">
        <f>IFERROR(VLOOKUP($F$3&amp;A289,价格调整汇总!$A$3:$J$1326,5,0),"")</f>
        <v/>
      </c>
      <c r="C289" s="30" t="str">
        <f>IFERROR(VLOOKUP($F$3&amp;A289,价格调整汇总!$A$3:$J$1326,6,0),"")</f>
        <v/>
      </c>
      <c r="D289" s="31" t="str">
        <f>IFERROR(VLOOKUP($F$3&amp;A289,价格调整汇总!$A$3:$J$1326,7,0),"")</f>
        <v/>
      </c>
      <c r="E289" s="30" t="str">
        <f>IFERROR(VLOOKUP($F$3&amp;A289,价格调整汇总!$A$3:$J$1326,8,0),"")</f>
        <v/>
      </c>
      <c r="F289" s="30" t="str">
        <f>IFERROR(VLOOKUP($F$3&amp;A289,价格调整汇总!$A$3:$J$1326,9,0),"")</f>
        <v/>
      </c>
      <c r="G289" s="32" t="str">
        <f>IFERROR(VLOOKUP($F$3&amp;A289,价格调整汇总!$A$3:$J$1326,10,0),"")</f>
        <v/>
      </c>
      <c r="H289" s="16"/>
    </row>
    <row r="290" spans="1:8" ht="26.1" customHeight="1">
      <c r="A290" s="10">
        <v>285</v>
      </c>
      <c r="B290" s="30" t="str">
        <f>IFERROR(VLOOKUP($F$3&amp;A290,价格调整汇总!$A$3:$J$1326,5,0),"")</f>
        <v/>
      </c>
      <c r="C290" s="30" t="str">
        <f>IFERROR(VLOOKUP($F$3&amp;A290,价格调整汇总!$A$3:$J$1326,6,0),"")</f>
        <v/>
      </c>
      <c r="D290" s="31" t="str">
        <f>IFERROR(VLOOKUP($F$3&amp;A290,价格调整汇总!$A$3:$J$1326,7,0),"")</f>
        <v/>
      </c>
      <c r="E290" s="30" t="str">
        <f>IFERROR(VLOOKUP($F$3&amp;A290,价格调整汇总!$A$3:$J$1326,8,0),"")</f>
        <v/>
      </c>
      <c r="F290" s="30" t="str">
        <f>IFERROR(VLOOKUP($F$3&amp;A290,价格调整汇总!$A$3:$J$1326,9,0),"")</f>
        <v/>
      </c>
      <c r="G290" s="32" t="str">
        <f>IFERROR(VLOOKUP($F$3&amp;A290,价格调整汇总!$A$3:$J$1326,10,0),"")</f>
        <v/>
      </c>
      <c r="H290" s="16"/>
    </row>
    <row r="291" spans="1:8" ht="26.1" customHeight="1">
      <c r="A291" s="10">
        <v>286</v>
      </c>
      <c r="B291" s="30" t="str">
        <f>IFERROR(VLOOKUP($F$3&amp;A291,价格调整汇总!$A$3:$J$1326,5,0),"")</f>
        <v/>
      </c>
      <c r="C291" s="30" t="str">
        <f>IFERROR(VLOOKUP($F$3&amp;A291,价格调整汇总!$A$3:$J$1326,6,0),"")</f>
        <v/>
      </c>
      <c r="D291" s="31" t="str">
        <f>IFERROR(VLOOKUP($F$3&amp;A291,价格调整汇总!$A$3:$J$1326,7,0),"")</f>
        <v/>
      </c>
      <c r="E291" s="30" t="str">
        <f>IFERROR(VLOOKUP($F$3&amp;A291,价格调整汇总!$A$3:$J$1326,8,0),"")</f>
        <v/>
      </c>
      <c r="F291" s="30" t="str">
        <f>IFERROR(VLOOKUP($F$3&amp;A291,价格调整汇总!$A$3:$J$1326,9,0),"")</f>
        <v/>
      </c>
      <c r="G291" s="32" t="str">
        <f>IFERROR(VLOOKUP($F$3&amp;A291,价格调整汇总!$A$3:$J$1326,10,0),"")</f>
        <v/>
      </c>
      <c r="H291" s="16"/>
    </row>
    <row r="292" spans="1:8" ht="26.1" customHeight="1">
      <c r="A292" s="10">
        <v>287</v>
      </c>
      <c r="B292" s="30" t="str">
        <f>IFERROR(VLOOKUP($F$3&amp;A292,价格调整汇总!$A$3:$J$1326,5,0),"")</f>
        <v/>
      </c>
      <c r="C292" s="30" t="str">
        <f>IFERROR(VLOOKUP($F$3&amp;A292,价格调整汇总!$A$3:$J$1326,6,0),"")</f>
        <v/>
      </c>
      <c r="D292" s="31" t="str">
        <f>IFERROR(VLOOKUP($F$3&amp;A292,价格调整汇总!$A$3:$J$1326,7,0),"")</f>
        <v/>
      </c>
      <c r="E292" s="30" t="str">
        <f>IFERROR(VLOOKUP($F$3&amp;A292,价格调整汇总!$A$3:$J$1326,8,0),"")</f>
        <v/>
      </c>
      <c r="F292" s="30" t="str">
        <f>IFERROR(VLOOKUP($F$3&amp;A292,价格调整汇总!$A$3:$J$1326,9,0),"")</f>
        <v/>
      </c>
      <c r="G292" s="32" t="str">
        <f>IFERROR(VLOOKUP($F$3&amp;A292,价格调整汇总!$A$3:$J$1326,10,0),"")</f>
        <v/>
      </c>
      <c r="H292" s="16"/>
    </row>
    <row r="293" spans="1:8" ht="26.1" customHeight="1">
      <c r="A293" s="10">
        <v>288</v>
      </c>
      <c r="B293" s="30" t="str">
        <f>IFERROR(VLOOKUP($F$3&amp;A293,价格调整汇总!$A$3:$J$1326,5,0),"")</f>
        <v/>
      </c>
      <c r="C293" s="30" t="str">
        <f>IFERROR(VLOOKUP($F$3&amp;A293,价格调整汇总!$A$3:$J$1326,6,0),"")</f>
        <v/>
      </c>
      <c r="D293" s="31" t="str">
        <f>IFERROR(VLOOKUP($F$3&amp;A293,价格调整汇总!$A$3:$J$1326,7,0),"")</f>
        <v/>
      </c>
      <c r="E293" s="30" t="str">
        <f>IFERROR(VLOOKUP($F$3&amp;A293,价格调整汇总!$A$3:$J$1326,8,0),"")</f>
        <v/>
      </c>
      <c r="F293" s="30" t="str">
        <f>IFERROR(VLOOKUP($F$3&amp;A293,价格调整汇总!$A$3:$J$1326,9,0),"")</f>
        <v/>
      </c>
      <c r="G293" s="32" t="str">
        <f>IFERROR(VLOOKUP($F$3&amp;A293,价格调整汇总!$A$3:$J$1326,10,0),"")</f>
        <v/>
      </c>
      <c r="H293" s="16"/>
    </row>
    <row r="294" spans="1:8" ht="26.1" customHeight="1">
      <c r="A294" s="10">
        <v>289</v>
      </c>
      <c r="B294" s="30" t="str">
        <f>IFERROR(VLOOKUP($F$3&amp;A294,价格调整汇总!$A$3:$J$1326,5,0),"")</f>
        <v/>
      </c>
      <c r="C294" s="30" t="str">
        <f>IFERROR(VLOOKUP($F$3&amp;A294,价格调整汇总!$A$3:$J$1326,6,0),"")</f>
        <v/>
      </c>
      <c r="D294" s="31" t="str">
        <f>IFERROR(VLOOKUP($F$3&amp;A294,价格调整汇总!$A$3:$J$1326,7,0),"")</f>
        <v/>
      </c>
      <c r="E294" s="30" t="str">
        <f>IFERROR(VLOOKUP($F$3&amp;A294,价格调整汇总!$A$3:$J$1326,8,0),"")</f>
        <v/>
      </c>
      <c r="F294" s="30" t="str">
        <f>IFERROR(VLOOKUP($F$3&amp;A294,价格调整汇总!$A$3:$J$1326,9,0),"")</f>
        <v/>
      </c>
      <c r="G294" s="32" t="str">
        <f>IFERROR(VLOOKUP($F$3&amp;A294,价格调整汇总!$A$3:$J$1326,10,0),"")</f>
        <v/>
      </c>
      <c r="H294" s="16"/>
    </row>
    <row r="295" spans="1:8" ht="26.1" customHeight="1">
      <c r="A295" s="10">
        <v>290</v>
      </c>
      <c r="B295" s="30" t="str">
        <f>IFERROR(VLOOKUP($F$3&amp;A295,价格调整汇总!$A$3:$J$1326,5,0),"")</f>
        <v/>
      </c>
      <c r="C295" s="30" t="str">
        <f>IFERROR(VLOOKUP($F$3&amp;A295,价格调整汇总!$A$3:$J$1326,6,0),"")</f>
        <v/>
      </c>
      <c r="D295" s="31" t="str">
        <f>IFERROR(VLOOKUP($F$3&amp;A295,价格调整汇总!$A$3:$J$1326,7,0),"")</f>
        <v/>
      </c>
      <c r="E295" s="30" t="str">
        <f>IFERROR(VLOOKUP($F$3&amp;A295,价格调整汇总!$A$3:$J$1326,8,0),"")</f>
        <v/>
      </c>
      <c r="F295" s="30" t="str">
        <f>IFERROR(VLOOKUP($F$3&amp;A295,价格调整汇总!$A$3:$J$1326,9,0),"")</f>
        <v/>
      </c>
      <c r="G295" s="32" t="str">
        <f>IFERROR(VLOOKUP($F$3&amp;A295,价格调整汇总!$A$3:$J$1326,10,0),"")</f>
        <v/>
      </c>
      <c r="H295" s="16"/>
    </row>
    <row r="296" spans="1:8" ht="26.1" customHeight="1">
      <c r="A296" s="10">
        <v>291</v>
      </c>
      <c r="B296" s="30" t="str">
        <f>IFERROR(VLOOKUP($F$3&amp;A296,价格调整汇总!$A$3:$J$1326,5,0),"")</f>
        <v/>
      </c>
      <c r="C296" s="30" t="str">
        <f>IFERROR(VLOOKUP($F$3&amp;A296,价格调整汇总!$A$3:$J$1326,6,0),"")</f>
        <v/>
      </c>
      <c r="D296" s="31" t="str">
        <f>IFERROR(VLOOKUP($F$3&amp;A296,价格调整汇总!$A$3:$J$1326,7,0),"")</f>
        <v/>
      </c>
      <c r="E296" s="30" t="str">
        <f>IFERROR(VLOOKUP($F$3&amp;A296,价格调整汇总!$A$3:$J$1326,8,0),"")</f>
        <v/>
      </c>
      <c r="F296" s="30" t="str">
        <f>IFERROR(VLOOKUP($F$3&amp;A296,价格调整汇总!$A$3:$J$1326,9,0),"")</f>
        <v/>
      </c>
      <c r="G296" s="32" t="str">
        <f>IFERROR(VLOOKUP($F$3&amp;A296,价格调整汇总!$A$3:$J$1326,10,0),"")</f>
        <v/>
      </c>
      <c r="H296" s="16"/>
    </row>
    <row r="297" spans="1:8" ht="26.1" customHeight="1">
      <c r="A297" s="10">
        <v>292</v>
      </c>
      <c r="B297" s="30" t="str">
        <f>IFERROR(VLOOKUP($F$3&amp;A297,价格调整汇总!$A$3:$J$1326,5,0),"")</f>
        <v/>
      </c>
      <c r="C297" s="30" t="str">
        <f>IFERROR(VLOOKUP($F$3&amp;A297,价格调整汇总!$A$3:$J$1326,6,0),"")</f>
        <v/>
      </c>
      <c r="D297" s="31" t="str">
        <f>IFERROR(VLOOKUP($F$3&amp;A297,价格调整汇总!$A$3:$J$1326,7,0),"")</f>
        <v/>
      </c>
      <c r="E297" s="30" t="str">
        <f>IFERROR(VLOOKUP($F$3&amp;A297,价格调整汇总!$A$3:$J$1326,8,0),"")</f>
        <v/>
      </c>
      <c r="F297" s="30" t="str">
        <f>IFERROR(VLOOKUP($F$3&amp;A297,价格调整汇总!$A$3:$J$1326,9,0),"")</f>
        <v/>
      </c>
      <c r="G297" s="32" t="str">
        <f>IFERROR(VLOOKUP($F$3&amp;A297,价格调整汇总!$A$3:$J$1326,10,0),"")</f>
        <v/>
      </c>
      <c r="H297" s="16"/>
    </row>
    <row r="298" spans="1:8" ht="26.1" customHeight="1">
      <c r="A298" s="10">
        <v>293</v>
      </c>
      <c r="B298" s="30" t="str">
        <f>IFERROR(VLOOKUP($F$3&amp;A298,价格调整汇总!$A$3:$J$1326,5,0),"")</f>
        <v/>
      </c>
      <c r="C298" s="30" t="str">
        <f>IFERROR(VLOOKUP($F$3&amp;A298,价格调整汇总!$A$3:$J$1326,6,0),"")</f>
        <v/>
      </c>
      <c r="D298" s="31" t="str">
        <f>IFERROR(VLOOKUP($F$3&amp;A298,价格调整汇总!$A$3:$J$1326,7,0),"")</f>
        <v/>
      </c>
      <c r="E298" s="30" t="str">
        <f>IFERROR(VLOOKUP($F$3&amp;A298,价格调整汇总!$A$3:$J$1326,8,0),"")</f>
        <v/>
      </c>
      <c r="F298" s="30" t="str">
        <f>IFERROR(VLOOKUP($F$3&amp;A298,价格调整汇总!$A$3:$J$1326,9,0),"")</f>
        <v/>
      </c>
      <c r="G298" s="32" t="str">
        <f>IFERROR(VLOOKUP($F$3&amp;A298,价格调整汇总!$A$3:$J$1326,10,0),"")</f>
        <v/>
      </c>
      <c r="H298" s="16"/>
    </row>
    <row r="299" spans="1:8" ht="26.1" customHeight="1">
      <c r="A299" s="10">
        <v>294</v>
      </c>
      <c r="B299" s="30" t="str">
        <f>IFERROR(VLOOKUP($F$3&amp;A299,价格调整汇总!$A$3:$J$1326,5,0),"")</f>
        <v/>
      </c>
      <c r="C299" s="30" t="str">
        <f>IFERROR(VLOOKUP($F$3&amp;A299,价格调整汇总!$A$3:$J$1326,6,0),"")</f>
        <v/>
      </c>
      <c r="D299" s="31" t="str">
        <f>IFERROR(VLOOKUP($F$3&amp;A299,价格调整汇总!$A$3:$J$1326,7,0),"")</f>
        <v/>
      </c>
      <c r="E299" s="30" t="str">
        <f>IFERROR(VLOOKUP($F$3&amp;A299,价格调整汇总!$A$3:$J$1326,8,0),"")</f>
        <v/>
      </c>
      <c r="F299" s="30" t="str">
        <f>IFERROR(VLOOKUP($F$3&amp;A299,价格调整汇总!$A$3:$J$1326,9,0),"")</f>
        <v/>
      </c>
      <c r="G299" s="32" t="str">
        <f>IFERROR(VLOOKUP($F$3&amp;A299,价格调整汇总!$A$3:$J$1326,10,0),"")</f>
        <v/>
      </c>
      <c r="H299" s="16"/>
    </row>
    <row r="300" spans="1:8" ht="26.1" customHeight="1">
      <c r="A300" s="10">
        <v>295</v>
      </c>
      <c r="B300" s="30" t="str">
        <f>IFERROR(VLOOKUP($F$3&amp;A300,价格调整汇总!$A$3:$J$1326,5,0),"")</f>
        <v/>
      </c>
      <c r="C300" s="30" t="str">
        <f>IFERROR(VLOOKUP($F$3&amp;A300,价格调整汇总!$A$3:$J$1326,6,0),"")</f>
        <v/>
      </c>
      <c r="D300" s="31" t="str">
        <f>IFERROR(VLOOKUP($F$3&amp;A300,价格调整汇总!$A$3:$J$1326,7,0),"")</f>
        <v/>
      </c>
      <c r="E300" s="30" t="str">
        <f>IFERROR(VLOOKUP($F$3&amp;A300,价格调整汇总!$A$3:$J$1326,8,0),"")</f>
        <v/>
      </c>
      <c r="F300" s="30" t="str">
        <f>IFERROR(VLOOKUP($F$3&amp;A300,价格调整汇总!$A$3:$J$1326,9,0),"")</f>
        <v/>
      </c>
      <c r="G300" s="32" t="str">
        <f>IFERROR(VLOOKUP($F$3&amp;A300,价格调整汇总!$A$3:$J$1326,10,0),"")</f>
        <v/>
      </c>
      <c r="H300" s="16"/>
    </row>
    <row r="301" spans="1:8" ht="26.1" customHeight="1">
      <c r="A301" s="10">
        <v>296</v>
      </c>
      <c r="B301" s="30" t="str">
        <f>IFERROR(VLOOKUP($F$3&amp;A301,价格调整汇总!$A$3:$J$1326,5,0),"")</f>
        <v/>
      </c>
      <c r="C301" s="30" t="str">
        <f>IFERROR(VLOOKUP($F$3&amp;A301,价格调整汇总!$A$3:$J$1326,6,0),"")</f>
        <v/>
      </c>
      <c r="D301" s="31" t="str">
        <f>IFERROR(VLOOKUP($F$3&amp;A301,价格调整汇总!$A$3:$J$1326,7,0),"")</f>
        <v/>
      </c>
      <c r="E301" s="30" t="str">
        <f>IFERROR(VLOOKUP($F$3&amp;A301,价格调整汇总!$A$3:$J$1326,8,0),"")</f>
        <v/>
      </c>
      <c r="F301" s="30" t="str">
        <f>IFERROR(VLOOKUP($F$3&amp;A301,价格调整汇总!$A$3:$J$1326,9,0),"")</f>
        <v/>
      </c>
      <c r="G301" s="32" t="str">
        <f>IFERROR(VLOOKUP($F$3&amp;A301,价格调整汇总!$A$3:$J$1326,10,0),"")</f>
        <v/>
      </c>
      <c r="H301" s="16"/>
    </row>
    <row r="302" spans="1:8" ht="26.1" customHeight="1">
      <c r="A302" s="10">
        <v>297</v>
      </c>
      <c r="B302" s="30" t="str">
        <f>IFERROR(VLOOKUP($F$3&amp;A302,价格调整汇总!$A$3:$J$1326,5,0),"")</f>
        <v/>
      </c>
      <c r="C302" s="30" t="str">
        <f>IFERROR(VLOOKUP($F$3&amp;A302,价格调整汇总!$A$3:$J$1326,6,0),"")</f>
        <v/>
      </c>
      <c r="D302" s="31" t="str">
        <f>IFERROR(VLOOKUP($F$3&amp;A302,价格调整汇总!$A$3:$J$1326,7,0),"")</f>
        <v/>
      </c>
      <c r="E302" s="30" t="str">
        <f>IFERROR(VLOOKUP($F$3&amp;A302,价格调整汇总!$A$3:$J$1326,8,0),"")</f>
        <v/>
      </c>
      <c r="F302" s="30" t="str">
        <f>IFERROR(VLOOKUP($F$3&amp;A302,价格调整汇总!$A$3:$J$1326,9,0),"")</f>
        <v/>
      </c>
      <c r="G302" s="32" t="str">
        <f>IFERROR(VLOOKUP($F$3&amp;A302,价格调整汇总!$A$3:$J$1326,10,0),"")</f>
        <v/>
      </c>
      <c r="H302" s="16"/>
    </row>
    <row r="303" spans="1:8" ht="26.1" customHeight="1">
      <c r="A303" s="10">
        <v>298</v>
      </c>
      <c r="B303" s="30" t="str">
        <f>IFERROR(VLOOKUP($F$3&amp;A303,价格调整汇总!$A$3:$J$1326,5,0),"")</f>
        <v/>
      </c>
      <c r="C303" s="30" t="str">
        <f>IFERROR(VLOOKUP($F$3&amp;A303,价格调整汇总!$A$3:$J$1326,6,0),"")</f>
        <v/>
      </c>
      <c r="D303" s="31" t="str">
        <f>IFERROR(VLOOKUP($F$3&amp;A303,价格调整汇总!$A$3:$J$1326,7,0),"")</f>
        <v/>
      </c>
      <c r="E303" s="30" t="str">
        <f>IFERROR(VLOOKUP($F$3&amp;A303,价格调整汇总!$A$3:$J$1326,8,0),"")</f>
        <v/>
      </c>
      <c r="F303" s="30" t="str">
        <f>IFERROR(VLOOKUP($F$3&amp;A303,价格调整汇总!$A$3:$J$1326,9,0),"")</f>
        <v/>
      </c>
      <c r="G303" s="32" t="str">
        <f>IFERROR(VLOOKUP($F$3&amp;A303,价格调整汇总!$A$3:$J$1326,10,0),"")</f>
        <v/>
      </c>
      <c r="H303" s="16"/>
    </row>
    <row r="304" spans="1:8" ht="26.1" customHeight="1">
      <c r="A304" s="10">
        <v>299</v>
      </c>
      <c r="B304" s="30" t="str">
        <f>IFERROR(VLOOKUP($F$3&amp;A304,价格调整汇总!$A$3:$J$1326,5,0),"")</f>
        <v/>
      </c>
      <c r="C304" s="30" t="str">
        <f>IFERROR(VLOOKUP($F$3&amp;A304,价格调整汇总!$A$3:$J$1326,6,0),"")</f>
        <v/>
      </c>
      <c r="D304" s="31" t="str">
        <f>IFERROR(VLOOKUP($F$3&amp;A304,价格调整汇总!$A$3:$J$1326,7,0),"")</f>
        <v/>
      </c>
      <c r="E304" s="30" t="str">
        <f>IFERROR(VLOOKUP($F$3&amp;A304,价格调整汇总!$A$3:$J$1326,8,0),"")</f>
        <v/>
      </c>
      <c r="F304" s="30" t="str">
        <f>IFERROR(VLOOKUP($F$3&amp;A304,价格调整汇总!$A$3:$J$1326,9,0),"")</f>
        <v/>
      </c>
      <c r="G304" s="32" t="str">
        <f>IFERROR(VLOOKUP($F$3&amp;A304,价格调整汇总!$A$3:$J$1326,10,0),"")</f>
        <v/>
      </c>
      <c r="H304" s="16"/>
    </row>
    <row r="305" spans="1:8" ht="26.1" customHeight="1">
      <c r="A305" s="10">
        <v>300</v>
      </c>
      <c r="B305" s="30" t="str">
        <f>IFERROR(VLOOKUP($F$3&amp;A305,价格调整汇总!$A$3:$J$1326,5,0),"")</f>
        <v/>
      </c>
      <c r="C305" s="30" t="str">
        <f>IFERROR(VLOOKUP($F$3&amp;A305,价格调整汇总!$A$3:$J$1326,6,0),"")</f>
        <v/>
      </c>
      <c r="D305" s="31" t="str">
        <f>IFERROR(VLOOKUP($F$3&amp;A305,价格调整汇总!$A$3:$J$1326,7,0),"")</f>
        <v/>
      </c>
      <c r="E305" s="30" t="str">
        <f>IFERROR(VLOOKUP($F$3&amp;A305,价格调整汇总!$A$3:$J$1326,8,0),"")</f>
        <v/>
      </c>
      <c r="F305" s="30" t="str">
        <f>IFERROR(VLOOKUP($F$3&amp;A305,价格调整汇总!$A$3:$J$1326,9,0),"")</f>
        <v/>
      </c>
      <c r="G305" s="32" t="str">
        <f>IFERROR(VLOOKUP($F$3&amp;A305,价格调整汇总!$A$3:$J$1326,10,0),"")</f>
        <v/>
      </c>
      <c r="H305" s="16"/>
    </row>
    <row r="306" spans="1:8" ht="26.1" customHeight="1">
      <c r="A306" s="10">
        <v>301</v>
      </c>
      <c r="B306" s="30" t="str">
        <f>IFERROR(VLOOKUP($F$3&amp;A306,价格调整汇总!$A$3:$J$1326,5,0),"")</f>
        <v/>
      </c>
      <c r="C306" s="30" t="str">
        <f>IFERROR(VLOOKUP($F$3&amp;A306,价格调整汇总!$A$3:$J$1326,6,0),"")</f>
        <v/>
      </c>
      <c r="D306" s="31" t="str">
        <f>IFERROR(VLOOKUP($F$3&amp;A306,价格调整汇总!$A$3:$J$1326,7,0),"")</f>
        <v/>
      </c>
      <c r="E306" s="30" t="str">
        <f>IFERROR(VLOOKUP($F$3&amp;A306,价格调整汇总!$A$3:$J$1326,8,0),"")</f>
        <v/>
      </c>
      <c r="F306" s="30" t="str">
        <f>IFERROR(VLOOKUP($F$3&amp;A306,价格调整汇总!$A$3:$J$1326,9,0),"")</f>
        <v/>
      </c>
      <c r="G306" s="32" t="str">
        <f>IFERROR(VLOOKUP($F$3&amp;A306,价格调整汇总!$A$3:$J$1326,10,0),"")</f>
        <v/>
      </c>
      <c r="H306" s="16"/>
    </row>
    <row r="307" spans="1:8" ht="26.1" customHeight="1">
      <c r="A307" s="10">
        <v>302</v>
      </c>
      <c r="B307" s="30" t="str">
        <f>IFERROR(VLOOKUP($F$3&amp;A307,价格调整汇总!$A$3:$J$1326,5,0),"")</f>
        <v/>
      </c>
      <c r="C307" s="30" t="str">
        <f>IFERROR(VLOOKUP($F$3&amp;A307,价格调整汇总!$A$3:$J$1326,6,0),"")</f>
        <v/>
      </c>
      <c r="D307" s="31" t="str">
        <f>IFERROR(VLOOKUP($F$3&amp;A307,价格调整汇总!$A$3:$J$1326,7,0),"")</f>
        <v/>
      </c>
      <c r="E307" s="30" t="str">
        <f>IFERROR(VLOOKUP($F$3&amp;A307,价格调整汇总!$A$3:$J$1326,8,0),"")</f>
        <v/>
      </c>
      <c r="F307" s="30" t="str">
        <f>IFERROR(VLOOKUP($F$3&amp;A307,价格调整汇总!$A$3:$J$1326,9,0),"")</f>
        <v/>
      </c>
      <c r="G307" s="32" t="str">
        <f>IFERROR(VLOOKUP($F$3&amp;A307,价格调整汇总!$A$3:$J$1326,10,0),"")</f>
        <v/>
      </c>
      <c r="H307" s="16"/>
    </row>
    <row r="308" spans="1:8" ht="26.1" customHeight="1">
      <c r="A308" s="10">
        <v>303</v>
      </c>
      <c r="B308" s="30" t="str">
        <f>IFERROR(VLOOKUP($F$3&amp;A308,价格调整汇总!$A$3:$J$1326,5,0),"")</f>
        <v/>
      </c>
      <c r="C308" s="30" t="str">
        <f>IFERROR(VLOOKUP($F$3&amp;A308,价格调整汇总!$A$3:$J$1326,6,0),"")</f>
        <v/>
      </c>
      <c r="D308" s="31" t="str">
        <f>IFERROR(VLOOKUP($F$3&amp;A308,价格调整汇总!$A$3:$J$1326,7,0),"")</f>
        <v/>
      </c>
      <c r="E308" s="30" t="str">
        <f>IFERROR(VLOOKUP($F$3&amp;A308,价格调整汇总!$A$3:$J$1326,8,0),"")</f>
        <v/>
      </c>
      <c r="F308" s="30" t="str">
        <f>IFERROR(VLOOKUP($F$3&amp;A308,价格调整汇总!$A$3:$J$1326,9,0),"")</f>
        <v/>
      </c>
      <c r="G308" s="32" t="str">
        <f>IFERROR(VLOOKUP($F$3&amp;A308,价格调整汇总!$A$3:$J$1326,10,0),"")</f>
        <v/>
      </c>
      <c r="H308" s="16"/>
    </row>
    <row r="309" spans="1:8" ht="26.1" customHeight="1">
      <c r="A309" s="10">
        <v>304</v>
      </c>
      <c r="B309" s="30" t="str">
        <f>IFERROR(VLOOKUP($F$3&amp;A309,价格调整汇总!$A$3:$J$1326,5,0),"")</f>
        <v/>
      </c>
      <c r="C309" s="30" t="str">
        <f>IFERROR(VLOOKUP($F$3&amp;A309,价格调整汇总!$A$3:$J$1326,6,0),"")</f>
        <v/>
      </c>
      <c r="D309" s="31" t="str">
        <f>IFERROR(VLOOKUP($F$3&amp;A309,价格调整汇总!$A$3:$J$1326,7,0),"")</f>
        <v/>
      </c>
      <c r="E309" s="30" t="str">
        <f>IFERROR(VLOOKUP($F$3&amp;A309,价格调整汇总!$A$3:$J$1326,8,0),"")</f>
        <v/>
      </c>
      <c r="F309" s="30" t="str">
        <f>IFERROR(VLOOKUP($F$3&amp;A309,价格调整汇总!$A$3:$J$1326,9,0),"")</f>
        <v/>
      </c>
      <c r="G309" s="32" t="str">
        <f>IFERROR(VLOOKUP($F$3&amp;A309,价格调整汇总!$A$3:$J$1326,10,0),"")</f>
        <v/>
      </c>
      <c r="H309" s="16"/>
    </row>
    <row r="310" spans="1:8" ht="26.1" customHeight="1">
      <c r="A310" s="10">
        <v>305</v>
      </c>
      <c r="B310" s="30" t="str">
        <f>IFERROR(VLOOKUP($F$3&amp;A310,价格调整汇总!$A$3:$J$1326,5,0),"")</f>
        <v/>
      </c>
      <c r="C310" s="30" t="str">
        <f>IFERROR(VLOOKUP($F$3&amp;A310,价格调整汇总!$A$3:$J$1326,6,0),"")</f>
        <v/>
      </c>
      <c r="D310" s="31" t="str">
        <f>IFERROR(VLOOKUP($F$3&amp;A310,价格调整汇总!$A$3:$J$1326,7,0),"")</f>
        <v/>
      </c>
      <c r="E310" s="30" t="str">
        <f>IFERROR(VLOOKUP($F$3&amp;A310,价格调整汇总!$A$3:$J$1326,8,0),"")</f>
        <v/>
      </c>
      <c r="F310" s="30" t="str">
        <f>IFERROR(VLOOKUP($F$3&amp;A310,价格调整汇总!$A$3:$J$1326,9,0),"")</f>
        <v/>
      </c>
      <c r="G310" s="32" t="str">
        <f>IFERROR(VLOOKUP($F$3&amp;A310,价格调整汇总!$A$3:$J$1326,10,0),"")</f>
        <v/>
      </c>
      <c r="H310" s="16"/>
    </row>
    <row r="311" spans="1:8" ht="26.1" customHeight="1">
      <c r="A311" s="10">
        <v>306</v>
      </c>
      <c r="B311" s="30" t="str">
        <f>IFERROR(VLOOKUP($F$3&amp;A311,价格调整汇总!$A$3:$J$1326,5,0),"")</f>
        <v/>
      </c>
      <c r="C311" s="30" t="str">
        <f>IFERROR(VLOOKUP($F$3&amp;A311,价格调整汇总!$A$3:$J$1326,6,0),"")</f>
        <v/>
      </c>
      <c r="D311" s="31" t="str">
        <f>IFERROR(VLOOKUP($F$3&amp;A311,价格调整汇总!$A$3:$J$1326,7,0),"")</f>
        <v/>
      </c>
      <c r="E311" s="30" t="str">
        <f>IFERROR(VLOOKUP($F$3&amp;A311,价格调整汇总!$A$3:$J$1326,8,0),"")</f>
        <v/>
      </c>
      <c r="F311" s="30" t="str">
        <f>IFERROR(VLOOKUP($F$3&amp;A311,价格调整汇总!$A$3:$J$1326,9,0),"")</f>
        <v/>
      </c>
      <c r="G311" s="32" t="str">
        <f>IFERROR(VLOOKUP($F$3&amp;A311,价格调整汇总!$A$3:$J$1326,10,0),"")</f>
        <v/>
      </c>
      <c r="H311" s="16"/>
    </row>
    <row r="312" spans="1:8" ht="26.1" customHeight="1">
      <c r="A312" s="10">
        <v>307</v>
      </c>
      <c r="B312" s="30" t="str">
        <f>IFERROR(VLOOKUP($F$3&amp;A312,价格调整汇总!$A$3:$J$1326,5,0),"")</f>
        <v/>
      </c>
      <c r="C312" s="30" t="str">
        <f>IFERROR(VLOOKUP($F$3&amp;A312,价格调整汇总!$A$3:$J$1326,6,0),"")</f>
        <v/>
      </c>
      <c r="D312" s="31" t="str">
        <f>IFERROR(VLOOKUP($F$3&amp;A312,价格调整汇总!$A$3:$J$1326,7,0),"")</f>
        <v/>
      </c>
      <c r="E312" s="30" t="str">
        <f>IFERROR(VLOOKUP($F$3&amp;A312,价格调整汇总!$A$3:$J$1326,8,0),"")</f>
        <v/>
      </c>
      <c r="F312" s="30" t="str">
        <f>IFERROR(VLOOKUP($F$3&amp;A312,价格调整汇总!$A$3:$J$1326,9,0),"")</f>
        <v/>
      </c>
      <c r="G312" s="32" t="str">
        <f>IFERROR(VLOOKUP($F$3&amp;A312,价格调整汇总!$A$3:$J$1326,10,0),"")</f>
        <v/>
      </c>
      <c r="H312" s="16"/>
    </row>
    <row r="313" spans="1:8" ht="26.1" customHeight="1">
      <c r="A313" s="10">
        <v>308</v>
      </c>
      <c r="B313" s="30" t="str">
        <f>IFERROR(VLOOKUP($F$3&amp;A313,价格调整汇总!$A$3:$J$1326,5,0),"")</f>
        <v/>
      </c>
      <c r="C313" s="30" t="str">
        <f>IFERROR(VLOOKUP($F$3&amp;A313,价格调整汇总!$A$3:$J$1326,6,0),"")</f>
        <v/>
      </c>
      <c r="D313" s="31" t="str">
        <f>IFERROR(VLOOKUP($F$3&amp;A313,价格调整汇总!$A$3:$J$1326,7,0),"")</f>
        <v/>
      </c>
      <c r="E313" s="30" t="str">
        <f>IFERROR(VLOOKUP($F$3&amp;A313,价格调整汇总!$A$3:$J$1326,8,0),"")</f>
        <v/>
      </c>
      <c r="F313" s="30" t="str">
        <f>IFERROR(VLOOKUP($F$3&amp;A313,价格调整汇总!$A$3:$J$1326,9,0),"")</f>
        <v/>
      </c>
      <c r="G313" s="32" t="str">
        <f>IFERROR(VLOOKUP($F$3&amp;A313,价格调整汇总!$A$3:$J$1326,10,0),"")</f>
        <v/>
      </c>
      <c r="H313" s="16"/>
    </row>
    <row r="314" spans="1:8" ht="26.1" customHeight="1">
      <c r="A314" s="10">
        <v>309</v>
      </c>
      <c r="B314" s="30" t="str">
        <f>IFERROR(VLOOKUP($F$3&amp;A314,价格调整汇总!$A$3:$J$1326,5,0),"")</f>
        <v/>
      </c>
      <c r="C314" s="30" t="str">
        <f>IFERROR(VLOOKUP($F$3&amp;A314,价格调整汇总!$A$3:$J$1326,6,0),"")</f>
        <v/>
      </c>
      <c r="D314" s="31" t="str">
        <f>IFERROR(VLOOKUP($F$3&amp;A314,价格调整汇总!$A$3:$J$1326,7,0),"")</f>
        <v/>
      </c>
      <c r="E314" s="30" t="str">
        <f>IFERROR(VLOOKUP($F$3&amp;A314,价格调整汇总!$A$3:$J$1326,8,0),"")</f>
        <v/>
      </c>
      <c r="F314" s="30" t="str">
        <f>IFERROR(VLOOKUP($F$3&amp;A314,价格调整汇总!$A$3:$J$1326,9,0),"")</f>
        <v/>
      </c>
      <c r="G314" s="32" t="str">
        <f>IFERROR(VLOOKUP($F$3&amp;A314,价格调整汇总!$A$3:$J$1326,10,0),"")</f>
        <v/>
      </c>
      <c r="H314" s="16"/>
    </row>
    <row r="315" spans="1:8" ht="26.1" customHeight="1">
      <c r="A315" s="10">
        <v>310</v>
      </c>
      <c r="B315" s="30" t="str">
        <f>IFERROR(VLOOKUP($F$3&amp;A315,价格调整汇总!$A$3:$J$1326,5,0),"")</f>
        <v/>
      </c>
      <c r="C315" s="30" t="str">
        <f>IFERROR(VLOOKUP($F$3&amp;A315,价格调整汇总!$A$3:$J$1326,6,0),"")</f>
        <v/>
      </c>
      <c r="D315" s="31" t="str">
        <f>IFERROR(VLOOKUP($F$3&amp;A315,价格调整汇总!$A$3:$J$1326,7,0),"")</f>
        <v/>
      </c>
      <c r="E315" s="30" t="str">
        <f>IFERROR(VLOOKUP($F$3&amp;A315,价格调整汇总!$A$3:$J$1326,8,0),"")</f>
        <v/>
      </c>
      <c r="F315" s="30" t="str">
        <f>IFERROR(VLOOKUP($F$3&amp;A315,价格调整汇总!$A$3:$J$1326,9,0),"")</f>
        <v/>
      </c>
      <c r="G315" s="32" t="str">
        <f>IFERROR(VLOOKUP($F$3&amp;A315,价格调整汇总!$A$3:$J$1326,10,0),"")</f>
        <v/>
      </c>
      <c r="H315" s="16"/>
    </row>
    <row r="316" spans="1:8" ht="26.1" customHeight="1">
      <c r="A316" s="10">
        <v>311</v>
      </c>
      <c r="B316" s="30" t="str">
        <f>IFERROR(VLOOKUP($F$3&amp;A316,价格调整汇总!$A$3:$J$1326,5,0),"")</f>
        <v/>
      </c>
      <c r="C316" s="30" t="str">
        <f>IFERROR(VLOOKUP($F$3&amp;A316,价格调整汇总!$A$3:$J$1326,6,0),"")</f>
        <v/>
      </c>
      <c r="D316" s="31" t="str">
        <f>IFERROR(VLOOKUP($F$3&amp;A316,价格调整汇总!$A$3:$J$1326,7,0),"")</f>
        <v/>
      </c>
      <c r="E316" s="30" t="str">
        <f>IFERROR(VLOOKUP($F$3&amp;A316,价格调整汇总!$A$3:$J$1326,8,0),"")</f>
        <v/>
      </c>
      <c r="F316" s="30" t="str">
        <f>IFERROR(VLOOKUP($F$3&amp;A316,价格调整汇总!$A$3:$J$1326,9,0),"")</f>
        <v/>
      </c>
      <c r="G316" s="32" t="str">
        <f>IFERROR(VLOOKUP($F$3&amp;A316,价格调整汇总!$A$3:$J$1326,10,0),"")</f>
        <v/>
      </c>
      <c r="H316" s="16"/>
    </row>
    <row r="317" spans="1:8" ht="26.1" customHeight="1">
      <c r="A317" s="10">
        <v>312</v>
      </c>
      <c r="B317" s="30" t="str">
        <f>IFERROR(VLOOKUP($F$3&amp;A317,价格调整汇总!$A$3:$J$1326,5,0),"")</f>
        <v/>
      </c>
      <c r="C317" s="30" t="str">
        <f>IFERROR(VLOOKUP($F$3&amp;A317,价格调整汇总!$A$3:$J$1326,6,0),"")</f>
        <v/>
      </c>
      <c r="D317" s="31" t="str">
        <f>IFERROR(VLOOKUP($F$3&amp;A317,价格调整汇总!$A$3:$J$1326,7,0),"")</f>
        <v/>
      </c>
      <c r="E317" s="30" t="str">
        <f>IFERROR(VLOOKUP($F$3&amp;A317,价格调整汇总!$A$3:$J$1326,8,0),"")</f>
        <v/>
      </c>
      <c r="F317" s="30" t="str">
        <f>IFERROR(VLOOKUP($F$3&amp;A317,价格调整汇总!$A$3:$J$1326,9,0),"")</f>
        <v/>
      </c>
      <c r="G317" s="32" t="str">
        <f>IFERROR(VLOOKUP($F$3&amp;A317,价格调整汇总!$A$3:$J$1326,10,0),"")</f>
        <v/>
      </c>
      <c r="H317" s="16"/>
    </row>
    <row r="318" spans="1:8" ht="26.1" customHeight="1">
      <c r="A318" s="10">
        <v>313</v>
      </c>
      <c r="B318" s="30" t="str">
        <f>IFERROR(VLOOKUP($F$3&amp;A318,价格调整汇总!$A$3:$J$1326,5,0),"")</f>
        <v/>
      </c>
      <c r="C318" s="30" t="str">
        <f>IFERROR(VLOOKUP($F$3&amp;A318,价格调整汇总!$A$3:$J$1326,6,0),"")</f>
        <v/>
      </c>
      <c r="D318" s="31" t="str">
        <f>IFERROR(VLOOKUP($F$3&amp;A318,价格调整汇总!$A$3:$J$1326,7,0),"")</f>
        <v/>
      </c>
      <c r="E318" s="30" t="str">
        <f>IFERROR(VLOOKUP($F$3&amp;A318,价格调整汇总!$A$3:$J$1326,8,0),"")</f>
        <v/>
      </c>
      <c r="F318" s="30" t="str">
        <f>IFERROR(VLOOKUP($F$3&amp;A318,价格调整汇总!$A$3:$J$1326,9,0),"")</f>
        <v/>
      </c>
      <c r="G318" s="32" t="str">
        <f>IFERROR(VLOOKUP($F$3&amp;A318,价格调整汇总!$A$3:$J$1326,10,0),"")</f>
        <v/>
      </c>
      <c r="H318" s="16"/>
    </row>
    <row r="319" spans="1:8" ht="26.1" customHeight="1">
      <c r="A319" s="10">
        <v>314</v>
      </c>
      <c r="B319" s="30" t="str">
        <f>IFERROR(VLOOKUP($F$3&amp;A319,价格调整汇总!$A$3:$J$1326,5,0),"")</f>
        <v/>
      </c>
      <c r="C319" s="30" t="str">
        <f>IFERROR(VLOOKUP($F$3&amp;A319,价格调整汇总!$A$3:$J$1326,6,0),"")</f>
        <v/>
      </c>
      <c r="D319" s="31" t="str">
        <f>IFERROR(VLOOKUP($F$3&amp;A319,价格调整汇总!$A$3:$J$1326,7,0),"")</f>
        <v/>
      </c>
      <c r="E319" s="30" t="str">
        <f>IFERROR(VLOOKUP($F$3&amp;A319,价格调整汇总!$A$3:$J$1326,8,0),"")</f>
        <v/>
      </c>
      <c r="F319" s="30" t="str">
        <f>IFERROR(VLOOKUP($F$3&amp;A319,价格调整汇总!$A$3:$J$1326,9,0),"")</f>
        <v/>
      </c>
      <c r="G319" s="32" t="str">
        <f>IFERROR(VLOOKUP($F$3&amp;A319,价格调整汇总!$A$3:$J$1326,10,0),"")</f>
        <v/>
      </c>
      <c r="H319" s="16"/>
    </row>
    <row r="320" spans="1:8" ht="26.1" customHeight="1">
      <c r="A320" s="10">
        <v>315</v>
      </c>
      <c r="B320" s="30" t="str">
        <f>IFERROR(VLOOKUP($F$3&amp;A320,价格调整汇总!$A$3:$J$1326,5,0),"")</f>
        <v/>
      </c>
      <c r="C320" s="30" t="str">
        <f>IFERROR(VLOOKUP($F$3&amp;A320,价格调整汇总!$A$3:$J$1326,6,0),"")</f>
        <v/>
      </c>
      <c r="D320" s="31" t="str">
        <f>IFERROR(VLOOKUP($F$3&amp;A320,价格调整汇总!$A$3:$J$1326,7,0),"")</f>
        <v/>
      </c>
      <c r="E320" s="30" t="str">
        <f>IFERROR(VLOOKUP($F$3&amp;A320,价格调整汇总!$A$3:$J$1326,8,0),"")</f>
        <v/>
      </c>
      <c r="F320" s="30" t="str">
        <f>IFERROR(VLOOKUP($F$3&amp;A320,价格调整汇总!$A$3:$J$1326,9,0),"")</f>
        <v/>
      </c>
      <c r="G320" s="32" t="str">
        <f>IFERROR(VLOOKUP($F$3&amp;A320,价格调整汇总!$A$3:$J$1326,10,0),"")</f>
        <v/>
      </c>
      <c r="H320" s="16"/>
    </row>
    <row r="321" spans="1:8" ht="26.1" customHeight="1">
      <c r="A321" s="10">
        <v>316</v>
      </c>
      <c r="B321" s="30" t="str">
        <f>IFERROR(VLOOKUP($F$3&amp;A321,价格调整汇总!$A$3:$J$1326,5,0),"")</f>
        <v/>
      </c>
      <c r="C321" s="30" t="str">
        <f>IFERROR(VLOOKUP($F$3&amp;A321,价格调整汇总!$A$3:$J$1326,6,0),"")</f>
        <v/>
      </c>
      <c r="D321" s="31" t="str">
        <f>IFERROR(VLOOKUP($F$3&amp;A321,价格调整汇总!$A$3:$J$1326,7,0),"")</f>
        <v/>
      </c>
      <c r="E321" s="30" t="str">
        <f>IFERROR(VLOOKUP($F$3&amp;A321,价格调整汇总!$A$3:$J$1326,8,0),"")</f>
        <v/>
      </c>
      <c r="F321" s="30" t="str">
        <f>IFERROR(VLOOKUP($F$3&amp;A321,价格调整汇总!$A$3:$J$1326,9,0),"")</f>
        <v/>
      </c>
      <c r="G321" s="32" t="str">
        <f>IFERROR(VLOOKUP($F$3&amp;A321,价格调整汇总!$A$3:$J$1326,10,0),"")</f>
        <v/>
      </c>
      <c r="H321" s="16"/>
    </row>
    <row r="322" spans="1:8" ht="26.1" customHeight="1">
      <c r="A322" s="10">
        <v>317</v>
      </c>
      <c r="B322" s="30" t="str">
        <f>IFERROR(VLOOKUP($F$3&amp;A322,价格调整汇总!$A$3:$J$1326,5,0),"")</f>
        <v/>
      </c>
      <c r="C322" s="30" t="str">
        <f>IFERROR(VLOOKUP($F$3&amp;A322,价格调整汇总!$A$3:$J$1326,6,0),"")</f>
        <v/>
      </c>
      <c r="D322" s="31" t="str">
        <f>IFERROR(VLOOKUP($F$3&amp;A322,价格调整汇总!$A$3:$J$1326,7,0),"")</f>
        <v/>
      </c>
      <c r="E322" s="30" t="str">
        <f>IFERROR(VLOOKUP($F$3&amp;A322,价格调整汇总!$A$3:$J$1326,8,0),"")</f>
        <v/>
      </c>
      <c r="F322" s="30" t="str">
        <f>IFERROR(VLOOKUP($F$3&amp;A322,价格调整汇总!$A$3:$J$1326,9,0),"")</f>
        <v/>
      </c>
      <c r="G322" s="32" t="str">
        <f>IFERROR(VLOOKUP($F$3&amp;A322,价格调整汇总!$A$3:$J$1326,10,0),"")</f>
        <v/>
      </c>
      <c r="H322" s="16"/>
    </row>
    <row r="323" spans="1:8" ht="26.1" customHeight="1">
      <c r="A323" s="10">
        <v>318</v>
      </c>
      <c r="B323" s="30" t="str">
        <f>IFERROR(VLOOKUP($F$3&amp;A323,价格调整汇总!$A$3:$J$1326,5,0),"")</f>
        <v/>
      </c>
      <c r="C323" s="30" t="str">
        <f>IFERROR(VLOOKUP($F$3&amp;A323,价格调整汇总!$A$3:$J$1326,6,0),"")</f>
        <v/>
      </c>
      <c r="D323" s="31" t="str">
        <f>IFERROR(VLOOKUP($F$3&amp;A323,价格调整汇总!$A$3:$J$1326,7,0),"")</f>
        <v/>
      </c>
      <c r="E323" s="30" t="str">
        <f>IFERROR(VLOOKUP($F$3&amp;A323,价格调整汇总!$A$3:$J$1326,8,0),"")</f>
        <v/>
      </c>
      <c r="F323" s="30" t="str">
        <f>IFERROR(VLOOKUP($F$3&amp;A323,价格调整汇总!$A$3:$J$1326,9,0),"")</f>
        <v/>
      </c>
      <c r="G323" s="32" t="str">
        <f>IFERROR(VLOOKUP($F$3&amp;A323,价格调整汇总!$A$3:$J$1326,10,0),"")</f>
        <v/>
      </c>
      <c r="H323" s="16"/>
    </row>
    <row r="324" spans="1:8" ht="26.1" customHeight="1">
      <c r="A324" s="10">
        <v>319</v>
      </c>
      <c r="B324" s="30" t="str">
        <f>IFERROR(VLOOKUP($F$3&amp;A324,价格调整汇总!$A$3:$J$1326,5,0),"")</f>
        <v/>
      </c>
      <c r="C324" s="30" t="str">
        <f>IFERROR(VLOOKUP($F$3&amp;A324,价格调整汇总!$A$3:$J$1326,6,0),"")</f>
        <v/>
      </c>
      <c r="D324" s="31" t="str">
        <f>IFERROR(VLOOKUP($F$3&amp;A324,价格调整汇总!$A$3:$J$1326,7,0),"")</f>
        <v/>
      </c>
      <c r="E324" s="30" t="str">
        <f>IFERROR(VLOOKUP($F$3&amp;A324,价格调整汇总!$A$3:$J$1326,8,0),"")</f>
        <v/>
      </c>
      <c r="F324" s="30" t="str">
        <f>IFERROR(VLOOKUP($F$3&amp;A324,价格调整汇总!$A$3:$J$1326,9,0),"")</f>
        <v/>
      </c>
      <c r="G324" s="32" t="str">
        <f>IFERROR(VLOOKUP($F$3&amp;A324,价格调整汇总!$A$3:$J$1326,10,0),"")</f>
        <v/>
      </c>
      <c r="H324" s="16"/>
    </row>
    <row r="325" spans="1:8" ht="26.1" customHeight="1">
      <c r="A325" s="10">
        <v>320</v>
      </c>
      <c r="B325" s="30" t="str">
        <f>IFERROR(VLOOKUP($F$3&amp;A325,价格调整汇总!$A$3:$J$1326,5,0),"")</f>
        <v/>
      </c>
      <c r="C325" s="30" t="str">
        <f>IFERROR(VLOOKUP($F$3&amp;A325,价格调整汇总!$A$3:$J$1326,6,0),"")</f>
        <v/>
      </c>
      <c r="D325" s="31" t="str">
        <f>IFERROR(VLOOKUP($F$3&amp;A325,价格调整汇总!$A$3:$J$1326,7,0),"")</f>
        <v/>
      </c>
      <c r="E325" s="30" t="str">
        <f>IFERROR(VLOOKUP($F$3&amp;A325,价格调整汇总!$A$3:$J$1326,8,0),"")</f>
        <v/>
      </c>
      <c r="F325" s="30" t="str">
        <f>IFERROR(VLOOKUP($F$3&amp;A325,价格调整汇总!$A$3:$J$1326,9,0),"")</f>
        <v/>
      </c>
      <c r="G325" s="32" t="str">
        <f>IFERROR(VLOOKUP($F$3&amp;A325,价格调整汇总!$A$3:$J$1326,10,0),"")</f>
        <v/>
      </c>
      <c r="H325" s="16"/>
    </row>
    <row r="326" spans="1:8" ht="26.1" customHeight="1">
      <c r="A326" s="10">
        <v>321</v>
      </c>
      <c r="B326" s="30" t="str">
        <f>IFERROR(VLOOKUP($F$3&amp;A326,价格调整汇总!$A$3:$J$1326,5,0),"")</f>
        <v/>
      </c>
      <c r="C326" s="30" t="str">
        <f>IFERROR(VLOOKUP($F$3&amp;A326,价格调整汇总!$A$3:$J$1326,6,0),"")</f>
        <v/>
      </c>
      <c r="D326" s="31" t="str">
        <f>IFERROR(VLOOKUP($F$3&amp;A326,价格调整汇总!$A$3:$J$1326,7,0),"")</f>
        <v/>
      </c>
      <c r="E326" s="30" t="str">
        <f>IFERROR(VLOOKUP($F$3&amp;A326,价格调整汇总!$A$3:$J$1326,8,0),"")</f>
        <v/>
      </c>
      <c r="F326" s="30" t="str">
        <f>IFERROR(VLOOKUP($F$3&amp;A326,价格调整汇总!$A$3:$J$1326,9,0),"")</f>
        <v/>
      </c>
      <c r="G326" s="32" t="str">
        <f>IFERROR(VLOOKUP($F$3&amp;A326,价格调整汇总!$A$3:$J$1326,10,0),"")</f>
        <v/>
      </c>
      <c r="H326" s="16"/>
    </row>
    <row r="327" spans="1:8" ht="26.1" customHeight="1">
      <c r="A327" s="10">
        <v>322</v>
      </c>
      <c r="B327" s="30" t="str">
        <f>IFERROR(VLOOKUP($F$3&amp;A327,价格调整汇总!$A$3:$J$1326,5,0),"")</f>
        <v/>
      </c>
      <c r="C327" s="30" t="str">
        <f>IFERROR(VLOOKUP($F$3&amp;A327,价格调整汇总!$A$3:$J$1326,6,0),"")</f>
        <v/>
      </c>
      <c r="D327" s="31" t="str">
        <f>IFERROR(VLOOKUP($F$3&amp;A327,价格调整汇总!$A$3:$J$1326,7,0),"")</f>
        <v/>
      </c>
      <c r="E327" s="30" t="str">
        <f>IFERROR(VLOOKUP($F$3&amp;A327,价格调整汇总!$A$3:$J$1326,8,0),"")</f>
        <v/>
      </c>
      <c r="F327" s="30" t="str">
        <f>IFERROR(VLOOKUP($F$3&amp;A327,价格调整汇总!$A$3:$J$1326,9,0),"")</f>
        <v/>
      </c>
      <c r="G327" s="32" t="str">
        <f>IFERROR(VLOOKUP($F$3&amp;A327,价格调整汇总!$A$3:$J$1326,10,0),"")</f>
        <v/>
      </c>
      <c r="H327" s="16"/>
    </row>
    <row r="328" spans="1:8" ht="26.1" customHeight="1">
      <c r="A328" s="10">
        <v>323</v>
      </c>
      <c r="B328" s="30" t="str">
        <f>IFERROR(VLOOKUP($F$3&amp;A328,价格调整汇总!$A$3:$J$1326,5,0),"")</f>
        <v/>
      </c>
      <c r="C328" s="30" t="str">
        <f>IFERROR(VLOOKUP($F$3&amp;A328,价格调整汇总!$A$3:$J$1326,6,0),"")</f>
        <v/>
      </c>
      <c r="D328" s="31" t="str">
        <f>IFERROR(VLOOKUP($F$3&amp;A328,价格调整汇总!$A$3:$J$1326,7,0),"")</f>
        <v/>
      </c>
      <c r="E328" s="30" t="str">
        <f>IFERROR(VLOOKUP($F$3&amp;A328,价格调整汇总!$A$3:$J$1326,8,0),"")</f>
        <v/>
      </c>
      <c r="F328" s="30" t="str">
        <f>IFERROR(VLOOKUP($F$3&amp;A328,价格调整汇总!$A$3:$J$1326,9,0),"")</f>
        <v/>
      </c>
      <c r="G328" s="32" t="str">
        <f>IFERROR(VLOOKUP($F$3&amp;A328,价格调整汇总!$A$3:$J$1326,10,0),"")</f>
        <v/>
      </c>
      <c r="H328" s="16"/>
    </row>
    <row r="329" spans="1:8" ht="26.1" customHeight="1">
      <c r="A329" s="10">
        <v>324</v>
      </c>
      <c r="B329" s="30" t="str">
        <f>IFERROR(VLOOKUP($F$3&amp;A329,价格调整汇总!$A$3:$J$1326,5,0),"")</f>
        <v/>
      </c>
      <c r="C329" s="30" t="str">
        <f>IFERROR(VLOOKUP($F$3&amp;A329,价格调整汇总!$A$3:$J$1326,6,0),"")</f>
        <v/>
      </c>
      <c r="D329" s="31" t="str">
        <f>IFERROR(VLOOKUP($F$3&amp;A329,价格调整汇总!$A$3:$J$1326,7,0),"")</f>
        <v/>
      </c>
      <c r="E329" s="30" t="str">
        <f>IFERROR(VLOOKUP($F$3&amp;A329,价格调整汇总!$A$3:$J$1326,8,0),"")</f>
        <v/>
      </c>
      <c r="F329" s="30" t="str">
        <f>IFERROR(VLOOKUP($F$3&amp;A329,价格调整汇总!$A$3:$J$1326,9,0),"")</f>
        <v/>
      </c>
      <c r="G329" s="32" t="str">
        <f>IFERROR(VLOOKUP($F$3&amp;A329,价格调整汇总!$A$3:$J$1326,10,0),"")</f>
        <v/>
      </c>
      <c r="H329" s="16"/>
    </row>
    <row r="330" spans="1:8" ht="26.1" customHeight="1">
      <c r="A330" s="10">
        <v>325</v>
      </c>
      <c r="B330" s="30" t="str">
        <f>IFERROR(VLOOKUP($F$3&amp;A330,价格调整汇总!$A$3:$J$1326,5,0),"")</f>
        <v/>
      </c>
      <c r="C330" s="30" t="str">
        <f>IFERROR(VLOOKUP($F$3&amp;A330,价格调整汇总!$A$3:$J$1326,6,0),"")</f>
        <v/>
      </c>
      <c r="D330" s="31" t="str">
        <f>IFERROR(VLOOKUP($F$3&amp;A330,价格调整汇总!$A$3:$J$1326,7,0),"")</f>
        <v/>
      </c>
      <c r="E330" s="30" t="str">
        <f>IFERROR(VLOOKUP($F$3&amp;A330,价格调整汇总!$A$3:$J$1326,8,0),"")</f>
        <v/>
      </c>
      <c r="F330" s="30" t="str">
        <f>IFERROR(VLOOKUP($F$3&amp;A330,价格调整汇总!$A$3:$J$1326,9,0),"")</f>
        <v/>
      </c>
      <c r="G330" s="32" t="str">
        <f>IFERROR(VLOOKUP($F$3&amp;A330,价格调整汇总!$A$3:$J$1326,10,0),"")</f>
        <v/>
      </c>
      <c r="H330" s="16"/>
    </row>
    <row r="331" spans="1:8" ht="26.1" customHeight="1">
      <c r="A331" s="10">
        <v>326</v>
      </c>
      <c r="B331" s="30" t="str">
        <f>IFERROR(VLOOKUP($F$3&amp;A331,价格调整汇总!$A$3:$J$1326,5,0),"")</f>
        <v/>
      </c>
      <c r="C331" s="30" t="str">
        <f>IFERROR(VLOOKUP($F$3&amp;A331,价格调整汇总!$A$3:$J$1326,6,0),"")</f>
        <v/>
      </c>
      <c r="D331" s="31" t="str">
        <f>IFERROR(VLOOKUP($F$3&amp;A331,价格调整汇总!$A$3:$J$1326,7,0),"")</f>
        <v/>
      </c>
      <c r="E331" s="30" t="str">
        <f>IFERROR(VLOOKUP($F$3&amp;A331,价格调整汇总!$A$3:$J$1326,8,0),"")</f>
        <v/>
      </c>
      <c r="F331" s="30" t="str">
        <f>IFERROR(VLOOKUP($F$3&amp;A331,价格调整汇总!$A$3:$J$1326,9,0),"")</f>
        <v/>
      </c>
      <c r="G331" s="32" t="str">
        <f>IFERROR(VLOOKUP($F$3&amp;A331,价格调整汇总!$A$3:$J$1326,10,0),"")</f>
        <v/>
      </c>
      <c r="H331" s="16"/>
    </row>
    <row r="332" spans="1:8" ht="26.1" customHeight="1">
      <c r="A332" s="10">
        <v>327</v>
      </c>
      <c r="B332" s="30" t="str">
        <f>IFERROR(VLOOKUP($F$3&amp;A332,价格调整汇总!$A$3:$J$1326,5,0),"")</f>
        <v/>
      </c>
      <c r="C332" s="30" t="str">
        <f>IFERROR(VLOOKUP($F$3&amp;A332,价格调整汇总!$A$3:$J$1326,6,0),"")</f>
        <v/>
      </c>
      <c r="D332" s="31" t="str">
        <f>IFERROR(VLOOKUP($F$3&amp;A332,价格调整汇总!$A$3:$J$1326,7,0),"")</f>
        <v/>
      </c>
      <c r="E332" s="30" t="str">
        <f>IFERROR(VLOOKUP($F$3&amp;A332,价格调整汇总!$A$3:$J$1326,8,0),"")</f>
        <v/>
      </c>
      <c r="F332" s="30" t="str">
        <f>IFERROR(VLOOKUP($F$3&amp;A332,价格调整汇总!$A$3:$J$1326,9,0),"")</f>
        <v/>
      </c>
      <c r="G332" s="32" t="str">
        <f>IFERROR(VLOOKUP($F$3&amp;A332,价格调整汇总!$A$3:$J$1326,10,0),"")</f>
        <v/>
      </c>
      <c r="H332" s="16"/>
    </row>
    <row r="333" spans="1:8" ht="26.1" customHeight="1">
      <c r="A333" s="10">
        <v>328</v>
      </c>
      <c r="B333" s="30" t="str">
        <f>IFERROR(VLOOKUP($F$3&amp;A333,价格调整汇总!$A$3:$J$1326,5,0),"")</f>
        <v/>
      </c>
      <c r="C333" s="30" t="str">
        <f>IFERROR(VLOOKUP($F$3&amp;A333,价格调整汇总!$A$3:$J$1326,6,0),"")</f>
        <v/>
      </c>
      <c r="D333" s="31" t="str">
        <f>IFERROR(VLOOKUP($F$3&amp;A333,价格调整汇总!$A$3:$J$1326,7,0),"")</f>
        <v/>
      </c>
      <c r="E333" s="30" t="str">
        <f>IFERROR(VLOOKUP($F$3&amp;A333,价格调整汇总!$A$3:$J$1326,8,0),"")</f>
        <v/>
      </c>
      <c r="F333" s="30" t="str">
        <f>IFERROR(VLOOKUP($F$3&amp;A333,价格调整汇总!$A$3:$J$1326,9,0),"")</f>
        <v/>
      </c>
      <c r="G333" s="32" t="str">
        <f>IFERROR(VLOOKUP($F$3&amp;A333,价格调整汇总!$A$3:$J$1326,10,0),"")</f>
        <v/>
      </c>
      <c r="H333" s="16"/>
    </row>
    <row r="334" spans="1:8" ht="26.1" customHeight="1">
      <c r="A334" s="10">
        <v>329</v>
      </c>
      <c r="B334" s="30" t="str">
        <f>IFERROR(VLOOKUP($F$3&amp;A334,价格调整汇总!$A$3:$J$1326,5,0),"")</f>
        <v/>
      </c>
      <c r="C334" s="30" t="str">
        <f>IFERROR(VLOOKUP($F$3&amp;A334,价格调整汇总!$A$3:$J$1326,6,0),"")</f>
        <v/>
      </c>
      <c r="D334" s="31" t="str">
        <f>IFERROR(VLOOKUP($F$3&amp;A334,价格调整汇总!$A$3:$J$1326,7,0),"")</f>
        <v/>
      </c>
      <c r="E334" s="30" t="str">
        <f>IFERROR(VLOOKUP($F$3&amp;A334,价格调整汇总!$A$3:$J$1326,8,0),"")</f>
        <v/>
      </c>
      <c r="F334" s="30" t="str">
        <f>IFERROR(VLOOKUP($F$3&amp;A334,价格调整汇总!$A$3:$J$1326,9,0),"")</f>
        <v/>
      </c>
      <c r="G334" s="32" t="str">
        <f>IFERROR(VLOOKUP($F$3&amp;A334,价格调整汇总!$A$3:$J$1326,10,0),"")</f>
        <v/>
      </c>
      <c r="H334" s="16"/>
    </row>
    <row r="335" spans="1:8" ht="26.1" customHeight="1">
      <c r="A335" s="10">
        <v>330</v>
      </c>
      <c r="B335" s="30" t="str">
        <f>IFERROR(VLOOKUP($F$3&amp;A335,价格调整汇总!$A$3:$J$1326,5,0),"")</f>
        <v/>
      </c>
      <c r="C335" s="30" t="str">
        <f>IFERROR(VLOOKUP($F$3&amp;A335,价格调整汇总!$A$3:$J$1326,6,0),"")</f>
        <v/>
      </c>
      <c r="D335" s="31" t="str">
        <f>IFERROR(VLOOKUP($F$3&amp;A335,价格调整汇总!$A$3:$J$1326,7,0),"")</f>
        <v/>
      </c>
      <c r="E335" s="30" t="str">
        <f>IFERROR(VLOOKUP($F$3&amp;A335,价格调整汇总!$A$3:$J$1326,8,0),"")</f>
        <v/>
      </c>
      <c r="F335" s="30" t="str">
        <f>IFERROR(VLOOKUP($F$3&amp;A335,价格调整汇总!$A$3:$J$1326,9,0),"")</f>
        <v/>
      </c>
      <c r="G335" s="32" t="str">
        <f>IFERROR(VLOOKUP($F$3&amp;A335,价格调整汇总!$A$3:$J$1326,10,0),"")</f>
        <v/>
      </c>
      <c r="H335" s="16"/>
    </row>
    <row r="336" spans="1:8" ht="26.1" customHeight="1">
      <c r="A336" s="10">
        <v>331</v>
      </c>
      <c r="B336" s="30" t="str">
        <f>IFERROR(VLOOKUP($F$3&amp;A336,价格调整汇总!$A$3:$J$1326,5,0),"")</f>
        <v/>
      </c>
      <c r="C336" s="30" t="str">
        <f>IFERROR(VLOOKUP($F$3&amp;A336,价格调整汇总!$A$3:$J$1326,6,0),"")</f>
        <v/>
      </c>
      <c r="D336" s="31" t="str">
        <f>IFERROR(VLOOKUP($F$3&amp;A336,价格调整汇总!$A$3:$J$1326,7,0),"")</f>
        <v/>
      </c>
      <c r="E336" s="30" t="str">
        <f>IFERROR(VLOOKUP($F$3&amp;A336,价格调整汇总!$A$3:$J$1326,8,0),"")</f>
        <v/>
      </c>
      <c r="F336" s="30" t="str">
        <f>IFERROR(VLOOKUP($F$3&amp;A336,价格调整汇总!$A$3:$J$1326,9,0),"")</f>
        <v/>
      </c>
      <c r="G336" s="32" t="str">
        <f>IFERROR(VLOOKUP($F$3&amp;A336,价格调整汇总!$A$3:$J$1326,10,0),"")</f>
        <v/>
      </c>
      <c r="H336" s="16"/>
    </row>
    <row r="337" spans="1:8" ht="26.1" customHeight="1">
      <c r="A337" s="10">
        <v>332</v>
      </c>
      <c r="B337" s="30" t="str">
        <f>IFERROR(VLOOKUP($F$3&amp;A337,价格调整汇总!$A$3:$J$1326,5,0),"")</f>
        <v/>
      </c>
      <c r="C337" s="30" t="str">
        <f>IFERROR(VLOOKUP($F$3&amp;A337,价格调整汇总!$A$3:$J$1326,6,0),"")</f>
        <v/>
      </c>
      <c r="D337" s="31" t="str">
        <f>IFERROR(VLOOKUP($F$3&amp;A337,价格调整汇总!$A$3:$J$1326,7,0),"")</f>
        <v/>
      </c>
      <c r="E337" s="30" t="str">
        <f>IFERROR(VLOOKUP($F$3&amp;A337,价格调整汇总!$A$3:$J$1326,8,0),"")</f>
        <v/>
      </c>
      <c r="F337" s="30" t="str">
        <f>IFERROR(VLOOKUP($F$3&amp;A337,价格调整汇总!$A$3:$J$1326,9,0),"")</f>
        <v/>
      </c>
      <c r="G337" s="32" t="str">
        <f>IFERROR(VLOOKUP($F$3&amp;A337,价格调整汇总!$A$3:$J$1326,10,0),"")</f>
        <v/>
      </c>
      <c r="H337" s="16"/>
    </row>
    <row r="338" spans="1:8" ht="26.1" customHeight="1">
      <c r="A338" s="10">
        <v>333</v>
      </c>
      <c r="B338" s="30" t="str">
        <f>IFERROR(VLOOKUP($F$3&amp;A338,价格调整汇总!$A$3:$J$1326,5,0),"")</f>
        <v/>
      </c>
      <c r="C338" s="30" t="str">
        <f>IFERROR(VLOOKUP($F$3&amp;A338,价格调整汇总!$A$3:$J$1326,6,0),"")</f>
        <v/>
      </c>
      <c r="D338" s="31" t="str">
        <f>IFERROR(VLOOKUP($F$3&amp;A338,价格调整汇总!$A$3:$J$1326,7,0),"")</f>
        <v/>
      </c>
      <c r="E338" s="30" t="str">
        <f>IFERROR(VLOOKUP($F$3&amp;A338,价格调整汇总!$A$3:$J$1326,8,0),"")</f>
        <v/>
      </c>
      <c r="F338" s="30" t="str">
        <f>IFERROR(VLOOKUP($F$3&amp;A338,价格调整汇总!$A$3:$J$1326,9,0),"")</f>
        <v/>
      </c>
      <c r="G338" s="32" t="str">
        <f>IFERROR(VLOOKUP($F$3&amp;A338,价格调整汇总!$A$3:$J$1326,10,0),"")</f>
        <v/>
      </c>
      <c r="H338" s="16"/>
    </row>
    <row r="339" spans="1:8" ht="26.1" customHeight="1">
      <c r="A339" s="10">
        <v>334</v>
      </c>
      <c r="B339" s="30" t="str">
        <f>IFERROR(VLOOKUP($F$3&amp;A339,价格调整汇总!$A$3:$J$1326,5,0),"")</f>
        <v/>
      </c>
      <c r="C339" s="30" t="str">
        <f>IFERROR(VLOOKUP($F$3&amp;A339,价格调整汇总!$A$3:$J$1326,6,0),"")</f>
        <v/>
      </c>
      <c r="D339" s="31" t="str">
        <f>IFERROR(VLOOKUP($F$3&amp;A339,价格调整汇总!$A$3:$J$1326,7,0),"")</f>
        <v/>
      </c>
      <c r="E339" s="30" t="str">
        <f>IFERROR(VLOOKUP($F$3&amp;A339,价格调整汇总!$A$3:$J$1326,8,0),"")</f>
        <v/>
      </c>
      <c r="F339" s="30" t="str">
        <f>IFERROR(VLOOKUP($F$3&amp;A339,价格调整汇总!$A$3:$J$1326,9,0),"")</f>
        <v/>
      </c>
      <c r="G339" s="32" t="str">
        <f>IFERROR(VLOOKUP($F$3&amp;A339,价格调整汇总!$A$3:$J$1326,10,0),"")</f>
        <v/>
      </c>
      <c r="H339" s="16"/>
    </row>
    <row r="340" spans="1:8" ht="26.1" customHeight="1">
      <c r="A340" s="10">
        <v>335</v>
      </c>
      <c r="B340" s="30" t="str">
        <f>IFERROR(VLOOKUP($F$3&amp;A340,价格调整汇总!$A$3:$J$1326,5,0),"")</f>
        <v/>
      </c>
      <c r="C340" s="30" t="str">
        <f>IFERROR(VLOOKUP($F$3&amp;A340,价格调整汇总!$A$3:$J$1326,6,0),"")</f>
        <v/>
      </c>
      <c r="D340" s="31" t="str">
        <f>IFERROR(VLOOKUP($F$3&amp;A340,价格调整汇总!$A$3:$J$1326,7,0),"")</f>
        <v/>
      </c>
      <c r="E340" s="30" t="str">
        <f>IFERROR(VLOOKUP($F$3&amp;A340,价格调整汇总!$A$3:$J$1326,8,0),"")</f>
        <v/>
      </c>
      <c r="F340" s="30" t="str">
        <f>IFERROR(VLOOKUP($F$3&amp;A340,价格调整汇总!$A$3:$J$1326,9,0),"")</f>
        <v/>
      </c>
      <c r="G340" s="32" t="str">
        <f>IFERROR(VLOOKUP($F$3&amp;A340,价格调整汇总!$A$3:$J$1326,10,0),"")</f>
        <v/>
      </c>
      <c r="H340" s="16"/>
    </row>
    <row r="341" spans="1:8" ht="26.1" customHeight="1">
      <c r="A341" s="10">
        <v>336</v>
      </c>
      <c r="B341" s="30" t="str">
        <f>IFERROR(VLOOKUP($F$3&amp;A341,价格调整汇总!$A$3:$J$1326,5,0),"")</f>
        <v/>
      </c>
      <c r="C341" s="30" t="str">
        <f>IFERROR(VLOOKUP($F$3&amp;A341,价格调整汇总!$A$3:$J$1326,6,0),"")</f>
        <v/>
      </c>
      <c r="D341" s="31" t="str">
        <f>IFERROR(VLOOKUP($F$3&amp;A341,价格调整汇总!$A$3:$J$1326,7,0),"")</f>
        <v/>
      </c>
      <c r="E341" s="30" t="str">
        <f>IFERROR(VLOOKUP($F$3&amp;A341,价格调整汇总!$A$3:$J$1326,8,0),"")</f>
        <v/>
      </c>
      <c r="F341" s="30" t="str">
        <f>IFERROR(VLOOKUP($F$3&amp;A341,价格调整汇总!$A$3:$J$1326,9,0),"")</f>
        <v/>
      </c>
      <c r="G341" s="32" t="str">
        <f>IFERROR(VLOOKUP($F$3&amp;A341,价格调整汇总!$A$3:$J$1326,10,0),"")</f>
        <v/>
      </c>
      <c r="H341" s="16"/>
    </row>
    <row r="342" spans="1:8" ht="26.1" customHeight="1">
      <c r="A342" s="10">
        <v>337</v>
      </c>
      <c r="B342" s="30" t="str">
        <f>IFERROR(VLOOKUP($F$3&amp;A342,价格调整汇总!$A$3:$J$1326,5,0),"")</f>
        <v/>
      </c>
      <c r="C342" s="30" t="str">
        <f>IFERROR(VLOOKUP($F$3&amp;A342,价格调整汇总!$A$3:$J$1326,6,0),"")</f>
        <v/>
      </c>
      <c r="D342" s="31" t="str">
        <f>IFERROR(VLOOKUP($F$3&amp;A342,价格调整汇总!$A$3:$J$1326,7,0),"")</f>
        <v/>
      </c>
      <c r="E342" s="30" t="str">
        <f>IFERROR(VLOOKUP($F$3&amp;A342,价格调整汇总!$A$3:$J$1326,8,0),"")</f>
        <v/>
      </c>
      <c r="F342" s="30" t="str">
        <f>IFERROR(VLOOKUP($F$3&amp;A342,价格调整汇总!$A$3:$J$1326,9,0),"")</f>
        <v/>
      </c>
      <c r="G342" s="32" t="str">
        <f>IFERROR(VLOOKUP($F$3&amp;A342,价格调整汇总!$A$3:$J$1326,10,0),"")</f>
        <v/>
      </c>
      <c r="H342" s="16"/>
    </row>
    <row r="343" spans="1:8" ht="26.1" customHeight="1">
      <c r="A343" s="10">
        <v>338</v>
      </c>
      <c r="B343" s="30" t="str">
        <f>IFERROR(VLOOKUP($F$3&amp;A343,价格调整汇总!$A$3:$J$1326,5,0),"")</f>
        <v/>
      </c>
      <c r="C343" s="30" t="str">
        <f>IFERROR(VLOOKUP($F$3&amp;A343,价格调整汇总!$A$3:$J$1326,6,0),"")</f>
        <v/>
      </c>
      <c r="D343" s="31" t="str">
        <f>IFERROR(VLOOKUP($F$3&amp;A343,价格调整汇总!$A$3:$J$1326,7,0),"")</f>
        <v/>
      </c>
      <c r="E343" s="30" t="str">
        <f>IFERROR(VLOOKUP($F$3&amp;A343,价格调整汇总!$A$3:$J$1326,8,0),"")</f>
        <v/>
      </c>
      <c r="F343" s="30" t="str">
        <f>IFERROR(VLOOKUP($F$3&amp;A343,价格调整汇总!$A$3:$J$1326,9,0),"")</f>
        <v/>
      </c>
      <c r="G343" s="32" t="str">
        <f>IFERROR(VLOOKUP($F$3&amp;A343,价格调整汇总!$A$3:$J$1326,10,0),"")</f>
        <v/>
      </c>
      <c r="H343" s="16"/>
    </row>
    <row r="344" spans="1:8" ht="26.1" customHeight="1">
      <c r="A344" s="10">
        <v>339</v>
      </c>
      <c r="B344" s="30" t="str">
        <f>IFERROR(VLOOKUP($F$3&amp;A344,价格调整汇总!$A$3:$J$1326,5,0),"")</f>
        <v/>
      </c>
      <c r="C344" s="30" t="str">
        <f>IFERROR(VLOOKUP($F$3&amp;A344,价格调整汇总!$A$3:$J$1326,6,0),"")</f>
        <v/>
      </c>
      <c r="D344" s="31" t="str">
        <f>IFERROR(VLOOKUP($F$3&amp;A344,价格调整汇总!$A$3:$J$1326,7,0),"")</f>
        <v/>
      </c>
      <c r="E344" s="30" t="str">
        <f>IFERROR(VLOOKUP($F$3&amp;A344,价格调整汇总!$A$3:$J$1326,8,0),"")</f>
        <v/>
      </c>
      <c r="F344" s="30" t="str">
        <f>IFERROR(VLOOKUP($F$3&amp;A344,价格调整汇总!$A$3:$J$1326,9,0),"")</f>
        <v/>
      </c>
      <c r="G344" s="32" t="str">
        <f>IFERROR(VLOOKUP($F$3&amp;A344,价格调整汇总!$A$3:$J$1326,10,0),"")</f>
        <v/>
      </c>
      <c r="H344" s="16"/>
    </row>
    <row r="345" spans="1:8" ht="26.1" customHeight="1">
      <c r="A345" s="10">
        <v>340</v>
      </c>
      <c r="B345" s="30" t="str">
        <f>IFERROR(VLOOKUP($F$3&amp;A345,价格调整汇总!$A$3:$J$1326,5,0),"")</f>
        <v/>
      </c>
      <c r="C345" s="30" t="str">
        <f>IFERROR(VLOOKUP($F$3&amp;A345,价格调整汇总!$A$3:$J$1326,6,0),"")</f>
        <v/>
      </c>
      <c r="D345" s="31" t="str">
        <f>IFERROR(VLOOKUP($F$3&amp;A345,价格调整汇总!$A$3:$J$1326,7,0),"")</f>
        <v/>
      </c>
      <c r="E345" s="30" t="str">
        <f>IFERROR(VLOOKUP($F$3&amp;A345,价格调整汇总!$A$3:$J$1326,8,0),"")</f>
        <v/>
      </c>
      <c r="F345" s="30" t="str">
        <f>IFERROR(VLOOKUP($F$3&amp;A345,价格调整汇总!$A$3:$J$1326,9,0),"")</f>
        <v/>
      </c>
      <c r="G345" s="32" t="str">
        <f>IFERROR(VLOOKUP($F$3&amp;A345,价格调整汇总!$A$3:$J$1326,10,0),"")</f>
        <v/>
      </c>
      <c r="H345" s="16"/>
    </row>
    <row r="346" spans="1:8" ht="26.1" customHeight="1">
      <c r="A346" s="10">
        <v>341</v>
      </c>
      <c r="B346" s="30" t="str">
        <f>IFERROR(VLOOKUP($F$3&amp;A346,价格调整汇总!$A$3:$J$1326,5,0),"")</f>
        <v/>
      </c>
      <c r="C346" s="30" t="str">
        <f>IFERROR(VLOOKUP($F$3&amp;A346,价格调整汇总!$A$3:$J$1326,6,0),"")</f>
        <v/>
      </c>
      <c r="D346" s="31" t="str">
        <f>IFERROR(VLOOKUP($F$3&amp;A346,价格调整汇总!$A$3:$J$1326,7,0),"")</f>
        <v/>
      </c>
      <c r="E346" s="30" t="str">
        <f>IFERROR(VLOOKUP($F$3&amp;A346,价格调整汇总!$A$3:$J$1326,8,0),"")</f>
        <v/>
      </c>
      <c r="F346" s="30" t="str">
        <f>IFERROR(VLOOKUP($F$3&amp;A346,价格调整汇总!$A$3:$J$1326,9,0),"")</f>
        <v/>
      </c>
      <c r="G346" s="32" t="str">
        <f>IFERROR(VLOOKUP($F$3&amp;A346,价格调整汇总!$A$3:$J$1326,10,0),"")</f>
        <v/>
      </c>
      <c r="H346" s="16"/>
    </row>
    <row r="347" spans="1:8" ht="26.1" customHeight="1">
      <c r="A347" s="10">
        <v>342</v>
      </c>
      <c r="B347" s="30" t="str">
        <f>IFERROR(VLOOKUP($F$3&amp;A347,价格调整汇总!$A$3:$J$1326,5,0),"")</f>
        <v/>
      </c>
      <c r="C347" s="30" t="str">
        <f>IFERROR(VLOOKUP($F$3&amp;A347,价格调整汇总!$A$3:$J$1326,6,0),"")</f>
        <v/>
      </c>
      <c r="D347" s="31" t="str">
        <f>IFERROR(VLOOKUP($F$3&amp;A347,价格调整汇总!$A$3:$J$1326,7,0),"")</f>
        <v/>
      </c>
      <c r="E347" s="30" t="str">
        <f>IFERROR(VLOOKUP($F$3&amp;A347,价格调整汇总!$A$3:$J$1326,8,0),"")</f>
        <v/>
      </c>
      <c r="F347" s="30" t="str">
        <f>IFERROR(VLOOKUP($F$3&amp;A347,价格调整汇总!$A$3:$J$1326,9,0),"")</f>
        <v/>
      </c>
      <c r="G347" s="32" t="str">
        <f>IFERROR(VLOOKUP($F$3&amp;A347,价格调整汇总!$A$3:$J$1326,10,0),"")</f>
        <v/>
      </c>
      <c r="H347" s="16"/>
    </row>
    <row r="348" spans="1:8" ht="26.1" customHeight="1">
      <c r="A348" s="10">
        <v>343</v>
      </c>
      <c r="B348" s="30" t="str">
        <f>IFERROR(VLOOKUP($F$3&amp;A348,价格调整汇总!$A$3:$J$1326,5,0),"")</f>
        <v/>
      </c>
      <c r="C348" s="30" t="str">
        <f>IFERROR(VLOOKUP($F$3&amp;A348,价格调整汇总!$A$3:$J$1326,6,0),"")</f>
        <v/>
      </c>
      <c r="D348" s="31" t="str">
        <f>IFERROR(VLOOKUP($F$3&amp;A348,价格调整汇总!$A$3:$J$1326,7,0),"")</f>
        <v/>
      </c>
      <c r="E348" s="30" t="str">
        <f>IFERROR(VLOOKUP($F$3&amp;A348,价格调整汇总!$A$3:$J$1326,8,0),"")</f>
        <v/>
      </c>
      <c r="F348" s="30" t="str">
        <f>IFERROR(VLOOKUP($F$3&amp;A348,价格调整汇总!$A$3:$J$1326,9,0),"")</f>
        <v/>
      </c>
      <c r="G348" s="32" t="str">
        <f>IFERROR(VLOOKUP($F$3&amp;A348,价格调整汇总!$A$3:$J$1326,10,0),"")</f>
        <v/>
      </c>
      <c r="H348" s="16"/>
    </row>
    <row r="349" spans="1:8" ht="26.1" customHeight="1">
      <c r="A349" s="10">
        <v>344</v>
      </c>
      <c r="B349" s="30" t="str">
        <f>IFERROR(VLOOKUP($F$3&amp;A349,价格调整汇总!$A$3:$J$1326,5,0),"")</f>
        <v/>
      </c>
      <c r="C349" s="30" t="str">
        <f>IFERROR(VLOOKUP($F$3&amp;A349,价格调整汇总!$A$3:$J$1326,6,0),"")</f>
        <v/>
      </c>
      <c r="D349" s="31" t="str">
        <f>IFERROR(VLOOKUP($F$3&amp;A349,价格调整汇总!$A$3:$J$1326,7,0),"")</f>
        <v/>
      </c>
      <c r="E349" s="30" t="str">
        <f>IFERROR(VLOOKUP($F$3&amp;A349,价格调整汇总!$A$3:$J$1326,8,0),"")</f>
        <v/>
      </c>
      <c r="F349" s="30" t="str">
        <f>IFERROR(VLOOKUP($F$3&amp;A349,价格调整汇总!$A$3:$J$1326,9,0),"")</f>
        <v/>
      </c>
      <c r="G349" s="32" t="str">
        <f>IFERROR(VLOOKUP($F$3&amp;A349,价格调整汇总!$A$3:$J$1326,10,0),"")</f>
        <v/>
      </c>
      <c r="H349" s="16"/>
    </row>
    <row r="350" spans="1:8" ht="26.1" customHeight="1">
      <c r="A350" s="10">
        <v>345</v>
      </c>
      <c r="B350" s="30" t="str">
        <f>IFERROR(VLOOKUP($F$3&amp;A350,价格调整汇总!$A$3:$J$1326,5,0),"")</f>
        <v/>
      </c>
      <c r="C350" s="30" t="str">
        <f>IFERROR(VLOOKUP($F$3&amp;A350,价格调整汇总!$A$3:$J$1326,6,0),"")</f>
        <v/>
      </c>
      <c r="D350" s="31" t="str">
        <f>IFERROR(VLOOKUP($F$3&amp;A350,价格调整汇总!$A$3:$J$1326,7,0),"")</f>
        <v/>
      </c>
      <c r="E350" s="30" t="str">
        <f>IFERROR(VLOOKUP($F$3&amp;A350,价格调整汇总!$A$3:$J$1326,8,0),"")</f>
        <v/>
      </c>
      <c r="F350" s="30" t="str">
        <f>IFERROR(VLOOKUP($F$3&amp;A350,价格调整汇总!$A$3:$J$1326,9,0),"")</f>
        <v/>
      </c>
      <c r="G350" s="32" t="str">
        <f>IFERROR(VLOOKUP($F$3&amp;A350,价格调整汇总!$A$3:$J$1326,10,0),"")</f>
        <v/>
      </c>
      <c r="H350" s="16"/>
    </row>
    <row r="351" spans="1:8" ht="26.1" customHeight="1">
      <c r="A351" s="10">
        <v>346</v>
      </c>
      <c r="B351" s="30" t="str">
        <f>IFERROR(VLOOKUP($F$3&amp;A351,价格调整汇总!$A$3:$J$1326,5,0),"")</f>
        <v/>
      </c>
      <c r="C351" s="30" t="str">
        <f>IFERROR(VLOOKUP($F$3&amp;A351,价格调整汇总!$A$3:$J$1326,6,0),"")</f>
        <v/>
      </c>
      <c r="D351" s="31" t="str">
        <f>IFERROR(VLOOKUP($F$3&amp;A351,价格调整汇总!$A$3:$J$1326,7,0),"")</f>
        <v/>
      </c>
      <c r="E351" s="30" t="str">
        <f>IFERROR(VLOOKUP($F$3&amp;A351,价格调整汇总!$A$3:$J$1326,8,0),"")</f>
        <v/>
      </c>
      <c r="F351" s="30" t="str">
        <f>IFERROR(VLOOKUP($F$3&amp;A351,价格调整汇总!$A$3:$J$1326,9,0),"")</f>
        <v/>
      </c>
      <c r="G351" s="32" t="str">
        <f>IFERROR(VLOOKUP($F$3&amp;A351,价格调整汇总!$A$3:$J$1326,10,0),"")</f>
        <v/>
      </c>
      <c r="H351" s="16"/>
    </row>
    <row r="352" spans="1:8" ht="26.1" customHeight="1">
      <c r="A352" s="10">
        <v>347</v>
      </c>
      <c r="B352" s="30" t="str">
        <f>IFERROR(VLOOKUP($F$3&amp;A352,价格调整汇总!$A$3:$J$1326,5,0),"")</f>
        <v/>
      </c>
      <c r="C352" s="30" t="str">
        <f>IFERROR(VLOOKUP($F$3&amp;A352,价格调整汇总!$A$3:$J$1326,6,0),"")</f>
        <v/>
      </c>
      <c r="D352" s="31" t="str">
        <f>IFERROR(VLOOKUP($F$3&amp;A352,价格调整汇总!$A$3:$J$1326,7,0),"")</f>
        <v/>
      </c>
      <c r="E352" s="30" t="str">
        <f>IFERROR(VLOOKUP($F$3&amp;A352,价格调整汇总!$A$3:$J$1326,8,0),"")</f>
        <v/>
      </c>
      <c r="F352" s="30" t="str">
        <f>IFERROR(VLOOKUP($F$3&amp;A352,价格调整汇总!$A$3:$J$1326,9,0),"")</f>
        <v/>
      </c>
      <c r="G352" s="32" t="str">
        <f>IFERROR(VLOOKUP($F$3&amp;A352,价格调整汇总!$A$3:$J$1326,10,0),"")</f>
        <v/>
      </c>
      <c r="H352" s="16"/>
    </row>
    <row r="353" spans="1:8" ht="26.1" customHeight="1">
      <c r="A353" s="10">
        <v>348</v>
      </c>
      <c r="B353" s="30" t="str">
        <f>IFERROR(VLOOKUP($F$3&amp;A353,价格调整汇总!$A$3:$J$1326,5,0),"")</f>
        <v/>
      </c>
      <c r="C353" s="30" t="str">
        <f>IFERROR(VLOOKUP($F$3&amp;A353,价格调整汇总!$A$3:$J$1326,6,0),"")</f>
        <v/>
      </c>
      <c r="D353" s="31" t="str">
        <f>IFERROR(VLOOKUP($F$3&amp;A353,价格调整汇总!$A$3:$J$1326,7,0),"")</f>
        <v/>
      </c>
      <c r="E353" s="30" t="str">
        <f>IFERROR(VLOOKUP($F$3&amp;A353,价格调整汇总!$A$3:$J$1326,8,0),"")</f>
        <v/>
      </c>
      <c r="F353" s="30" t="str">
        <f>IFERROR(VLOOKUP($F$3&amp;A353,价格调整汇总!$A$3:$J$1326,9,0),"")</f>
        <v/>
      </c>
      <c r="G353" s="32" t="str">
        <f>IFERROR(VLOOKUP($F$3&amp;A353,价格调整汇总!$A$3:$J$1326,10,0),"")</f>
        <v/>
      </c>
      <c r="H353" s="16"/>
    </row>
    <row r="354" spans="1:8" ht="26.1" customHeight="1">
      <c r="A354" s="10">
        <v>349</v>
      </c>
      <c r="B354" s="30" t="str">
        <f>IFERROR(VLOOKUP($F$3&amp;A354,价格调整汇总!$A$3:$J$1326,5,0),"")</f>
        <v/>
      </c>
      <c r="C354" s="30" t="str">
        <f>IFERROR(VLOOKUP($F$3&amp;A354,价格调整汇总!$A$3:$J$1326,6,0),"")</f>
        <v/>
      </c>
      <c r="D354" s="31" t="str">
        <f>IFERROR(VLOOKUP($F$3&amp;A354,价格调整汇总!$A$3:$J$1326,7,0),"")</f>
        <v/>
      </c>
      <c r="E354" s="30" t="str">
        <f>IFERROR(VLOOKUP($F$3&amp;A354,价格调整汇总!$A$3:$J$1326,8,0),"")</f>
        <v/>
      </c>
      <c r="F354" s="30" t="str">
        <f>IFERROR(VLOOKUP($F$3&amp;A354,价格调整汇总!$A$3:$J$1326,9,0),"")</f>
        <v/>
      </c>
      <c r="G354" s="32" t="str">
        <f>IFERROR(VLOOKUP($F$3&amp;A354,价格调整汇总!$A$3:$J$1326,10,0),"")</f>
        <v/>
      </c>
      <c r="H354" s="16"/>
    </row>
    <row r="355" spans="1:8" ht="26.1" customHeight="1">
      <c r="A355" s="10">
        <v>350</v>
      </c>
      <c r="B355" s="30" t="str">
        <f>IFERROR(VLOOKUP($F$3&amp;A355,价格调整汇总!$A$3:$J$1326,5,0),"")</f>
        <v/>
      </c>
      <c r="C355" s="30" t="str">
        <f>IFERROR(VLOOKUP($F$3&amp;A355,价格调整汇总!$A$3:$J$1326,6,0),"")</f>
        <v/>
      </c>
      <c r="D355" s="31" t="str">
        <f>IFERROR(VLOOKUP($F$3&amp;A355,价格调整汇总!$A$3:$J$1326,7,0),"")</f>
        <v/>
      </c>
      <c r="E355" s="30" t="str">
        <f>IFERROR(VLOOKUP($F$3&amp;A355,价格调整汇总!$A$3:$J$1326,8,0),"")</f>
        <v/>
      </c>
      <c r="F355" s="30" t="str">
        <f>IFERROR(VLOOKUP($F$3&amp;A355,价格调整汇总!$A$3:$J$1326,9,0),"")</f>
        <v/>
      </c>
      <c r="G355" s="32" t="str">
        <f>IFERROR(VLOOKUP($F$3&amp;A355,价格调整汇总!$A$3:$J$1326,10,0),"")</f>
        <v/>
      </c>
      <c r="H355" s="16"/>
    </row>
    <row r="356" spans="1:8" ht="26.1" customHeight="1">
      <c r="A356" s="10">
        <v>351</v>
      </c>
      <c r="B356" s="30" t="str">
        <f>IFERROR(VLOOKUP($F$3&amp;A356,价格调整汇总!$A$3:$J$1326,5,0),"")</f>
        <v/>
      </c>
      <c r="C356" s="30" t="str">
        <f>IFERROR(VLOOKUP($F$3&amp;A356,价格调整汇总!$A$3:$J$1326,6,0),"")</f>
        <v/>
      </c>
      <c r="D356" s="31" t="str">
        <f>IFERROR(VLOOKUP($F$3&amp;A356,价格调整汇总!$A$3:$J$1326,7,0),"")</f>
        <v/>
      </c>
      <c r="E356" s="30" t="str">
        <f>IFERROR(VLOOKUP($F$3&amp;A356,价格调整汇总!$A$3:$J$1326,8,0),"")</f>
        <v/>
      </c>
      <c r="F356" s="30" t="str">
        <f>IFERROR(VLOOKUP($F$3&amp;A356,价格调整汇总!$A$3:$J$1326,9,0),"")</f>
        <v/>
      </c>
      <c r="G356" s="32" t="str">
        <f>IFERROR(VLOOKUP($F$3&amp;A356,价格调整汇总!$A$3:$J$1326,10,0),"")</f>
        <v/>
      </c>
      <c r="H356" s="16"/>
    </row>
    <row r="357" spans="1:8" ht="26.1" customHeight="1">
      <c r="A357" s="10">
        <v>352</v>
      </c>
      <c r="B357" s="30" t="str">
        <f>IFERROR(VLOOKUP($F$3&amp;A357,价格调整汇总!$A$3:$J$1326,5,0),"")</f>
        <v/>
      </c>
      <c r="C357" s="30" t="str">
        <f>IFERROR(VLOOKUP($F$3&amp;A357,价格调整汇总!$A$3:$J$1326,6,0),"")</f>
        <v/>
      </c>
      <c r="D357" s="31" t="str">
        <f>IFERROR(VLOOKUP($F$3&amp;A357,价格调整汇总!$A$3:$J$1326,7,0),"")</f>
        <v/>
      </c>
      <c r="E357" s="30" t="str">
        <f>IFERROR(VLOOKUP($F$3&amp;A357,价格调整汇总!$A$3:$J$1326,8,0),"")</f>
        <v/>
      </c>
      <c r="F357" s="30" t="str">
        <f>IFERROR(VLOOKUP($F$3&amp;A357,价格调整汇总!$A$3:$J$1326,9,0),"")</f>
        <v/>
      </c>
      <c r="G357" s="32" t="str">
        <f>IFERROR(VLOOKUP($F$3&amp;A357,价格调整汇总!$A$3:$J$1326,10,0),"")</f>
        <v/>
      </c>
      <c r="H357" s="16"/>
    </row>
    <row r="358" spans="1:8" ht="26.1" customHeight="1">
      <c r="A358" s="10">
        <v>353</v>
      </c>
      <c r="B358" s="30" t="str">
        <f>IFERROR(VLOOKUP($F$3&amp;A358,价格调整汇总!$A$3:$J$1326,5,0),"")</f>
        <v/>
      </c>
      <c r="C358" s="30" t="str">
        <f>IFERROR(VLOOKUP($F$3&amp;A358,价格调整汇总!$A$3:$J$1326,6,0),"")</f>
        <v/>
      </c>
      <c r="D358" s="31" t="str">
        <f>IFERROR(VLOOKUP($F$3&amp;A358,价格调整汇总!$A$3:$J$1326,7,0),"")</f>
        <v/>
      </c>
      <c r="E358" s="30" t="str">
        <f>IFERROR(VLOOKUP($F$3&amp;A358,价格调整汇总!$A$3:$J$1326,8,0),"")</f>
        <v/>
      </c>
      <c r="F358" s="30" t="str">
        <f>IFERROR(VLOOKUP($F$3&amp;A358,价格调整汇总!$A$3:$J$1326,9,0),"")</f>
        <v/>
      </c>
      <c r="G358" s="32" t="str">
        <f>IFERROR(VLOOKUP($F$3&amp;A358,价格调整汇总!$A$3:$J$1326,10,0),"")</f>
        <v/>
      </c>
      <c r="H358" s="16"/>
    </row>
    <row r="359" spans="1:8" ht="26.1" customHeight="1">
      <c r="A359" s="10">
        <v>354</v>
      </c>
      <c r="B359" s="30" t="str">
        <f>IFERROR(VLOOKUP($F$3&amp;A359,价格调整汇总!$A$3:$J$1326,5,0),"")</f>
        <v/>
      </c>
      <c r="C359" s="30" t="str">
        <f>IFERROR(VLOOKUP($F$3&amp;A359,价格调整汇总!$A$3:$J$1326,6,0),"")</f>
        <v/>
      </c>
      <c r="D359" s="31" t="str">
        <f>IFERROR(VLOOKUP($F$3&amp;A359,价格调整汇总!$A$3:$J$1326,7,0),"")</f>
        <v/>
      </c>
      <c r="E359" s="30" t="str">
        <f>IFERROR(VLOOKUP($F$3&amp;A359,价格调整汇总!$A$3:$J$1326,8,0),"")</f>
        <v/>
      </c>
      <c r="F359" s="30" t="str">
        <f>IFERROR(VLOOKUP($F$3&amp;A359,价格调整汇总!$A$3:$J$1326,9,0),"")</f>
        <v/>
      </c>
      <c r="G359" s="32" t="str">
        <f>IFERROR(VLOOKUP($F$3&amp;A359,价格调整汇总!$A$3:$J$1326,10,0),"")</f>
        <v/>
      </c>
      <c r="H359" s="16"/>
    </row>
    <row r="360" spans="1:8" ht="26.1" customHeight="1">
      <c r="A360" s="10">
        <v>355</v>
      </c>
      <c r="B360" s="30" t="str">
        <f>IFERROR(VLOOKUP($F$3&amp;A360,价格调整汇总!$A$3:$J$1326,5,0),"")</f>
        <v/>
      </c>
      <c r="C360" s="30" t="str">
        <f>IFERROR(VLOOKUP($F$3&amp;A360,价格调整汇总!$A$3:$J$1326,6,0),"")</f>
        <v/>
      </c>
      <c r="D360" s="31" t="str">
        <f>IFERROR(VLOOKUP($F$3&amp;A360,价格调整汇总!$A$3:$J$1326,7,0),"")</f>
        <v/>
      </c>
      <c r="E360" s="30" t="str">
        <f>IFERROR(VLOOKUP($F$3&amp;A360,价格调整汇总!$A$3:$J$1326,8,0),"")</f>
        <v/>
      </c>
      <c r="F360" s="30" t="str">
        <f>IFERROR(VLOOKUP($F$3&amp;A360,价格调整汇总!$A$3:$J$1326,9,0),"")</f>
        <v/>
      </c>
      <c r="G360" s="32" t="str">
        <f>IFERROR(VLOOKUP($F$3&amp;A360,价格调整汇总!$A$3:$J$1326,10,0),"")</f>
        <v/>
      </c>
      <c r="H360" s="16"/>
    </row>
    <row r="361" spans="1:8" ht="26.1" customHeight="1">
      <c r="A361" s="10">
        <v>356</v>
      </c>
      <c r="B361" s="30" t="str">
        <f>IFERROR(VLOOKUP($F$3&amp;A361,价格调整汇总!$A$3:$J$1326,5,0),"")</f>
        <v/>
      </c>
      <c r="C361" s="30" t="str">
        <f>IFERROR(VLOOKUP($F$3&amp;A361,价格调整汇总!$A$3:$J$1326,6,0),"")</f>
        <v/>
      </c>
      <c r="D361" s="31" t="str">
        <f>IFERROR(VLOOKUP($F$3&amp;A361,价格调整汇总!$A$3:$J$1326,7,0),"")</f>
        <v/>
      </c>
      <c r="E361" s="30" t="str">
        <f>IFERROR(VLOOKUP($F$3&amp;A361,价格调整汇总!$A$3:$J$1326,8,0),"")</f>
        <v/>
      </c>
      <c r="F361" s="30" t="str">
        <f>IFERROR(VLOOKUP($F$3&amp;A361,价格调整汇总!$A$3:$J$1326,9,0),"")</f>
        <v/>
      </c>
      <c r="G361" s="32" t="str">
        <f>IFERROR(VLOOKUP($F$3&amp;A361,价格调整汇总!$A$3:$J$1326,10,0),"")</f>
        <v/>
      </c>
      <c r="H361" s="16"/>
    </row>
    <row r="362" spans="1:8" ht="26.1" customHeight="1">
      <c r="A362" s="10">
        <v>357</v>
      </c>
      <c r="B362" s="30" t="str">
        <f>IFERROR(VLOOKUP($F$3&amp;A362,价格调整汇总!$A$3:$J$1326,5,0),"")</f>
        <v/>
      </c>
      <c r="C362" s="30" t="str">
        <f>IFERROR(VLOOKUP($F$3&amp;A362,价格调整汇总!$A$3:$J$1326,6,0),"")</f>
        <v/>
      </c>
      <c r="D362" s="31" t="str">
        <f>IFERROR(VLOOKUP($F$3&amp;A362,价格调整汇总!$A$3:$J$1326,7,0),"")</f>
        <v/>
      </c>
      <c r="E362" s="30" t="str">
        <f>IFERROR(VLOOKUP($F$3&amp;A362,价格调整汇总!$A$3:$J$1326,8,0),"")</f>
        <v/>
      </c>
      <c r="F362" s="30" t="str">
        <f>IFERROR(VLOOKUP($F$3&amp;A362,价格调整汇总!$A$3:$J$1326,9,0),"")</f>
        <v/>
      </c>
      <c r="G362" s="32" t="str">
        <f>IFERROR(VLOOKUP($F$3&amp;A362,价格调整汇总!$A$3:$J$1326,10,0),"")</f>
        <v/>
      </c>
      <c r="H362" s="16"/>
    </row>
    <row r="363" spans="1:8" ht="26.1" customHeight="1">
      <c r="A363" s="10">
        <v>358</v>
      </c>
      <c r="B363" s="30" t="str">
        <f>IFERROR(VLOOKUP($F$3&amp;A363,价格调整汇总!$A$3:$J$1326,5,0),"")</f>
        <v/>
      </c>
      <c r="C363" s="30" t="str">
        <f>IFERROR(VLOOKUP($F$3&amp;A363,价格调整汇总!$A$3:$J$1326,6,0),"")</f>
        <v/>
      </c>
      <c r="D363" s="31" t="str">
        <f>IFERROR(VLOOKUP($F$3&amp;A363,价格调整汇总!$A$3:$J$1326,7,0),"")</f>
        <v/>
      </c>
      <c r="E363" s="30" t="str">
        <f>IFERROR(VLOOKUP($F$3&amp;A363,价格调整汇总!$A$3:$J$1326,8,0),"")</f>
        <v/>
      </c>
      <c r="F363" s="30" t="str">
        <f>IFERROR(VLOOKUP($F$3&amp;A363,价格调整汇总!$A$3:$J$1326,9,0),"")</f>
        <v/>
      </c>
      <c r="G363" s="32" t="str">
        <f>IFERROR(VLOOKUP($F$3&amp;A363,价格调整汇总!$A$3:$J$1326,10,0),"")</f>
        <v/>
      </c>
      <c r="H363" s="16"/>
    </row>
    <row r="364" spans="1:8" ht="26.1" customHeight="1">
      <c r="A364" s="10">
        <v>359</v>
      </c>
      <c r="B364" s="30" t="str">
        <f>IFERROR(VLOOKUP($F$3&amp;A364,价格调整汇总!$A$3:$J$1326,5,0),"")</f>
        <v/>
      </c>
      <c r="C364" s="30" t="str">
        <f>IFERROR(VLOOKUP($F$3&amp;A364,价格调整汇总!$A$3:$J$1326,6,0),"")</f>
        <v/>
      </c>
      <c r="D364" s="31" t="str">
        <f>IFERROR(VLOOKUP($F$3&amp;A364,价格调整汇总!$A$3:$J$1326,7,0),"")</f>
        <v/>
      </c>
      <c r="E364" s="30" t="str">
        <f>IFERROR(VLOOKUP($F$3&amp;A364,价格调整汇总!$A$3:$J$1326,8,0),"")</f>
        <v/>
      </c>
      <c r="F364" s="30" t="str">
        <f>IFERROR(VLOOKUP($F$3&amp;A364,价格调整汇总!$A$3:$J$1326,9,0),"")</f>
        <v/>
      </c>
      <c r="G364" s="32" t="str">
        <f>IFERROR(VLOOKUP($F$3&amp;A364,价格调整汇总!$A$3:$J$1326,10,0),"")</f>
        <v/>
      </c>
      <c r="H364" s="16"/>
    </row>
    <row r="365" spans="1:8" ht="26.1" customHeight="1">
      <c r="A365" s="10">
        <v>360</v>
      </c>
      <c r="B365" s="30" t="str">
        <f>IFERROR(VLOOKUP($F$3&amp;A365,价格调整汇总!$A$3:$J$1326,5,0),"")</f>
        <v/>
      </c>
      <c r="C365" s="30" t="str">
        <f>IFERROR(VLOOKUP($F$3&amp;A365,价格调整汇总!$A$3:$J$1326,6,0),"")</f>
        <v/>
      </c>
      <c r="D365" s="31" t="str">
        <f>IFERROR(VLOOKUP($F$3&amp;A365,价格调整汇总!$A$3:$J$1326,7,0),"")</f>
        <v/>
      </c>
      <c r="E365" s="30" t="str">
        <f>IFERROR(VLOOKUP($F$3&amp;A365,价格调整汇总!$A$3:$J$1326,8,0),"")</f>
        <v/>
      </c>
      <c r="F365" s="30" t="str">
        <f>IFERROR(VLOOKUP($F$3&amp;A365,价格调整汇总!$A$3:$J$1326,9,0),"")</f>
        <v/>
      </c>
      <c r="G365" s="32" t="str">
        <f>IFERROR(VLOOKUP($F$3&amp;A365,价格调整汇总!$A$3:$J$1326,10,0),"")</f>
        <v/>
      </c>
      <c r="H365" s="16"/>
    </row>
    <row r="366" spans="1:8" ht="26.1" customHeight="1">
      <c r="A366" s="10">
        <v>361</v>
      </c>
      <c r="B366" s="30" t="str">
        <f>IFERROR(VLOOKUP($F$3&amp;A366,价格调整汇总!$A$3:$J$1326,5,0),"")</f>
        <v/>
      </c>
      <c r="C366" s="30" t="str">
        <f>IFERROR(VLOOKUP($F$3&amp;A366,价格调整汇总!$A$3:$J$1326,6,0),"")</f>
        <v/>
      </c>
      <c r="D366" s="31" t="str">
        <f>IFERROR(VLOOKUP($F$3&amp;A366,价格调整汇总!$A$3:$J$1326,7,0),"")</f>
        <v/>
      </c>
      <c r="E366" s="30" t="str">
        <f>IFERROR(VLOOKUP($F$3&amp;A366,价格调整汇总!$A$3:$J$1326,8,0),"")</f>
        <v/>
      </c>
      <c r="F366" s="30" t="str">
        <f>IFERROR(VLOOKUP($F$3&amp;A366,价格调整汇总!$A$3:$J$1326,9,0),"")</f>
        <v/>
      </c>
      <c r="G366" s="32" t="str">
        <f>IFERROR(VLOOKUP($F$3&amp;A366,价格调整汇总!$A$3:$J$1326,10,0),"")</f>
        <v/>
      </c>
      <c r="H366" s="16"/>
    </row>
    <row r="367" spans="1:8" ht="26.1" customHeight="1">
      <c r="A367" s="10">
        <v>362</v>
      </c>
      <c r="B367" s="30" t="str">
        <f>IFERROR(VLOOKUP($F$3&amp;A367,价格调整汇总!$A$3:$J$1326,5,0),"")</f>
        <v/>
      </c>
      <c r="C367" s="30" t="str">
        <f>IFERROR(VLOOKUP($F$3&amp;A367,价格调整汇总!$A$3:$J$1326,6,0),"")</f>
        <v/>
      </c>
      <c r="D367" s="31" t="str">
        <f>IFERROR(VLOOKUP($F$3&amp;A367,价格调整汇总!$A$3:$J$1326,7,0),"")</f>
        <v/>
      </c>
      <c r="E367" s="30" t="str">
        <f>IFERROR(VLOOKUP($F$3&amp;A367,价格调整汇总!$A$3:$J$1326,8,0),"")</f>
        <v/>
      </c>
      <c r="F367" s="30" t="str">
        <f>IFERROR(VLOOKUP($F$3&amp;A367,价格调整汇总!$A$3:$J$1326,9,0),"")</f>
        <v/>
      </c>
      <c r="G367" s="32" t="str">
        <f>IFERROR(VLOOKUP($F$3&amp;A367,价格调整汇总!$A$3:$J$1326,10,0),"")</f>
        <v/>
      </c>
      <c r="H367" s="16"/>
    </row>
    <row r="368" spans="1:8" ht="26.1" customHeight="1">
      <c r="A368" s="10">
        <v>363</v>
      </c>
      <c r="B368" s="30" t="str">
        <f>IFERROR(VLOOKUP($F$3&amp;A368,价格调整汇总!$A$3:$J$1326,5,0),"")</f>
        <v/>
      </c>
      <c r="C368" s="30" t="str">
        <f>IFERROR(VLOOKUP($F$3&amp;A368,价格调整汇总!$A$3:$J$1326,6,0),"")</f>
        <v/>
      </c>
      <c r="D368" s="31" t="str">
        <f>IFERROR(VLOOKUP($F$3&amp;A368,价格调整汇总!$A$3:$J$1326,7,0),"")</f>
        <v/>
      </c>
      <c r="E368" s="30" t="str">
        <f>IFERROR(VLOOKUP($F$3&amp;A368,价格调整汇总!$A$3:$J$1326,8,0),"")</f>
        <v/>
      </c>
      <c r="F368" s="30" t="str">
        <f>IFERROR(VLOOKUP($F$3&amp;A368,价格调整汇总!$A$3:$J$1326,9,0),"")</f>
        <v/>
      </c>
      <c r="G368" s="32" t="str">
        <f>IFERROR(VLOOKUP($F$3&amp;A368,价格调整汇总!$A$3:$J$1326,10,0),"")</f>
        <v/>
      </c>
      <c r="H368" s="16"/>
    </row>
    <row r="369" spans="1:8" ht="26.1" customHeight="1">
      <c r="A369" s="10">
        <v>364</v>
      </c>
      <c r="B369" s="30" t="str">
        <f>IFERROR(VLOOKUP($F$3&amp;A369,价格调整汇总!$A$3:$J$1326,5,0),"")</f>
        <v/>
      </c>
      <c r="C369" s="30" t="str">
        <f>IFERROR(VLOOKUP($F$3&amp;A369,价格调整汇总!$A$3:$J$1326,6,0),"")</f>
        <v/>
      </c>
      <c r="D369" s="31" t="str">
        <f>IFERROR(VLOOKUP($F$3&amp;A369,价格调整汇总!$A$3:$J$1326,7,0),"")</f>
        <v/>
      </c>
      <c r="E369" s="30" t="str">
        <f>IFERROR(VLOOKUP($F$3&amp;A369,价格调整汇总!$A$3:$J$1326,8,0),"")</f>
        <v/>
      </c>
      <c r="F369" s="30" t="str">
        <f>IFERROR(VLOOKUP($F$3&amp;A369,价格调整汇总!$A$3:$J$1326,9,0),"")</f>
        <v/>
      </c>
      <c r="G369" s="32" t="str">
        <f>IFERROR(VLOOKUP($F$3&amp;A369,价格调整汇总!$A$3:$J$1326,10,0),"")</f>
        <v/>
      </c>
      <c r="H369" s="16"/>
    </row>
    <row r="370" spans="1:8" ht="26.1" customHeight="1">
      <c r="A370" s="10">
        <v>365</v>
      </c>
      <c r="B370" s="30" t="str">
        <f>IFERROR(VLOOKUP($F$3&amp;A370,价格调整汇总!$A$3:$J$1326,5,0),"")</f>
        <v/>
      </c>
      <c r="C370" s="30" t="str">
        <f>IFERROR(VLOOKUP($F$3&amp;A370,价格调整汇总!$A$3:$J$1326,6,0),"")</f>
        <v/>
      </c>
      <c r="D370" s="31" t="str">
        <f>IFERROR(VLOOKUP($F$3&amp;A370,价格调整汇总!$A$3:$J$1326,7,0),"")</f>
        <v/>
      </c>
      <c r="E370" s="30" t="str">
        <f>IFERROR(VLOOKUP($F$3&amp;A370,价格调整汇总!$A$3:$J$1326,8,0),"")</f>
        <v/>
      </c>
      <c r="F370" s="30" t="str">
        <f>IFERROR(VLOOKUP($F$3&amp;A370,价格调整汇总!$A$3:$J$1326,9,0),"")</f>
        <v/>
      </c>
      <c r="G370" s="32" t="str">
        <f>IFERROR(VLOOKUP($F$3&amp;A370,价格调整汇总!$A$3:$J$1326,10,0),"")</f>
        <v/>
      </c>
      <c r="H370" s="16"/>
    </row>
    <row r="371" spans="1:8" ht="26.1" customHeight="1">
      <c r="A371" s="10">
        <v>366</v>
      </c>
      <c r="B371" s="30" t="str">
        <f>IFERROR(VLOOKUP($F$3&amp;A371,价格调整汇总!$A$3:$J$1326,5,0),"")</f>
        <v/>
      </c>
      <c r="C371" s="30" t="str">
        <f>IFERROR(VLOOKUP($F$3&amp;A371,价格调整汇总!$A$3:$J$1326,6,0),"")</f>
        <v/>
      </c>
      <c r="D371" s="31" t="str">
        <f>IFERROR(VLOOKUP($F$3&amp;A371,价格调整汇总!$A$3:$J$1326,7,0),"")</f>
        <v/>
      </c>
      <c r="E371" s="30" t="str">
        <f>IFERROR(VLOOKUP($F$3&amp;A371,价格调整汇总!$A$3:$J$1326,8,0),"")</f>
        <v/>
      </c>
      <c r="F371" s="30" t="str">
        <f>IFERROR(VLOOKUP($F$3&amp;A371,价格调整汇总!$A$3:$J$1326,9,0),"")</f>
        <v/>
      </c>
      <c r="G371" s="32" t="str">
        <f>IFERROR(VLOOKUP($F$3&amp;A371,价格调整汇总!$A$3:$J$1326,10,0),"")</f>
        <v/>
      </c>
      <c r="H371" s="16"/>
    </row>
    <row r="372" spans="1:8" ht="26.1" customHeight="1">
      <c r="A372" s="10">
        <v>367</v>
      </c>
      <c r="B372" s="30" t="str">
        <f>IFERROR(VLOOKUP($F$3&amp;A372,价格调整汇总!$A$3:$J$1326,5,0),"")</f>
        <v/>
      </c>
      <c r="C372" s="30" t="str">
        <f>IFERROR(VLOOKUP($F$3&amp;A372,价格调整汇总!$A$3:$J$1326,6,0),"")</f>
        <v/>
      </c>
      <c r="D372" s="31" t="str">
        <f>IFERROR(VLOOKUP($F$3&amp;A372,价格调整汇总!$A$3:$J$1326,7,0),"")</f>
        <v/>
      </c>
      <c r="E372" s="30" t="str">
        <f>IFERROR(VLOOKUP($F$3&amp;A372,价格调整汇总!$A$3:$J$1326,8,0),"")</f>
        <v/>
      </c>
      <c r="F372" s="30" t="str">
        <f>IFERROR(VLOOKUP($F$3&amp;A372,价格调整汇总!$A$3:$J$1326,9,0),"")</f>
        <v/>
      </c>
      <c r="G372" s="32" t="str">
        <f>IFERROR(VLOOKUP($F$3&amp;A372,价格调整汇总!$A$3:$J$1326,10,0),"")</f>
        <v/>
      </c>
      <c r="H372" s="16"/>
    </row>
    <row r="373" spans="1:8" ht="26.1" customHeight="1">
      <c r="A373" s="10">
        <v>368</v>
      </c>
      <c r="B373" s="30" t="str">
        <f>IFERROR(VLOOKUP($F$3&amp;A373,价格调整汇总!$A$3:$J$1326,5,0),"")</f>
        <v/>
      </c>
      <c r="C373" s="30" t="str">
        <f>IFERROR(VLOOKUP($F$3&amp;A373,价格调整汇总!$A$3:$J$1326,6,0),"")</f>
        <v/>
      </c>
      <c r="D373" s="31" t="str">
        <f>IFERROR(VLOOKUP($F$3&amp;A373,价格调整汇总!$A$3:$J$1326,7,0),"")</f>
        <v/>
      </c>
      <c r="E373" s="30" t="str">
        <f>IFERROR(VLOOKUP($F$3&amp;A373,价格调整汇总!$A$3:$J$1326,8,0),"")</f>
        <v/>
      </c>
      <c r="F373" s="30" t="str">
        <f>IFERROR(VLOOKUP($F$3&amp;A373,价格调整汇总!$A$3:$J$1326,9,0),"")</f>
        <v/>
      </c>
      <c r="G373" s="32" t="str">
        <f>IFERROR(VLOOKUP($F$3&amp;A373,价格调整汇总!$A$3:$J$1326,10,0),"")</f>
        <v/>
      </c>
      <c r="H373" s="16"/>
    </row>
    <row r="374" spans="1:8" ht="26.1" customHeight="1">
      <c r="A374" s="10">
        <v>369</v>
      </c>
      <c r="B374" s="30" t="str">
        <f>IFERROR(VLOOKUP($F$3&amp;A374,价格调整汇总!$A$3:$J$1326,5,0),"")</f>
        <v/>
      </c>
      <c r="C374" s="30" t="str">
        <f>IFERROR(VLOOKUP($F$3&amp;A374,价格调整汇总!$A$3:$J$1326,6,0),"")</f>
        <v/>
      </c>
      <c r="D374" s="31" t="str">
        <f>IFERROR(VLOOKUP($F$3&amp;A374,价格调整汇总!$A$3:$J$1326,7,0),"")</f>
        <v/>
      </c>
      <c r="E374" s="30" t="str">
        <f>IFERROR(VLOOKUP($F$3&amp;A374,价格调整汇总!$A$3:$J$1326,8,0),"")</f>
        <v/>
      </c>
      <c r="F374" s="30" t="str">
        <f>IFERROR(VLOOKUP($F$3&amp;A374,价格调整汇总!$A$3:$J$1326,9,0),"")</f>
        <v/>
      </c>
      <c r="G374" s="32" t="str">
        <f>IFERROR(VLOOKUP($F$3&amp;A374,价格调整汇总!$A$3:$J$1326,10,0),"")</f>
        <v/>
      </c>
      <c r="H374" s="16"/>
    </row>
    <row r="375" spans="1:8" ht="26.1" customHeight="1">
      <c r="A375" s="10">
        <v>370</v>
      </c>
      <c r="B375" s="30" t="str">
        <f>IFERROR(VLOOKUP($F$3&amp;A375,价格调整汇总!$A$3:$J$1326,5,0),"")</f>
        <v/>
      </c>
      <c r="C375" s="30" t="str">
        <f>IFERROR(VLOOKUP($F$3&amp;A375,价格调整汇总!$A$3:$J$1326,6,0),"")</f>
        <v/>
      </c>
      <c r="D375" s="31" t="str">
        <f>IFERROR(VLOOKUP($F$3&amp;A375,价格调整汇总!$A$3:$J$1326,7,0),"")</f>
        <v/>
      </c>
      <c r="E375" s="30" t="str">
        <f>IFERROR(VLOOKUP($F$3&amp;A375,价格调整汇总!$A$3:$J$1326,8,0),"")</f>
        <v/>
      </c>
      <c r="F375" s="30" t="str">
        <f>IFERROR(VLOOKUP($F$3&amp;A375,价格调整汇总!$A$3:$J$1326,9,0),"")</f>
        <v/>
      </c>
      <c r="G375" s="32" t="str">
        <f>IFERROR(VLOOKUP($F$3&amp;A375,价格调整汇总!$A$3:$J$1326,10,0),"")</f>
        <v/>
      </c>
      <c r="H375" s="16"/>
    </row>
    <row r="376" spans="1:8" ht="26.1" customHeight="1">
      <c r="A376" s="10">
        <v>371</v>
      </c>
      <c r="B376" s="30" t="str">
        <f>IFERROR(VLOOKUP($F$3&amp;A376,价格调整汇总!$A$3:$J$1326,5,0),"")</f>
        <v/>
      </c>
      <c r="C376" s="30" t="str">
        <f>IFERROR(VLOOKUP($F$3&amp;A376,价格调整汇总!$A$3:$J$1326,6,0),"")</f>
        <v/>
      </c>
      <c r="D376" s="31" t="str">
        <f>IFERROR(VLOOKUP($F$3&amp;A376,价格调整汇总!$A$3:$J$1326,7,0),"")</f>
        <v/>
      </c>
      <c r="E376" s="30" t="str">
        <f>IFERROR(VLOOKUP($F$3&amp;A376,价格调整汇总!$A$3:$J$1326,8,0),"")</f>
        <v/>
      </c>
      <c r="F376" s="30" t="str">
        <f>IFERROR(VLOOKUP($F$3&amp;A376,价格调整汇总!$A$3:$J$1326,9,0),"")</f>
        <v/>
      </c>
      <c r="G376" s="32" t="str">
        <f>IFERROR(VLOOKUP($F$3&amp;A376,价格调整汇总!$A$3:$J$1326,10,0),"")</f>
        <v/>
      </c>
      <c r="H376" s="16"/>
    </row>
    <row r="377" spans="1:8" ht="26.1" customHeight="1">
      <c r="A377" s="10">
        <v>372</v>
      </c>
      <c r="B377" s="30" t="str">
        <f>IFERROR(VLOOKUP($F$3&amp;A377,价格调整汇总!$A$3:$J$1326,5,0),"")</f>
        <v/>
      </c>
      <c r="C377" s="30" t="str">
        <f>IFERROR(VLOOKUP($F$3&amp;A377,价格调整汇总!$A$3:$J$1326,6,0),"")</f>
        <v/>
      </c>
      <c r="D377" s="31" t="str">
        <f>IFERROR(VLOOKUP($F$3&amp;A377,价格调整汇总!$A$3:$J$1326,7,0),"")</f>
        <v/>
      </c>
      <c r="E377" s="30" t="str">
        <f>IFERROR(VLOOKUP($F$3&amp;A377,价格调整汇总!$A$3:$J$1326,8,0),"")</f>
        <v/>
      </c>
      <c r="F377" s="30" t="str">
        <f>IFERROR(VLOOKUP($F$3&amp;A377,价格调整汇总!$A$3:$J$1326,9,0),"")</f>
        <v/>
      </c>
      <c r="G377" s="32" t="str">
        <f>IFERROR(VLOOKUP($F$3&amp;A377,价格调整汇总!$A$3:$J$1326,10,0),"")</f>
        <v/>
      </c>
      <c r="H377" s="16"/>
    </row>
    <row r="378" spans="1:8" ht="26.1" customHeight="1">
      <c r="A378" s="10">
        <v>373</v>
      </c>
      <c r="B378" s="30" t="str">
        <f>IFERROR(VLOOKUP($F$3&amp;A378,价格调整汇总!$A$3:$J$1326,5,0),"")</f>
        <v/>
      </c>
      <c r="C378" s="30" t="str">
        <f>IFERROR(VLOOKUP($F$3&amp;A378,价格调整汇总!$A$3:$J$1326,6,0),"")</f>
        <v/>
      </c>
      <c r="D378" s="31" t="str">
        <f>IFERROR(VLOOKUP($F$3&amp;A378,价格调整汇总!$A$3:$J$1326,7,0),"")</f>
        <v/>
      </c>
      <c r="E378" s="30" t="str">
        <f>IFERROR(VLOOKUP($F$3&amp;A378,价格调整汇总!$A$3:$J$1326,8,0),"")</f>
        <v/>
      </c>
      <c r="F378" s="30" t="str">
        <f>IFERROR(VLOOKUP($F$3&amp;A378,价格调整汇总!$A$3:$J$1326,9,0),"")</f>
        <v/>
      </c>
      <c r="G378" s="32" t="str">
        <f>IFERROR(VLOOKUP($F$3&amp;A378,价格调整汇总!$A$3:$J$1326,10,0),"")</f>
        <v/>
      </c>
      <c r="H378" s="16"/>
    </row>
    <row r="379" spans="1:8" ht="26.1" customHeight="1">
      <c r="A379" s="10">
        <v>374</v>
      </c>
      <c r="B379" s="30" t="str">
        <f>IFERROR(VLOOKUP($F$3&amp;A379,价格调整汇总!$A$3:$J$1326,5,0),"")</f>
        <v/>
      </c>
      <c r="C379" s="30" t="str">
        <f>IFERROR(VLOOKUP($F$3&amp;A379,价格调整汇总!$A$3:$J$1326,6,0),"")</f>
        <v/>
      </c>
      <c r="D379" s="31" t="str">
        <f>IFERROR(VLOOKUP($F$3&amp;A379,价格调整汇总!$A$3:$J$1326,7,0),"")</f>
        <v/>
      </c>
      <c r="E379" s="30" t="str">
        <f>IFERROR(VLOOKUP($F$3&amp;A379,价格调整汇总!$A$3:$J$1326,8,0),"")</f>
        <v/>
      </c>
      <c r="F379" s="30" t="str">
        <f>IFERROR(VLOOKUP($F$3&amp;A379,价格调整汇总!$A$3:$J$1326,9,0),"")</f>
        <v/>
      </c>
      <c r="G379" s="32" t="str">
        <f>IFERROR(VLOOKUP($F$3&amp;A379,价格调整汇总!$A$3:$J$1326,10,0),"")</f>
        <v/>
      </c>
      <c r="H379" s="16"/>
    </row>
    <row r="380" spans="1:8" ht="26.1" customHeight="1">
      <c r="A380" s="10">
        <v>375</v>
      </c>
      <c r="B380" s="30" t="str">
        <f>IFERROR(VLOOKUP($F$3&amp;A380,价格调整汇总!$A$3:$J$1326,5,0),"")</f>
        <v/>
      </c>
      <c r="C380" s="30" t="str">
        <f>IFERROR(VLOOKUP($F$3&amp;A380,价格调整汇总!$A$3:$J$1326,6,0),"")</f>
        <v/>
      </c>
      <c r="D380" s="31" t="str">
        <f>IFERROR(VLOOKUP($F$3&amp;A380,价格调整汇总!$A$3:$J$1326,7,0),"")</f>
        <v/>
      </c>
      <c r="E380" s="30" t="str">
        <f>IFERROR(VLOOKUP($F$3&amp;A380,价格调整汇总!$A$3:$J$1326,8,0),"")</f>
        <v/>
      </c>
      <c r="F380" s="30" t="str">
        <f>IFERROR(VLOOKUP($F$3&amp;A380,价格调整汇总!$A$3:$J$1326,9,0),"")</f>
        <v/>
      </c>
      <c r="G380" s="32" t="str">
        <f>IFERROR(VLOOKUP($F$3&amp;A380,价格调整汇总!$A$3:$J$1326,10,0),"")</f>
        <v/>
      </c>
      <c r="H380" s="16"/>
    </row>
    <row r="381" spans="1:8" ht="26.1" customHeight="1">
      <c r="A381" s="10">
        <v>376</v>
      </c>
      <c r="B381" s="30" t="str">
        <f>IFERROR(VLOOKUP($F$3&amp;A381,价格调整汇总!$A$3:$J$1326,5,0),"")</f>
        <v/>
      </c>
      <c r="C381" s="30" t="str">
        <f>IFERROR(VLOOKUP($F$3&amp;A381,价格调整汇总!$A$3:$J$1326,6,0),"")</f>
        <v/>
      </c>
      <c r="D381" s="31" t="str">
        <f>IFERROR(VLOOKUP($F$3&amp;A381,价格调整汇总!$A$3:$J$1326,7,0),"")</f>
        <v/>
      </c>
      <c r="E381" s="30" t="str">
        <f>IFERROR(VLOOKUP($F$3&amp;A381,价格调整汇总!$A$3:$J$1326,8,0),"")</f>
        <v/>
      </c>
      <c r="F381" s="30" t="str">
        <f>IFERROR(VLOOKUP($F$3&amp;A381,价格调整汇总!$A$3:$J$1326,9,0),"")</f>
        <v/>
      </c>
      <c r="G381" s="32" t="str">
        <f>IFERROR(VLOOKUP($F$3&amp;A381,价格调整汇总!$A$3:$J$1326,10,0),"")</f>
        <v/>
      </c>
      <c r="H381" s="16"/>
    </row>
    <row r="382" spans="1:8" ht="26.1" customHeight="1">
      <c r="A382" s="10">
        <v>377</v>
      </c>
      <c r="B382" s="30" t="str">
        <f>IFERROR(VLOOKUP($F$3&amp;A382,价格调整汇总!$A$3:$J$1326,5,0),"")</f>
        <v/>
      </c>
      <c r="C382" s="30" t="str">
        <f>IFERROR(VLOOKUP($F$3&amp;A382,价格调整汇总!$A$3:$J$1326,6,0),"")</f>
        <v/>
      </c>
      <c r="D382" s="31" t="str">
        <f>IFERROR(VLOOKUP($F$3&amp;A382,价格调整汇总!$A$3:$J$1326,7,0),"")</f>
        <v/>
      </c>
      <c r="E382" s="30" t="str">
        <f>IFERROR(VLOOKUP($F$3&amp;A382,价格调整汇总!$A$3:$J$1326,8,0),"")</f>
        <v/>
      </c>
      <c r="F382" s="30" t="str">
        <f>IFERROR(VLOOKUP($F$3&amp;A382,价格调整汇总!$A$3:$J$1326,9,0),"")</f>
        <v/>
      </c>
      <c r="G382" s="32" t="str">
        <f>IFERROR(VLOOKUP($F$3&amp;A382,价格调整汇总!$A$3:$J$1326,10,0),"")</f>
        <v/>
      </c>
      <c r="H382" s="16"/>
    </row>
    <row r="383" spans="1:8" ht="26.1" customHeight="1">
      <c r="A383" s="10">
        <v>378</v>
      </c>
      <c r="B383" s="30" t="str">
        <f>IFERROR(VLOOKUP($F$3&amp;A383,价格调整汇总!$A$3:$J$1326,5,0),"")</f>
        <v/>
      </c>
      <c r="C383" s="30" t="str">
        <f>IFERROR(VLOOKUP($F$3&amp;A383,价格调整汇总!$A$3:$J$1326,6,0),"")</f>
        <v/>
      </c>
      <c r="D383" s="31" t="str">
        <f>IFERROR(VLOOKUP($F$3&amp;A383,价格调整汇总!$A$3:$J$1326,7,0),"")</f>
        <v/>
      </c>
      <c r="E383" s="30" t="str">
        <f>IFERROR(VLOOKUP($F$3&amp;A383,价格调整汇总!$A$3:$J$1326,8,0),"")</f>
        <v/>
      </c>
      <c r="F383" s="30" t="str">
        <f>IFERROR(VLOOKUP($F$3&amp;A383,价格调整汇总!$A$3:$J$1326,9,0),"")</f>
        <v/>
      </c>
      <c r="G383" s="32" t="str">
        <f>IFERROR(VLOOKUP($F$3&amp;A383,价格调整汇总!$A$3:$J$1326,10,0),"")</f>
        <v/>
      </c>
      <c r="H383" s="16"/>
    </row>
    <row r="384" spans="1:8" ht="26.1" customHeight="1">
      <c r="A384" s="10">
        <v>379</v>
      </c>
      <c r="B384" s="30" t="str">
        <f>IFERROR(VLOOKUP($F$3&amp;A384,价格调整汇总!$A$3:$J$1326,5,0),"")</f>
        <v/>
      </c>
      <c r="C384" s="30" t="str">
        <f>IFERROR(VLOOKUP($F$3&amp;A384,价格调整汇总!$A$3:$J$1326,6,0),"")</f>
        <v/>
      </c>
      <c r="D384" s="31" t="str">
        <f>IFERROR(VLOOKUP($F$3&amp;A384,价格调整汇总!$A$3:$J$1326,7,0),"")</f>
        <v/>
      </c>
      <c r="E384" s="30" t="str">
        <f>IFERROR(VLOOKUP($F$3&amp;A384,价格调整汇总!$A$3:$J$1326,8,0),"")</f>
        <v/>
      </c>
      <c r="F384" s="30" t="str">
        <f>IFERROR(VLOOKUP($F$3&amp;A384,价格调整汇总!$A$3:$J$1326,9,0),"")</f>
        <v/>
      </c>
      <c r="G384" s="32" t="str">
        <f>IFERROR(VLOOKUP($F$3&amp;A384,价格调整汇总!$A$3:$J$1326,10,0),"")</f>
        <v/>
      </c>
      <c r="H384" s="16"/>
    </row>
    <row r="385" spans="1:8" ht="26.1" customHeight="1">
      <c r="A385" s="10">
        <v>380</v>
      </c>
      <c r="B385" s="30" t="str">
        <f>IFERROR(VLOOKUP($F$3&amp;A385,价格调整汇总!$A$3:$J$1326,5,0),"")</f>
        <v/>
      </c>
      <c r="C385" s="30" t="str">
        <f>IFERROR(VLOOKUP($F$3&amp;A385,价格调整汇总!$A$3:$J$1326,6,0),"")</f>
        <v/>
      </c>
      <c r="D385" s="31" t="str">
        <f>IFERROR(VLOOKUP($F$3&amp;A385,价格调整汇总!$A$3:$J$1326,7,0),"")</f>
        <v/>
      </c>
      <c r="E385" s="30" t="str">
        <f>IFERROR(VLOOKUP($F$3&amp;A385,价格调整汇总!$A$3:$J$1326,8,0),"")</f>
        <v/>
      </c>
      <c r="F385" s="30" t="str">
        <f>IFERROR(VLOOKUP($F$3&amp;A385,价格调整汇总!$A$3:$J$1326,9,0),"")</f>
        <v/>
      </c>
      <c r="G385" s="32" t="str">
        <f>IFERROR(VLOOKUP($F$3&amp;A385,价格调整汇总!$A$3:$J$1326,10,0),"")</f>
        <v/>
      </c>
      <c r="H385" s="16"/>
    </row>
    <row r="386" spans="1:8" ht="26.1" customHeight="1">
      <c r="A386" s="10">
        <v>381</v>
      </c>
      <c r="B386" s="30" t="str">
        <f>IFERROR(VLOOKUP($F$3&amp;A386,价格调整汇总!$A$3:$J$1326,5,0),"")</f>
        <v/>
      </c>
      <c r="C386" s="30" t="str">
        <f>IFERROR(VLOOKUP($F$3&amp;A386,价格调整汇总!$A$3:$J$1326,6,0),"")</f>
        <v/>
      </c>
      <c r="D386" s="31" t="str">
        <f>IFERROR(VLOOKUP($F$3&amp;A386,价格调整汇总!$A$3:$J$1326,7,0),"")</f>
        <v/>
      </c>
      <c r="E386" s="30" t="str">
        <f>IFERROR(VLOOKUP($F$3&amp;A386,价格调整汇总!$A$3:$J$1326,8,0),"")</f>
        <v/>
      </c>
      <c r="F386" s="30" t="str">
        <f>IFERROR(VLOOKUP($F$3&amp;A386,价格调整汇总!$A$3:$J$1326,9,0),"")</f>
        <v/>
      </c>
      <c r="G386" s="32" t="str">
        <f>IFERROR(VLOOKUP($F$3&amp;A386,价格调整汇总!$A$3:$J$1326,10,0),"")</f>
        <v/>
      </c>
      <c r="H386" s="16"/>
    </row>
    <row r="387" spans="1:8" ht="26.1" customHeight="1">
      <c r="A387" s="10">
        <v>382</v>
      </c>
      <c r="B387" s="30" t="str">
        <f>IFERROR(VLOOKUP($F$3&amp;A387,价格调整汇总!$A$3:$J$1326,5,0),"")</f>
        <v/>
      </c>
      <c r="C387" s="30" t="str">
        <f>IFERROR(VLOOKUP($F$3&amp;A387,价格调整汇总!$A$3:$J$1326,6,0),"")</f>
        <v/>
      </c>
      <c r="D387" s="31" t="str">
        <f>IFERROR(VLOOKUP($F$3&amp;A387,价格调整汇总!$A$3:$J$1326,7,0),"")</f>
        <v/>
      </c>
      <c r="E387" s="30" t="str">
        <f>IFERROR(VLOOKUP($F$3&amp;A387,价格调整汇总!$A$3:$J$1326,8,0),"")</f>
        <v/>
      </c>
      <c r="F387" s="30" t="str">
        <f>IFERROR(VLOOKUP($F$3&amp;A387,价格调整汇总!$A$3:$J$1326,9,0),"")</f>
        <v/>
      </c>
      <c r="G387" s="32" t="str">
        <f>IFERROR(VLOOKUP($F$3&amp;A387,价格调整汇总!$A$3:$J$1326,10,0),"")</f>
        <v/>
      </c>
      <c r="H387" s="16"/>
    </row>
    <row r="388" spans="1:8" ht="26.1" customHeight="1">
      <c r="A388" s="10">
        <v>383</v>
      </c>
      <c r="B388" s="30" t="str">
        <f>IFERROR(VLOOKUP($F$3&amp;A388,价格调整汇总!$A$3:$J$1326,5,0),"")</f>
        <v/>
      </c>
      <c r="C388" s="30" t="str">
        <f>IFERROR(VLOOKUP($F$3&amp;A388,价格调整汇总!$A$3:$J$1326,6,0),"")</f>
        <v/>
      </c>
      <c r="D388" s="31" t="str">
        <f>IFERROR(VLOOKUP($F$3&amp;A388,价格调整汇总!$A$3:$J$1326,7,0),"")</f>
        <v/>
      </c>
      <c r="E388" s="30" t="str">
        <f>IFERROR(VLOOKUP($F$3&amp;A388,价格调整汇总!$A$3:$J$1326,8,0),"")</f>
        <v/>
      </c>
      <c r="F388" s="30" t="str">
        <f>IFERROR(VLOOKUP($F$3&amp;A388,价格调整汇总!$A$3:$J$1326,9,0),"")</f>
        <v/>
      </c>
      <c r="G388" s="32" t="str">
        <f>IFERROR(VLOOKUP($F$3&amp;A388,价格调整汇总!$A$3:$J$1326,10,0),"")</f>
        <v/>
      </c>
      <c r="H388" s="16"/>
    </row>
    <row r="389" spans="1:8" ht="26.1" customHeight="1">
      <c r="A389" s="10">
        <v>384</v>
      </c>
      <c r="B389" s="30" t="str">
        <f>IFERROR(VLOOKUP($F$3&amp;A389,价格调整汇总!$A$3:$J$1326,5,0),"")</f>
        <v/>
      </c>
      <c r="C389" s="30" t="str">
        <f>IFERROR(VLOOKUP($F$3&amp;A389,价格调整汇总!$A$3:$J$1326,6,0),"")</f>
        <v/>
      </c>
      <c r="D389" s="31" t="str">
        <f>IFERROR(VLOOKUP($F$3&amp;A389,价格调整汇总!$A$3:$J$1326,7,0),"")</f>
        <v/>
      </c>
      <c r="E389" s="30" t="str">
        <f>IFERROR(VLOOKUP($F$3&amp;A389,价格调整汇总!$A$3:$J$1326,8,0),"")</f>
        <v/>
      </c>
      <c r="F389" s="30" t="str">
        <f>IFERROR(VLOOKUP($F$3&amp;A389,价格调整汇总!$A$3:$J$1326,9,0),"")</f>
        <v/>
      </c>
      <c r="G389" s="32" t="str">
        <f>IFERROR(VLOOKUP($F$3&amp;A389,价格调整汇总!$A$3:$J$1326,10,0),"")</f>
        <v/>
      </c>
      <c r="H389" s="16"/>
    </row>
    <row r="390" spans="1:8" ht="26.1" customHeight="1">
      <c r="A390" s="10">
        <v>385</v>
      </c>
      <c r="B390" s="30" t="str">
        <f>IFERROR(VLOOKUP($F$3&amp;A390,价格调整汇总!$A$3:$J$1326,5,0),"")</f>
        <v/>
      </c>
      <c r="C390" s="30" t="str">
        <f>IFERROR(VLOOKUP($F$3&amp;A390,价格调整汇总!$A$3:$J$1326,6,0),"")</f>
        <v/>
      </c>
      <c r="D390" s="31" t="str">
        <f>IFERROR(VLOOKUP($F$3&amp;A390,价格调整汇总!$A$3:$J$1326,7,0),"")</f>
        <v/>
      </c>
      <c r="E390" s="30" t="str">
        <f>IFERROR(VLOOKUP($F$3&amp;A390,价格调整汇总!$A$3:$J$1326,8,0),"")</f>
        <v/>
      </c>
      <c r="F390" s="30" t="str">
        <f>IFERROR(VLOOKUP($F$3&amp;A390,价格调整汇总!$A$3:$J$1326,9,0),"")</f>
        <v/>
      </c>
      <c r="G390" s="32" t="str">
        <f>IFERROR(VLOOKUP($F$3&amp;A390,价格调整汇总!$A$3:$J$1326,10,0),"")</f>
        <v/>
      </c>
      <c r="H390" s="16"/>
    </row>
    <row r="391" spans="1:8" ht="26.1" customHeight="1">
      <c r="A391" s="10">
        <v>386</v>
      </c>
      <c r="B391" s="30" t="str">
        <f>IFERROR(VLOOKUP($F$3&amp;A391,价格调整汇总!$A$3:$J$1326,5,0),"")</f>
        <v/>
      </c>
      <c r="C391" s="30" t="str">
        <f>IFERROR(VLOOKUP($F$3&amp;A391,价格调整汇总!$A$3:$J$1326,6,0),"")</f>
        <v/>
      </c>
      <c r="D391" s="31" t="str">
        <f>IFERROR(VLOOKUP($F$3&amp;A391,价格调整汇总!$A$3:$J$1326,7,0),"")</f>
        <v/>
      </c>
      <c r="E391" s="30" t="str">
        <f>IFERROR(VLOOKUP($F$3&amp;A391,价格调整汇总!$A$3:$J$1326,8,0),"")</f>
        <v/>
      </c>
      <c r="F391" s="30" t="str">
        <f>IFERROR(VLOOKUP($F$3&amp;A391,价格调整汇总!$A$3:$J$1326,9,0),"")</f>
        <v/>
      </c>
      <c r="G391" s="32" t="str">
        <f>IFERROR(VLOOKUP($F$3&amp;A391,价格调整汇总!$A$3:$J$1326,10,0),"")</f>
        <v/>
      </c>
      <c r="H391" s="16"/>
    </row>
    <row r="392" spans="1:8" ht="26.1" customHeight="1">
      <c r="A392" s="10">
        <v>387</v>
      </c>
      <c r="B392" s="30" t="str">
        <f>IFERROR(VLOOKUP($F$3&amp;A392,价格调整汇总!$A$3:$J$1326,5,0),"")</f>
        <v/>
      </c>
      <c r="C392" s="30" t="str">
        <f>IFERROR(VLOOKUP($F$3&amp;A392,价格调整汇总!$A$3:$J$1326,6,0),"")</f>
        <v/>
      </c>
      <c r="D392" s="31" t="str">
        <f>IFERROR(VLOOKUP($F$3&amp;A392,价格调整汇总!$A$3:$J$1326,7,0),"")</f>
        <v/>
      </c>
      <c r="E392" s="30" t="str">
        <f>IFERROR(VLOOKUP($F$3&amp;A392,价格调整汇总!$A$3:$J$1326,8,0),"")</f>
        <v/>
      </c>
      <c r="F392" s="30" t="str">
        <f>IFERROR(VLOOKUP($F$3&amp;A392,价格调整汇总!$A$3:$J$1326,9,0),"")</f>
        <v/>
      </c>
      <c r="G392" s="32" t="str">
        <f>IFERROR(VLOOKUP($F$3&amp;A392,价格调整汇总!$A$3:$J$1326,10,0),"")</f>
        <v/>
      </c>
      <c r="H392" s="16"/>
    </row>
    <row r="393" spans="1:8" ht="26.1" customHeight="1">
      <c r="A393" s="10">
        <v>388</v>
      </c>
      <c r="B393" s="30" t="str">
        <f>IFERROR(VLOOKUP($F$3&amp;A393,价格调整汇总!$A$3:$J$1326,5,0),"")</f>
        <v/>
      </c>
      <c r="C393" s="30" t="str">
        <f>IFERROR(VLOOKUP($F$3&amp;A393,价格调整汇总!$A$3:$J$1326,6,0),"")</f>
        <v/>
      </c>
      <c r="D393" s="31" t="str">
        <f>IFERROR(VLOOKUP($F$3&amp;A393,价格调整汇总!$A$3:$J$1326,7,0),"")</f>
        <v/>
      </c>
      <c r="E393" s="30" t="str">
        <f>IFERROR(VLOOKUP($F$3&amp;A393,价格调整汇总!$A$3:$J$1326,8,0),"")</f>
        <v/>
      </c>
      <c r="F393" s="30" t="str">
        <f>IFERROR(VLOOKUP($F$3&amp;A393,价格调整汇总!$A$3:$J$1326,9,0),"")</f>
        <v/>
      </c>
      <c r="G393" s="32" t="str">
        <f>IFERROR(VLOOKUP($F$3&amp;A393,价格调整汇总!$A$3:$J$1326,10,0),"")</f>
        <v/>
      </c>
      <c r="H393" s="16"/>
    </row>
    <row r="394" spans="1:8" ht="26.1" customHeight="1">
      <c r="A394" s="10">
        <v>389</v>
      </c>
      <c r="B394" s="30" t="str">
        <f>IFERROR(VLOOKUP($F$3&amp;A394,价格调整汇总!$A$3:$J$1326,5,0),"")</f>
        <v/>
      </c>
      <c r="C394" s="30" t="str">
        <f>IFERROR(VLOOKUP($F$3&amp;A394,价格调整汇总!$A$3:$J$1326,6,0),"")</f>
        <v/>
      </c>
      <c r="D394" s="31" t="str">
        <f>IFERROR(VLOOKUP($F$3&amp;A394,价格调整汇总!$A$3:$J$1326,7,0),"")</f>
        <v/>
      </c>
      <c r="E394" s="30" t="str">
        <f>IFERROR(VLOOKUP($F$3&amp;A394,价格调整汇总!$A$3:$J$1326,8,0),"")</f>
        <v/>
      </c>
      <c r="F394" s="30" t="str">
        <f>IFERROR(VLOOKUP($F$3&amp;A394,价格调整汇总!$A$3:$J$1326,9,0),"")</f>
        <v/>
      </c>
      <c r="G394" s="32" t="str">
        <f>IFERROR(VLOOKUP($F$3&amp;A394,价格调整汇总!$A$3:$J$1326,10,0),"")</f>
        <v/>
      </c>
      <c r="H394" s="16"/>
    </row>
    <row r="395" spans="1:8" ht="26.1" customHeight="1">
      <c r="A395" s="10">
        <v>390</v>
      </c>
      <c r="B395" s="30" t="str">
        <f>IFERROR(VLOOKUP($F$3&amp;A395,价格调整汇总!$A$3:$J$1326,5,0),"")</f>
        <v/>
      </c>
      <c r="C395" s="30" t="str">
        <f>IFERROR(VLOOKUP($F$3&amp;A395,价格调整汇总!$A$3:$J$1326,6,0),"")</f>
        <v/>
      </c>
      <c r="D395" s="31" t="str">
        <f>IFERROR(VLOOKUP($F$3&amp;A395,价格调整汇总!$A$3:$J$1326,7,0),"")</f>
        <v/>
      </c>
      <c r="E395" s="30" t="str">
        <f>IFERROR(VLOOKUP($F$3&amp;A395,价格调整汇总!$A$3:$J$1326,8,0),"")</f>
        <v/>
      </c>
      <c r="F395" s="30" t="str">
        <f>IFERROR(VLOOKUP($F$3&amp;A395,价格调整汇总!$A$3:$J$1326,9,0),"")</f>
        <v/>
      </c>
      <c r="G395" s="32" t="str">
        <f>IFERROR(VLOOKUP($F$3&amp;A395,价格调整汇总!$A$3:$J$1326,10,0),"")</f>
        <v/>
      </c>
      <c r="H395" s="16"/>
    </row>
    <row r="396" spans="1:8" ht="26.1" customHeight="1">
      <c r="A396" s="10">
        <v>391</v>
      </c>
      <c r="B396" s="30" t="str">
        <f>IFERROR(VLOOKUP($F$3&amp;A396,价格调整汇总!$A$3:$J$1326,5,0),"")</f>
        <v/>
      </c>
      <c r="C396" s="30" t="str">
        <f>IFERROR(VLOOKUP($F$3&amp;A396,价格调整汇总!$A$3:$J$1326,6,0),"")</f>
        <v/>
      </c>
      <c r="D396" s="31" t="str">
        <f>IFERROR(VLOOKUP($F$3&amp;A396,价格调整汇总!$A$3:$J$1326,7,0),"")</f>
        <v/>
      </c>
      <c r="E396" s="30" t="str">
        <f>IFERROR(VLOOKUP($F$3&amp;A396,价格调整汇总!$A$3:$J$1326,8,0),"")</f>
        <v/>
      </c>
      <c r="F396" s="30" t="str">
        <f>IFERROR(VLOOKUP($F$3&amp;A396,价格调整汇总!$A$3:$J$1326,9,0),"")</f>
        <v/>
      </c>
      <c r="G396" s="32" t="str">
        <f>IFERROR(VLOOKUP($F$3&amp;A396,价格调整汇总!$A$3:$J$1326,10,0),"")</f>
        <v/>
      </c>
      <c r="H396" s="16"/>
    </row>
    <row r="397" spans="1:8" ht="26.1" customHeight="1">
      <c r="A397" s="10">
        <v>392</v>
      </c>
      <c r="B397" s="30" t="str">
        <f>IFERROR(VLOOKUP($F$3&amp;A397,价格调整汇总!$A$3:$J$1326,5,0),"")</f>
        <v/>
      </c>
      <c r="C397" s="30" t="str">
        <f>IFERROR(VLOOKUP($F$3&amp;A397,价格调整汇总!$A$3:$J$1326,6,0),"")</f>
        <v/>
      </c>
      <c r="D397" s="31" t="str">
        <f>IFERROR(VLOOKUP($F$3&amp;A397,价格调整汇总!$A$3:$J$1326,7,0),"")</f>
        <v/>
      </c>
      <c r="E397" s="30" t="str">
        <f>IFERROR(VLOOKUP($F$3&amp;A397,价格调整汇总!$A$3:$J$1326,8,0),"")</f>
        <v/>
      </c>
      <c r="F397" s="30" t="str">
        <f>IFERROR(VLOOKUP($F$3&amp;A397,价格调整汇总!$A$3:$J$1326,9,0),"")</f>
        <v/>
      </c>
      <c r="G397" s="32" t="str">
        <f>IFERROR(VLOOKUP($F$3&amp;A397,价格调整汇总!$A$3:$J$1326,10,0),"")</f>
        <v/>
      </c>
      <c r="H397" s="16"/>
    </row>
    <row r="398" spans="1:8" ht="26.1" customHeight="1">
      <c r="A398" s="10">
        <v>393</v>
      </c>
      <c r="B398" s="30" t="str">
        <f>IFERROR(VLOOKUP($F$3&amp;A398,价格调整汇总!$A$3:$J$1326,5,0),"")</f>
        <v/>
      </c>
      <c r="C398" s="30" t="str">
        <f>IFERROR(VLOOKUP($F$3&amp;A398,价格调整汇总!$A$3:$J$1326,6,0),"")</f>
        <v/>
      </c>
      <c r="D398" s="31" t="str">
        <f>IFERROR(VLOOKUP($F$3&amp;A398,价格调整汇总!$A$3:$J$1326,7,0),"")</f>
        <v/>
      </c>
      <c r="E398" s="30" t="str">
        <f>IFERROR(VLOOKUP($F$3&amp;A398,价格调整汇总!$A$3:$J$1326,8,0),"")</f>
        <v/>
      </c>
      <c r="F398" s="30" t="str">
        <f>IFERROR(VLOOKUP($F$3&amp;A398,价格调整汇总!$A$3:$J$1326,9,0),"")</f>
        <v/>
      </c>
      <c r="G398" s="32" t="str">
        <f>IFERROR(VLOOKUP($F$3&amp;A398,价格调整汇总!$A$3:$J$1326,10,0),"")</f>
        <v/>
      </c>
      <c r="H398" s="16"/>
    </row>
    <row r="399" spans="1:8" ht="26.1" customHeight="1">
      <c r="A399" s="10">
        <v>394</v>
      </c>
      <c r="B399" s="30" t="str">
        <f>IFERROR(VLOOKUP($F$3&amp;A399,价格调整汇总!$A$3:$J$1326,5,0),"")</f>
        <v/>
      </c>
      <c r="C399" s="30" t="str">
        <f>IFERROR(VLOOKUP($F$3&amp;A399,价格调整汇总!$A$3:$J$1326,6,0),"")</f>
        <v/>
      </c>
      <c r="D399" s="31" t="str">
        <f>IFERROR(VLOOKUP($F$3&amp;A399,价格调整汇总!$A$3:$J$1326,7,0),"")</f>
        <v/>
      </c>
      <c r="E399" s="30" t="str">
        <f>IFERROR(VLOOKUP($F$3&amp;A399,价格调整汇总!$A$3:$J$1326,8,0),"")</f>
        <v/>
      </c>
      <c r="F399" s="30" t="str">
        <f>IFERROR(VLOOKUP($F$3&amp;A399,价格调整汇总!$A$3:$J$1326,9,0),"")</f>
        <v/>
      </c>
      <c r="G399" s="32" t="str">
        <f>IFERROR(VLOOKUP($F$3&amp;A399,价格调整汇总!$A$3:$J$1326,10,0),"")</f>
        <v/>
      </c>
      <c r="H399" s="16"/>
    </row>
    <row r="400" spans="1:8" ht="26.1" customHeight="1">
      <c r="A400" s="10">
        <v>395</v>
      </c>
      <c r="B400" s="30" t="str">
        <f>IFERROR(VLOOKUP($F$3&amp;A400,价格调整汇总!$A$3:$J$1326,5,0),"")</f>
        <v/>
      </c>
      <c r="C400" s="30" t="str">
        <f>IFERROR(VLOOKUP($F$3&amp;A400,价格调整汇总!$A$3:$J$1326,6,0),"")</f>
        <v/>
      </c>
      <c r="D400" s="31" t="str">
        <f>IFERROR(VLOOKUP($F$3&amp;A400,价格调整汇总!$A$3:$J$1326,7,0),"")</f>
        <v/>
      </c>
      <c r="E400" s="30" t="str">
        <f>IFERROR(VLOOKUP($F$3&amp;A400,价格调整汇总!$A$3:$J$1326,8,0),"")</f>
        <v/>
      </c>
      <c r="F400" s="30" t="str">
        <f>IFERROR(VLOOKUP($F$3&amp;A400,价格调整汇总!$A$3:$J$1326,9,0),"")</f>
        <v/>
      </c>
      <c r="G400" s="32" t="str">
        <f>IFERROR(VLOOKUP($F$3&amp;A400,价格调整汇总!$A$3:$J$1326,10,0),"")</f>
        <v/>
      </c>
      <c r="H400" s="16"/>
    </row>
    <row r="401" spans="1:8" ht="26.1" customHeight="1">
      <c r="A401" s="10">
        <v>396</v>
      </c>
      <c r="B401" s="30" t="str">
        <f>IFERROR(VLOOKUP($F$3&amp;A401,价格调整汇总!$A$3:$J$1326,5,0),"")</f>
        <v/>
      </c>
      <c r="C401" s="30" t="str">
        <f>IFERROR(VLOOKUP($F$3&amp;A401,价格调整汇总!$A$3:$J$1326,6,0),"")</f>
        <v/>
      </c>
      <c r="D401" s="31" t="str">
        <f>IFERROR(VLOOKUP($F$3&amp;A401,价格调整汇总!$A$3:$J$1326,7,0),"")</f>
        <v/>
      </c>
      <c r="E401" s="30" t="str">
        <f>IFERROR(VLOOKUP($F$3&amp;A401,价格调整汇总!$A$3:$J$1326,8,0),"")</f>
        <v/>
      </c>
      <c r="F401" s="30" t="str">
        <f>IFERROR(VLOOKUP($F$3&amp;A401,价格调整汇总!$A$3:$J$1326,9,0),"")</f>
        <v/>
      </c>
      <c r="G401" s="32" t="str">
        <f>IFERROR(VLOOKUP($F$3&amp;A401,价格调整汇总!$A$3:$J$1326,10,0),"")</f>
        <v/>
      </c>
      <c r="H401" s="16"/>
    </row>
    <row r="402" spans="1:8" ht="26.1" customHeight="1">
      <c r="A402" s="10">
        <v>397</v>
      </c>
      <c r="B402" s="30" t="str">
        <f>IFERROR(VLOOKUP($F$3&amp;A402,价格调整汇总!$A$3:$J$1326,5,0),"")</f>
        <v/>
      </c>
      <c r="C402" s="30" t="str">
        <f>IFERROR(VLOOKUP($F$3&amp;A402,价格调整汇总!$A$3:$J$1326,6,0),"")</f>
        <v/>
      </c>
      <c r="D402" s="31" t="str">
        <f>IFERROR(VLOOKUP($F$3&amp;A402,价格调整汇总!$A$3:$J$1326,7,0),"")</f>
        <v/>
      </c>
      <c r="E402" s="30" t="str">
        <f>IFERROR(VLOOKUP($F$3&amp;A402,价格调整汇总!$A$3:$J$1326,8,0),"")</f>
        <v/>
      </c>
      <c r="F402" s="30" t="str">
        <f>IFERROR(VLOOKUP($F$3&amp;A402,价格调整汇总!$A$3:$J$1326,9,0),"")</f>
        <v/>
      </c>
      <c r="G402" s="32" t="str">
        <f>IFERROR(VLOOKUP($F$3&amp;A402,价格调整汇总!$A$3:$J$1326,10,0),"")</f>
        <v/>
      </c>
      <c r="H402" s="16"/>
    </row>
    <row r="403" spans="1:8" ht="26.1" customHeight="1">
      <c r="A403" s="10">
        <v>398</v>
      </c>
      <c r="B403" s="30" t="str">
        <f>IFERROR(VLOOKUP($F$3&amp;A403,价格调整汇总!$A$3:$J$1326,5,0),"")</f>
        <v/>
      </c>
      <c r="C403" s="30" t="str">
        <f>IFERROR(VLOOKUP($F$3&amp;A403,价格调整汇总!$A$3:$J$1326,6,0),"")</f>
        <v/>
      </c>
      <c r="D403" s="31" t="str">
        <f>IFERROR(VLOOKUP($F$3&amp;A403,价格调整汇总!$A$3:$J$1326,7,0),"")</f>
        <v/>
      </c>
      <c r="E403" s="30" t="str">
        <f>IFERROR(VLOOKUP($F$3&amp;A403,价格调整汇总!$A$3:$J$1326,8,0),"")</f>
        <v/>
      </c>
      <c r="F403" s="30" t="str">
        <f>IFERROR(VLOOKUP($F$3&amp;A403,价格调整汇总!$A$3:$J$1326,9,0),"")</f>
        <v/>
      </c>
      <c r="G403" s="32" t="str">
        <f>IFERROR(VLOOKUP($F$3&amp;A403,价格调整汇总!$A$3:$J$1326,10,0),"")</f>
        <v/>
      </c>
      <c r="H403" s="16"/>
    </row>
    <row r="404" spans="1:8" ht="26.1" customHeight="1">
      <c r="A404" s="10">
        <v>399</v>
      </c>
      <c r="B404" s="30" t="str">
        <f>IFERROR(VLOOKUP($F$3&amp;A404,价格调整汇总!$A$3:$J$1326,5,0),"")</f>
        <v/>
      </c>
      <c r="C404" s="30" t="str">
        <f>IFERROR(VLOOKUP($F$3&amp;A404,价格调整汇总!$A$3:$J$1326,6,0),"")</f>
        <v/>
      </c>
      <c r="D404" s="31" t="str">
        <f>IFERROR(VLOOKUP($F$3&amp;A404,价格调整汇总!$A$3:$J$1326,7,0),"")</f>
        <v/>
      </c>
      <c r="E404" s="30" t="str">
        <f>IFERROR(VLOOKUP($F$3&amp;A404,价格调整汇总!$A$3:$J$1326,8,0),"")</f>
        <v/>
      </c>
      <c r="F404" s="30" t="str">
        <f>IFERROR(VLOOKUP($F$3&amp;A404,价格调整汇总!$A$3:$J$1326,9,0),"")</f>
        <v/>
      </c>
      <c r="G404" s="32" t="str">
        <f>IFERROR(VLOOKUP($F$3&amp;A404,价格调整汇总!$A$3:$J$1326,10,0),"")</f>
        <v/>
      </c>
      <c r="H404" s="16"/>
    </row>
    <row r="405" spans="1:8" ht="26.1" customHeight="1">
      <c r="A405" s="10">
        <v>400</v>
      </c>
      <c r="B405" s="30" t="str">
        <f>IFERROR(VLOOKUP($F$3&amp;A405,价格调整汇总!$A$3:$J$1326,5,0),"")</f>
        <v/>
      </c>
      <c r="C405" s="30" t="str">
        <f>IFERROR(VLOOKUP($F$3&amp;A405,价格调整汇总!$A$3:$J$1326,6,0),"")</f>
        <v/>
      </c>
      <c r="D405" s="31" t="str">
        <f>IFERROR(VLOOKUP($F$3&amp;A405,价格调整汇总!$A$3:$J$1326,7,0),"")</f>
        <v/>
      </c>
      <c r="E405" s="30" t="str">
        <f>IFERROR(VLOOKUP($F$3&amp;A405,价格调整汇总!$A$3:$J$1326,8,0),"")</f>
        <v/>
      </c>
      <c r="F405" s="30" t="str">
        <f>IFERROR(VLOOKUP($F$3&amp;A405,价格调整汇总!$A$3:$J$1326,9,0),"")</f>
        <v/>
      </c>
      <c r="G405" s="32" t="str">
        <f>IFERROR(VLOOKUP($F$3&amp;A405,价格调整汇总!$A$3:$J$1326,10,0),"")</f>
        <v/>
      </c>
      <c r="H405" s="16"/>
    </row>
    <row r="406" spans="1:8" ht="26.1" customHeight="1">
      <c r="A406" s="10">
        <v>401</v>
      </c>
      <c r="B406" s="30" t="str">
        <f>IFERROR(VLOOKUP($F$3&amp;A406,价格调整汇总!$A$3:$J$1326,5,0),"")</f>
        <v/>
      </c>
      <c r="C406" s="30" t="str">
        <f>IFERROR(VLOOKUP($F$3&amp;A406,价格调整汇总!$A$3:$J$1326,6,0),"")</f>
        <v/>
      </c>
      <c r="D406" s="31" t="str">
        <f>IFERROR(VLOOKUP($F$3&amp;A406,价格调整汇总!$A$3:$J$1326,7,0),"")</f>
        <v/>
      </c>
      <c r="E406" s="30" t="str">
        <f>IFERROR(VLOOKUP($F$3&amp;A406,价格调整汇总!$A$3:$J$1326,8,0),"")</f>
        <v/>
      </c>
      <c r="F406" s="30" t="str">
        <f>IFERROR(VLOOKUP($F$3&amp;A406,价格调整汇总!$A$3:$J$1326,9,0),"")</f>
        <v/>
      </c>
      <c r="G406" s="32" t="str">
        <f>IFERROR(VLOOKUP($F$3&amp;A406,价格调整汇总!$A$3:$J$1326,10,0),"")</f>
        <v/>
      </c>
      <c r="H406" s="16"/>
    </row>
    <row r="407" spans="1:8" ht="26.1" customHeight="1">
      <c r="A407" s="10">
        <v>402</v>
      </c>
      <c r="B407" s="30" t="str">
        <f>IFERROR(VLOOKUP($F$3&amp;A407,价格调整汇总!$A$3:$J$1326,5,0),"")</f>
        <v/>
      </c>
      <c r="C407" s="30" t="str">
        <f>IFERROR(VLOOKUP($F$3&amp;A407,价格调整汇总!$A$3:$J$1326,6,0),"")</f>
        <v/>
      </c>
      <c r="D407" s="31" t="str">
        <f>IFERROR(VLOOKUP($F$3&amp;A407,价格调整汇总!$A$3:$J$1326,7,0),"")</f>
        <v/>
      </c>
      <c r="E407" s="30" t="str">
        <f>IFERROR(VLOOKUP($F$3&amp;A407,价格调整汇总!$A$3:$J$1326,8,0),"")</f>
        <v/>
      </c>
      <c r="F407" s="30" t="str">
        <f>IFERROR(VLOOKUP($F$3&amp;A407,价格调整汇总!$A$3:$J$1326,9,0),"")</f>
        <v/>
      </c>
      <c r="G407" s="32" t="str">
        <f>IFERROR(VLOOKUP($F$3&amp;A407,价格调整汇总!$A$3:$J$1326,10,0),"")</f>
        <v/>
      </c>
      <c r="H407" s="16"/>
    </row>
    <row r="408" spans="1:8" ht="26.1" customHeight="1">
      <c r="A408" s="10">
        <v>403</v>
      </c>
      <c r="B408" s="30" t="str">
        <f>IFERROR(VLOOKUP($F$3&amp;A408,价格调整汇总!$A$3:$J$1326,5,0),"")</f>
        <v/>
      </c>
      <c r="C408" s="30" t="str">
        <f>IFERROR(VLOOKUP($F$3&amp;A408,价格调整汇总!$A$3:$J$1326,6,0),"")</f>
        <v/>
      </c>
      <c r="D408" s="31" t="str">
        <f>IFERROR(VLOOKUP($F$3&amp;A408,价格调整汇总!$A$3:$J$1326,7,0),"")</f>
        <v/>
      </c>
      <c r="E408" s="30" t="str">
        <f>IFERROR(VLOOKUP($F$3&amp;A408,价格调整汇总!$A$3:$J$1326,8,0),"")</f>
        <v/>
      </c>
      <c r="F408" s="30" t="str">
        <f>IFERROR(VLOOKUP($F$3&amp;A408,价格调整汇总!$A$3:$J$1326,9,0),"")</f>
        <v/>
      </c>
      <c r="G408" s="32" t="str">
        <f>IFERROR(VLOOKUP($F$3&amp;A408,价格调整汇总!$A$3:$J$1326,10,0),"")</f>
        <v/>
      </c>
      <c r="H408" s="16"/>
    </row>
    <row r="409" spans="1:8" ht="26.1" customHeight="1">
      <c r="A409" s="10">
        <v>404</v>
      </c>
      <c r="B409" s="30" t="str">
        <f>IFERROR(VLOOKUP($F$3&amp;A409,价格调整汇总!$A$3:$J$1326,5,0),"")</f>
        <v/>
      </c>
      <c r="C409" s="30" t="str">
        <f>IFERROR(VLOOKUP($F$3&amp;A409,价格调整汇总!$A$3:$J$1326,6,0),"")</f>
        <v/>
      </c>
      <c r="D409" s="31" t="str">
        <f>IFERROR(VLOOKUP($F$3&amp;A409,价格调整汇总!$A$3:$J$1326,7,0),"")</f>
        <v/>
      </c>
      <c r="E409" s="30" t="str">
        <f>IFERROR(VLOOKUP($F$3&amp;A409,价格调整汇总!$A$3:$J$1326,8,0),"")</f>
        <v/>
      </c>
      <c r="F409" s="30" t="str">
        <f>IFERROR(VLOOKUP($F$3&amp;A409,价格调整汇总!$A$3:$J$1326,9,0),"")</f>
        <v/>
      </c>
      <c r="G409" s="32" t="str">
        <f>IFERROR(VLOOKUP($F$3&amp;A409,价格调整汇总!$A$3:$J$1326,10,0),"")</f>
        <v/>
      </c>
      <c r="H409" s="16"/>
    </row>
    <row r="410" spans="1:8" ht="26.1" customHeight="1">
      <c r="A410" s="10">
        <v>405</v>
      </c>
      <c r="B410" s="30" t="str">
        <f>IFERROR(VLOOKUP($F$3&amp;A410,价格调整汇总!$A$3:$J$1326,5,0),"")</f>
        <v/>
      </c>
      <c r="C410" s="30" t="str">
        <f>IFERROR(VLOOKUP($F$3&amp;A410,价格调整汇总!$A$3:$J$1326,6,0),"")</f>
        <v/>
      </c>
      <c r="D410" s="31" t="str">
        <f>IFERROR(VLOOKUP($F$3&amp;A410,价格调整汇总!$A$3:$J$1326,7,0),"")</f>
        <v/>
      </c>
      <c r="E410" s="30" t="str">
        <f>IFERROR(VLOOKUP($F$3&amp;A410,价格调整汇总!$A$3:$J$1326,8,0),"")</f>
        <v/>
      </c>
      <c r="F410" s="30" t="str">
        <f>IFERROR(VLOOKUP($F$3&amp;A410,价格调整汇总!$A$3:$J$1326,9,0),"")</f>
        <v/>
      </c>
      <c r="G410" s="32" t="str">
        <f>IFERROR(VLOOKUP($F$3&amp;A410,价格调整汇总!$A$3:$J$1326,10,0),"")</f>
        <v/>
      </c>
      <c r="H410" s="16"/>
    </row>
    <row r="411" spans="1:8" ht="26.1" customHeight="1">
      <c r="A411" s="10">
        <v>406</v>
      </c>
      <c r="B411" s="30" t="str">
        <f>IFERROR(VLOOKUP($F$3&amp;A411,价格调整汇总!$A$3:$J$1326,5,0),"")</f>
        <v/>
      </c>
      <c r="C411" s="30" t="str">
        <f>IFERROR(VLOOKUP($F$3&amp;A411,价格调整汇总!$A$3:$J$1326,6,0),"")</f>
        <v/>
      </c>
      <c r="D411" s="31" t="str">
        <f>IFERROR(VLOOKUP($F$3&amp;A411,价格调整汇总!$A$3:$J$1326,7,0),"")</f>
        <v/>
      </c>
      <c r="E411" s="30" t="str">
        <f>IFERROR(VLOOKUP($F$3&amp;A411,价格调整汇总!$A$3:$J$1326,8,0),"")</f>
        <v/>
      </c>
      <c r="F411" s="30" t="str">
        <f>IFERROR(VLOOKUP($F$3&amp;A411,价格调整汇总!$A$3:$J$1326,9,0),"")</f>
        <v/>
      </c>
      <c r="G411" s="32" t="str">
        <f>IFERROR(VLOOKUP($F$3&amp;A411,价格调整汇总!$A$3:$J$1326,10,0),"")</f>
        <v/>
      </c>
      <c r="H411" s="16"/>
    </row>
    <row r="412" spans="1:8" ht="26.1" customHeight="1">
      <c r="A412" s="10">
        <v>407</v>
      </c>
      <c r="B412" s="30" t="str">
        <f>IFERROR(VLOOKUP($F$3&amp;A412,价格调整汇总!$A$3:$J$1326,5,0),"")</f>
        <v/>
      </c>
      <c r="C412" s="30" t="str">
        <f>IFERROR(VLOOKUP($F$3&amp;A412,价格调整汇总!$A$3:$J$1326,6,0),"")</f>
        <v/>
      </c>
      <c r="D412" s="31" t="str">
        <f>IFERROR(VLOOKUP($F$3&amp;A412,价格调整汇总!$A$3:$J$1326,7,0),"")</f>
        <v/>
      </c>
      <c r="E412" s="30" t="str">
        <f>IFERROR(VLOOKUP($F$3&amp;A412,价格调整汇总!$A$3:$J$1326,8,0),"")</f>
        <v/>
      </c>
      <c r="F412" s="30" t="str">
        <f>IFERROR(VLOOKUP($F$3&amp;A412,价格调整汇总!$A$3:$J$1326,9,0),"")</f>
        <v/>
      </c>
      <c r="G412" s="32" t="str">
        <f>IFERROR(VLOOKUP($F$3&amp;A412,价格调整汇总!$A$3:$J$1326,10,0),"")</f>
        <v/>
      </c>
      <c r="H412" s="16"/>
    </row>
    <row r="413" spans="1:8" ht="26.1" customHeight="1">
      <c r="A413" s="10">
        <v>408</v>
      </c>
      <c r="B413" s="30" t="str">
        <f>IFERROR(VLOOKUP($F$3&amp;A413,价格调整汇总!$A$3:$J$1326,5,0),"")</f>
        <v/>
      </c>
      <c r="C413" s="30" t="str">
        <f>IFERROR(VLOOKUP($F$3&amp;A413,价格调整汇总!$A$3:$J$1326,6,0),"")</f>
        <v/>
      </c>
      <c r="D413" s="31" t="str">
        <f>IFERROR(VLOOKUP($F$3&amp;A413,价格调整汇总!$A$3:$J$1326,7,0),"")</f>
        <v/>
      </c>
      <c r="E413" s="30" t="str">
        <f>IFERROR(VLOOKUP($F$3&amp;A413,价格调整汇总!$A$3:$J$1326,8,0),"")</f>
        <v/>
      </c>
      <c r="F413" s="30" t="str">
        <f>IFERROR(VLOOKUP($F$3&amp;A413,价格调整汇总!$A$3:$J$1326,9,0),"")</f>
        <v/>
      </c>
      <c r="G413" s="32" t="str">
        <f>IFERROR(VLOOKUP($F$3&amp;A413,价格调整汇总!$A$3:$J$1326,10,0),"")</f>
        <v/>
      </c>
      <c r="H413" s="16"/>
    </row>
    <row r="414" spans="1:8" ht="26.1" customHeight="1">
      <c r="A414" s="10">
        <v>409</v>
      </c>
      <c r="B414" s="30" t="str">
        <f>IFERROR(VLOOKUP($F$3&amp;A414,价格调整汇总!$A$3:$J$1326,5,0),"")</f>
        <v/>
      </c>
      <c r="C414" s="30" t="str">
        <f>IFERROR(VLOOKUP($F$3&amp;A414,价格调整汇总!$A$3:$J$1326,6,0),"")</f>
        <v/>
      </c>
      <c r="D414" s="31" t="str">
        <f>IFERROR(VLOOKUP($F$3&amp;A414,价格调整汇总!$A$3:$J$1326,7,0),"")</f>
        <v/>
      </c>
      <c r="E414" s="30" t="str">
        <f>IFERROR(VLOOKUP($F$3&amp;A414,价格调整汇总!$A$3:$J$1326,8,0),"")</f>
        <v/>
      </c>
      <c r="F414" s="30" t="str">
        <f>IFERROR(VLOOKUP($F$3&amp;A414,价格调整汇总!$A$3:$J$1326,9,0),"")</f>
        <v/>
      </c>
      <c r="G414" s="32" t="str">
        <f>IFERROR(VLOOKUP($F$3&amp;A414,价格调整汇总!$A$3:$J$1326,10,0),"")</f>
        <v/>
      </c>
      <c r="H414" s="16"/>
    </row>
    <row r="415" spans="1:8" ht="26.1" customHeight="1">
      <c r="A415" s="10">
        <v>410</v>
      </c>
      <c r="B415" s="30" t="str">
        <f>IFERROR(VLOOKUP($F$3&amp;A415,价格调整汇总!$A$3:$J$1326,5,0),"")</f>
        <v/>
      </c>
      <c r="C415" s="30" t="str">
        <f>IFERROR(VLOOKUP($F$3&amp;A415,价格调整汇总!$A$3:$J$1326,6,0),"")</f>
        <v/>
      </c>
      <c r="D415" s="31" t="str">
        <f>IFERROR(VLOOKUP($F$3&amp;A415,价格调整汇总!$A$3:$J$1326,7,0),"")</f>
        <v/>
      </c>
      <c r="E415" s="30" t="str">
        <f>IFERROR(VLOOKUP($F$3&amp;A415,价格调整汇总!$A$3:$J$1326,8,0),"")</f>
        <v/>
      </c>
      <c r="F415" s="30" t="str">
        <f>IFERROR(VLOOKUP($F$3&amp;A415,价格调整汇总!$A$3:$J$1326,9,0),"")</f>
        <v/>
      </c>
      <c r="G415" s="32" t="str">
        <f>IFERROR(VLOOKUP($F$3&amp;A415,价格调整汇总!$A$3:$J$1326,10,0),"")</f>
        <v/>
      </c>
      <c r="H415" s="16"/>
    </row>
    <row r="416" spans="1:8" ht="26.1" customHeight="1">
      <c r="A416" s="10">
        <v>411</v>
      </c>
      <c r="B416" s="30" t="str">
        <f>IFERROR(VLOOKUP($F$3&amp;A416,价格调整汇总!$A$3:$J$1326,5,0),"")</f>
        <v/>
      </c>
      <c r="C416" s="30" t="str">
        <f>IFERROR(VLOOKUP($F$3&amp;A416,价格调整汇总!$A$3:$J$1326,6,0),"")</f>
        <v/>
      </c>
      <c r="D416" s="31" t="str">
        <f>IFERROR(VLOOKUP($F$3&amp;A416,价格调整汇总!$A$3:$J$1326,7,0),"")</f>
        <v/>
      </c>
      <c r="E416" s="30" t="str">
        <f>IFERROR(VLOOKUP($F$3&amp;A416,价格调整汇总!$A$3:$J$1326,8,0),"")</f>
        <v/>
      </c>
      <c r="F416" s="30" t="str">
        <f>IFERROR(VLOOKUP($F$3&amp;A416,价格调整汇总!$A$3:$J$1326,9,0),"")</f>
        <v/>
      </c>
      <c r="G416" s="32" t="str">
        <f>IFERROR(VLOOKUP($F$3&amp;A416,价格调整汇总!$A$3:$J$1326,10,0),"")</f>
        <v/>
      </c>
      <c r="H416" s="16"/>
    </row>
    <row r="417" spans="1:8" ht="26.1" customHeight="1">
      <c r="A417" s="10">
        <v>412</v>
      </c>
      <c r="B417" s="30" t="str">
        <f>IFERROR(VLOOKUP($F$3&amp;A417,价格调整汇总!$A$3:$J$1326,5,0),"")</f>
        <v/>
      </c>
      <c r="C417" s="30" t="str">
        <f>IFERROR(VLOOKUP($F$3&amp;A417,价格调整汇总!$A$3:$J$1326,6,0),"")</f>
        <v/>
      </c>
      <c r="D417" s="31" t="str">
        <f>IFERROR(VLOOKUP($F$3&amp;A417,价格调整汇总!$A$3:$J$1326,7,0),"")</f>
        <v/>
      </c>
      <c r="E417" s="30" t="str">
        <f>IFERROR(VLOOKUP($F$3&amp;A417,价格调整汇总!$A$3:$J$1326,8,0),"")</f>
        <v/>
      </c>
      <c r="F417" s="30" t="str">
        <f>IFERROR(VLOOKUP($F$3&amp;A417,价格调整汇总!$A$3:$J$1326,9,0),"")</f>
        <v/>
      </c>
      <c r="G417" s="32" t="str">
        <f>IFERROR(VLOOKUP($F$3&amp;A417,价格调整汇总!$A$3:$J$1326,10,0),"")</f>
        <v/>
      </c>
      <c r="H417" s="16"/>
    </row>
    <row r="418" spans="1:8" ht="26.1" customHeight="1">
      <c r="A418" s="10">
        <v>413</v>
      </c>
      <c r="B418" s="30" t="str">
        <f>IFERROR(VLOOKUP($F$3&amp;A418,价格调整汇总!$A$3:$J$1326,5,0),"")</f>
        <v/>
      </c>
      <c r="C418" s="30" t="str">
        <f>IFERROR(VLOOKUP($F$3&amp;A418,价格调整汇总!$A$3:$J$1326,6,0),"")</f>
        <v/>
      </c>
      <c r="D418" s="31" t="str">
        <f>IFERROR(VLOOKUP($F$3&amp;A418,价格调整汇总!$A$3:$J$1326,7,0),"")</f>
        <v/>
      </c>
      <c r="E418" s="30" t="str">
        <f>IFERROR(VLOOKUP($F$3&amp;A418,价格调整汇总!$A$3:$J$1326,8,0),"")</f>
        <v/>
      </c>
      <c r="F418" s="30" t="str">
        <f>IFERROR(VLOOKUP($F$3&amp;A418,价格调整汇总!$A$3:$J$1326,9,0),"")</f>
        <v/>
      </c>
      <c r="G418" s="32" t="str">
        <f>IFERROR(VLOOKUP($F$3&amp;A418,价格调整汇总!$A$3:$J$1326,10,0),"")</f>
        <v/>
      </c>
      <c r="H418" s="16"/>
    </row>
    <row r="419" spans="1:8" ht="26.1" customHeight="1">
      <c r="A419" s="10">
        <v>414</v>
      </c>
      <c r="B419" s="30" t="str">
        <f>IFERROR(VLOOKUP($F$3&amp;A419,价格调整汇总!$A$3:$J$1326,5,0),"")</f>
        <v/>
      </c>
      <c r="C419" s="30" t="str">
        <f>IFERROR(VLOOKUP($F$3&amp;A419,价格调整汇总!$A$3:$J$1326,6,0),"")</f>
        <v/>
      </c>
      <c r="D419" s="31" t="str">
        <f>IFERROR(VLOOKUP($F$3&amp;A419,价格调整汇总!$A$3:$J$1326,7,0),"")</f>
        <v/>
      </c>
      <c r="E419" s="30" t="str">
        <f>IFERROR(VLOOKUP($F$3&amp;A419,价格调整汇总!$A$3:$J$1326,8,0),"")</f>
        <v/>
      </c>
      <c r="F419" s="30" t="str">
        <f>IFERROR(VLOOKUP($F$3&amp;A419,价格调整汇总!$A$3:$J$1326,9,0),"")</f>
        <v/>
      </c>
      <c r="G419" s="32" t="str">
        <f>IFERROR(VLOOKUP($F$3&amp;A419,价格调整汇总!$A$3:$J$1326,10,0),"")</f>
        <v/>
      </c>
      <c r="H419" s="16"/>
    </row>
    <row r="420" spans="1:8" ht="26.1" customHeight="1">
      <c r="A420" s="10">
        <v>415</v>
      </c>
      <c r="B420" s="30" t="str">
        <f>IFERROR(VLOOKUP($F$3&amp;A420,价格调整汇总!$A$3:$J$1326,5,0),"")</f>
        <v/>
      </c>
      <c r="C420" s="30" t="str">
        <f>IFERROR(VLOOKUP($F$3&amp;A420,价格调整汇总!$A$3:$J$1326,6,0),"")</f>
        <v/>
      </c>
      <c r="D420" s="31" t="str">
        <f>IFERROR(VLOOKUP($F$3&amp;A420,价格调整汇总!$A$3:$J$1326,7,0),"")</f>
        <v/>
      </c>
      <c r="E420" s="30" t="str">
        <f>IFERROR(VLOOKUP($F$3&amp;A420,价格调整汇总!$A$3:$J$1326,8,0),"")</f>
        <v/>
      </c>
      <c r="F420" s="30" t="str">
        <f>IFERROR(VLOOKUP($F$3&amp;A420,价格调整汇总!$A$3:$J$1326,9,0),"")</f>
        <v/>
      </c>
      <c r="G420" s="32" t="str">
        <f>IFERROR(VLOOKUP($F$3&amp;A420,价格调整汇总!$A$3:$J$1326,10,0),"")</f>
        <v/>
      </c>
      <c r="H420" s="16"/>
    </row>
    <row r="421" spans="1:8" ht="26.1" customHeight="1">
      <c r="A421" s="10">
        <v>416</v>
      </c>
      <c r="B421" s="30" t="str">
        <f>IFERROR(VLOOKUP($F$3&amp;A421,价格调整汇总!$A$3:$J$1326,5,0),"")</f>
        <v/>
      </c>
      <c r="C421" s="30" t="str">
        <f>IFERROR(VLOOKUP($F$3&amp;A421,价格调整汇总!$A$3:$J$1326,6,0),"")</f>
        <v/>
      </c>
      <c r="D421" s="31" t="str">
        <f>IFERROR(VLOOKUP($F$3&amp;A421,价格调整汇总!$A$3:$J$1326,7,0),"")</f>
        <v/>
      </c>
      <c r="E421" s="30" t="str">
        <f>IFERROR(VLOOKUP($F$3&amp;A421,价格调整汇总!$A$3:$J$1326,8,0),"")</f>
        <v/>
      </c>
      <c r="F421" s="30" t="str">
        <f>IFERROR(VLOOKUP($F$3&amp;A421,价格调整汇总!$A$3:$J$1326,9,0),"")</f>
        <v/>
      </c>
      <c r="G421" s="32" t="str">
        <f>IFERROR(VLOOKUP($F$3&amp;A421,价格调整汇总!$A$3:$J$1326,10,0),"")</f>
        <v/>
      </c>
      <c r="H421" s="16"/>
    </row>
    <row r="422" spans="1:8" ht="26.1" customHeight="1">
      <c r="A422" s="10">
        <v>417</v>
      </c>
      <c r="B422" s="30" t="str">
        <f>IFERROR(VLOOKUP($F$3&amp;A422,价格调整汇总!$A$3:$J$1326,5,0),"")</f>
        <v/>
      </c>
      <c r="C422" s="30" t="str">
        <f>IFERROR(VLOOKUP($F$3&amp;A422,价格调整汇总!$A$3:$J$1326,6,0),"")</f>
        <v/>
      </c>
      <c r="D422" s="31" t="str">
        <f>IFERROR(VLOOKUP($F$3&amp;A422,价格调整汇总!$A$3:$J$1326,7,0),"")</f>
        <v/>
      </c>
      <c r="E422" s="30" t="str">
        <f>IFERROR(VLOOKUP($F$3&amp;A422,价格调整汇总!$A$3:$J$1326,8,0),"")</f>
        <v/>
      </c>
      <c r="F422" s="30" t="str">
        <f>IFERROR(VLOOKUP($F$3&amp;A422,价格调整汇总!$A$3:$J$1326,9,0),"")</f>
        <v/>
      </c>
      <c r="G422" s="32" t="str">
        <f>IFERROR(VLOOKUP($F$3&amp;A422,价格调整汇总!$A$3:$J$1326,10,0),"")</f>
        <v/>
      </c>
      <c r="H422" s="16"/>
    </row>
    <row r="423" spans="1:8" ht="26.1" customHeight="1">
      <c r="A423" s="10">
        <v>418</v>
      </c>
      <c r="B423" s="30" t="str">
        <f>IFERROR(VLOOKUP($F$3&amp;A423,价格调整汇总!$A$3:$J$1326,5,0),"")</f>
        <v/>
      </c>
      <c r="C423" s="30" t="str">
        <f>IFERROR(VLOOKUP($F$3&amp;A423,价格调整汇总!$A$3:$J$1326,6,0),"")</f>
        <v/>
      </c>
      <c r="D423" s="31" t="str">
        <f>IFERROR(VLOOKUP($F$3&amp;A423,价格调整汇总!$A$3:$J$1326,7,0),"")</f>
        <v/>
      </c>
      <c r="E423" s="30" t="str">
        <f>IFERROR(VLOOKUP($F$3&amp;A423,价格调整汇总!$A$3:$J$1326,8,0),"")</f>
        <v/>
      </c>
      <c r="F423" s="30" t="str">
        <f>IFERROR(VLOOKUP($F$3&amp;A423,价格调整汇总!$A$3:$J$1326,9,0),"")</f>
        <v/>
      </c>
      <c r="G423" s="32" t="str">
        <f>IFERROR(VLOOKUP($F$3&amp;A423,价格调整汇总!$A$3:$J$1326,10,0),"")</f>
        <v/>
      </c>
      <c r="H423" s="16"/>
    </row>
    <row r="424" spans="1:8" ht="26.1" customHeight="1">
      <c r="A424" s="10">
        <v>419</v>
      </c>
      <c r="B424" s="30" t="str">
        <f>IFERROR(VLOOKUP($F$3&amp;A424,价格调整汇总!$A$3:$J$1326,5,0),"")</f>
        <v/>
      </c>
      <c r="C424" s="30" t="str">
        <f>IFERROR(VLOOKUP($F$3&amp;A424,价格调整汇总!$A$3:$J$1326,6,0),"")</f>
        <v/>
      </c>
      <c r="D424" s="31" t="str">
        <f>IFERROR(VLOOKUP($F$3&amp;A424,价格调整汇总!$A$3:$J$1326,7,0),"")</f>
        <v/>
      </c>
      <c r="E424" s="30" t="str">
        <f>IFERROR(VLOOKUP($F$3&amp;A424,价格调整汇总!$A$3:$J$1326,8,0),"")</f>
        <v/>
      </c>
      <c r="F424" s="30" t="str">
        <f>IFERROR(VLOOKUP($F$3&amp;A424,价格调整汇总!$A$3:$J$1326,9,0),"")</f>
        <v/>
      </c>
      <c r="G424" s="32" t="str">
        <f>IFERROR(VLOOKUP($F$3&amp;A424,价格调整汇总!$A$3:$J$1326,10,0),"")</f>
        <v/>
      </c>
      <c r="H424" s="16"/>
    </row>
    <row r="425" spans="1:8" ht="26.1" customHeight="1">
      <c r="A425" s="10">
        <v>420</v>
      </c>
      <c r="B425" s="30" t="str">
        <f>IFERROR(VLOOKUP($F$3&amp;A425,价格调整汇总!$A$3:$J$1326,5,0),"")</f>
        <v/>
      </c>
      <c r="C425" s="30" t="str">
        <f>IFERROR(VLOOKUP($F$3&amp;A425,价格调整汇总!$A$3:$J$1326,6,0),"")</f>
        <v/>
      </c>
      <c r="D425" s="31" t="str">
        <f>IFERROR(VLOOKUP($F$3&amp;A425,价格调整汇总!$A$3:$J$1326,7,0),"")</f>
        <v/>
      </c>
      <c r="E425" s="30" t="str">
        <f>IFERROR(VLOOKUP($F$3&amp;A425,价格调整汇总!$A$3:$J$1326,8,0),"")</f>
        <v/>
      </c>
      <c r="F425" s="30" t="str">
        <f>IFERROR(VLOOKUP($F$3&amp;A425,价格调整汇总!$A$3:$J$1326,9,0),"")</f>
        <v/>
      </c>
      <c r="G425" s="32" t="str">
        <f>IFERROR(VLOOKUP($F$3&amp;A425,价格调整汇总!$A$3:$J$1326,10,0),"")</f>
        <v/>
      </c>
      <c r="H425" s="16"/>
    </row>
    <row r="426" spans="1:8" ht="26.1" customHeight="1">
      <c r="A426" s="10">
        <v>421</v>
      </c>
      <c r="B426" s="30" t="str">
        <f>IFERROR(VLOOKUP($F$3&amp;A426,价格调整汇总!$A$3:$J$1326,5,0),"")</f>
        <v/>
      </c>
      <c r="C426" s="30" t="str">
        <f>IFERROR(VLOOKUP($F$3&amp;A426,价格调整汇总!$A$3:$J$1326,6,0),"")</f>
        <v/>
      </c>
      <c r="D426" s="31" t="str">
        <f>IFERROR(VLOOKUP($F$3&amp;A426,价格调整汇总!$A$3:$J$1326,7,0),"")</f>
        <v/>
      </c>
      <c r="E426" s="30" t="str">
        <f>IFERROR(VLOOKUP($F$3&amp;A426,价格调整汇总!$A$3:$J$1326,8,0),"")</f>
        <v/>
      </c>
      <c r="F426" s="30" t="str">
        <f>IFERROR(VLOOKUP($F$3&amp;A426,价格调整汇总!$A$3:$J$1326,9,0),"")</f>
        <v/>
      </c>
      <c r="G426" s="32" t="str">
        <f>IFERROR(VLOOKUP($F$3&amp;A426,价格调整汇总!$A$3:$J$1326,10,0),"")</f>
        <v/>
      </c>
      <c r="H426" s="16"/>
    </row>
    <row r="427" spans="1:8" ht="26.1" customHeight="1">
      <c r="A427" s="10">
        <v>422</v>
      </c>
      <c r="B427" s="30" t="str">
        <f>IFERROR(VLOOKUP($F$3&amp;A427,价格调整汇总!$A$3:$J$1326,5,0),"")</f>
        <v/>
      </c>
      <c r="C427" s="30" t="str">
        <f>IFERROR(VLOOKUP($F$3&amp;A427,价格调整汇总!$A$3:$J$1326,6,0),"")</f>
        <v/>
      </c>
      <c r="D427" s="31" t="str">
        <f>IFERROR(VLOOKUP($F$3&amp;A427,价格调整汇总!$A$3:$J$1326,7,0),"")</f>
        <v/>
      </c>
      <c r="E427" s="30" t="str">
        <f>IFERROR(VLOOKUP($F$3&amp;A427,价格调整汇总!$A$3:$J$1326,8,0),"")</f>
        <v/>
      </c>
      <c r="F427" s="30" t="str">
        <f>IFERROR(VLOOKUP($F$3&amp;A427,价格调整汇总!$A$3:$J$1326,9,0),"")</f>
        <v/>
      </c>
      <c r="G427" s="32" t="str">
        <f>IFERROR(VLOOKUP($F$3&amp;A427,价格调整汇总!$A$3:$J$1326,10,0),"")</f>
        <v/>
      </c>
      <c r="H427" s="16"/>
    </row>
    <row r="428" spans="1:8" ht="26.1" customHeight="1">
      <c r="A428" s="10">
        <v>423</v>
      </c>
      <c r="B428" s="30" t="str">
        <f>IFERROR(VLOOKUP($F$3&amp;A428,价格调整汇总!$A$3:$J$1326,5,0),"")</f>
        <v/>
      </c>
      <c r="C428" s="30" t="str">
        <f>IFERROR(VLOOKUP($F$3&amp;A428,价格调整汇总!$A$3:$J$1326,6,0),"")</f>
        <v/>
      </c>
      <c r="D428" s="31" t="str">
        <f>IFERROR(VLOOKUP($F$3&amp;A428,价格调整汇总!$A$3:$J$1326,7,0),"")</f>
        <v/>
      </c>
      <c r="E428" s="30" t="str">
        <f>IFERROR(VLOOKUP($F$3&amp;A428,价格调整汇总!$A$3:$J$1326,8,0),"")</f>
        <v/>
      </c>
      <c r="F428" s="30" t="str">
        <f>IFERROR(VLOOKUP($F$3&amp;A428,价格调整汇总!$A$3:$J$1326,9,0),"")</f>
        <v/>
      </c>
      <c r="G428" s="32" t="str">
        <f>IFERROR(VLOOKUP($F$3&amp;A428,价格调整汇总!$A$3:$J$1326,10,0),"")</f>
        <v/>
      </c>
      <c r="H428" s="16"/>
    </row>
    <row r="429" spans="1:8" ht="26.1" customHeight="1">
      <c r="A429" s="10">
        <v>424</v>
      </c>
      <c r="B429" s="30" t="str">
        <f>IFERROR(VLOOKUP($F$3&amp;A429,价格调整汇总!$A$3:$J$1326,5,0),"")</f>
        <v/>
      </c>
      <c r="C429" s="30" t="str">
        <f>IFERROR(VLOOKUP($F$3&amp;A429,价格调整汇总!$A$3:$J$1326,6,0),"")</f>
        <v/>
      </c>
      <c r="D429" s="31" t="str">
        <f>IFERROR(VLOOKUP($F$3&amp;A429,价格调整汇总!$A$3:$J$1326,7,0),"")</f>
        <v/>
      </c>
      <c r="E429" s="30" t="str">
        <f>IFERROR(VLOOKUP($F$3&amp;A429,价格调整汇总!$A$3:$J$1326,8,0),"")</f>
        <v/>
      </c>
      <c r="F429" s="30" t="str">
        <f>IFERROR(VLOOKUP($F$3&amp;A429,价格调整汇总!$A$3:$J$1326,9,0),"")</f>
        <v/>
      </c>
      <c r="G429" s="32" t="str">
        <f>IFERROR(VLOOKUP($F$3&amp;A429,价格调整汇总!$A$3:$J$1326,10,0),"")</f>
        <v/>
      </c>
      <c r="H429" s="16"/>
    </row>
    <row r="430" spans="1:8" ht="26.1" customHeight="1">
      <c r="A430" s="10">
        <v>425</v>
      </c>
      <c r="B430" s="30" t="str">
        <f>IFERROR(VLOOKUP($F$3&amp;A430,价格调整汇总!$A$3:$J$1326,5,0),"")</f>
        <v/>
      </c>
      <c r="C430" s="30" t="str">
        <f>IFERROR(VLOOKUP($F$3&amp;A430,价格调整汇总!$A$3:$J$1326,6,0),"")</f>
        <v/>
      </c>
      <c r="D430" s="31" t="str">
        <f>IFERROR(VLOOKUP($F$3&amp;A430,价格调整汇总!$A$3:$J$1326,7,0),"")</f>
        <v/>
      </c>
      <c r="E430" s="30" t="str">
        <f>IFERROR(VLOOKUP($F$3&amp;A430,价格调整汇总!$A$3:$J$1326,8,0),"")</f>
        <v/>
      </c>
      <c r="F430" s="30" t="str">
        <f>IFERROR(VLOOKUP($F$3&amp;A430,价格调整汇总!$A$3:$J$1326,9,0),"")</f>
        <v/>
      </c>
      <c r="G430" s="32" t="str">
        <f>IFERROR(VLOOKUP($F$3&amp;A430,价格调整汇总!$A$3:$J$1326,10,0),"")</f>
        <v/>
      </c>
      <c r="H430" s="16"/>
    </row>
    <row r="431" spans="1:8" ht="26.1" customHeight="1">
      <c r="A431" s="10">
        <v>426</v>
      </c>
      <c r="B431" s="30" t="str">
        <f>IFERROR(VLOOKUP($F$3&amp;A431,价格调整汇总!$A$3:$J$1326,5,0),"")</f>
        <v/>
      </c>
      <c r="C431" s="30" t="str">
        <f>IFERROR(VLOOKUP($F$3&amp;A431,价格调整汇总!$A$3:$J$1326,6,0),"")</f>
        <v/>
      </c>
      <c r="D431" s="31" t="str">
        <f>IFERROR(VLOOKUP($F$3&amp;A431,价格调整汇总!$A$3:$J$1326,7,0),"")</f>
        <v/>
      </c>
      <c r="E431" s="30" t="str">
        <f>IFERROR(VLOOKUP($F$3&amp;A431,价格调整汇总!$A$3:$J$1326,8,0),"")</f>
        <v/>
      </c>
      <c r="F431" s="30" t="str">
        <f>IFERROR(VLOOKUP($F$3&amp;A431,价格调整汇总!$A$3:$J$1326,9,0),"")</f>
        <v/>
      </c>
      <c r="G431" s="32" t="str">
        <f>IFERROR(VLOOKUP($F$3&amp;A431,价格调整汇总!$A$3:$J$1326,10,0),"")</f>
        <v/>
      </c>
      <c r="H431" s="16"/>
    </row>
    <row r="432" spans="1:8" ht="26.1" customHeight="1">
      <c r="A432" s="10">
        <v>427</v>
      </c>
      <c r="B432" s="30" t="str">
        <f>IFERROR(VLOOKUP($F$3&amp;A432,价格调整汇总!$A$3:$J$1326,5,0),"")</f>
        <v/>
      </c>
      <c r="C432" s="30" t="str">
        <f>IFERROR(VLOOKUP($F$3&amp;A432,价格调整汇总!$A$3:$J$1326,6,0),"")</f>
        <v/>
      </c>
      <c r="D432" s="31" t="str">
        <f>IFERROR(VLOOKUP($F$3&amp;A432,价格调整汇总!$A$3:$J$1326,7,0),"")</f>
        <v/>
      </c>
      <c r="E432" s="30" t="str">
        <f>IFERROR(VLOOKUP($F$3&amp;A432,价格调整汇总!$A$3:$J$1326,8,0),"")</f>
        <v/>
      </c>
      <c r="F432" s="30" t="str">
        <f>IFERROR(VLOOKUP($F$3&amp;A432,价格调整汇总!$A$3:$J$1326,9,0),"")</f>
        <v/>
      </c>
      <c r="G432" s="32" t="str">
        <f>IFERROR(VLOOKUP($F$3&amp;A432,价格调整汇总!$A$3:$J$1326,10,0),"")</f>
        <v/>
      </c>
      <c r="H432" s="16"/>
    </row>
    <row r="433" spans="1:8" ht="26.1" customHeight="1">
      <c r="A433" s="10">
        <v>428</v>
      </c>
      <c r="B433" s="30" t="str">
        <f>IFERROR(VLOOKUP($F$3&amp;A433,价格调整汇总!$A$3:$J$1326,5,0),"")</f>
        <v/>
      </c>
      <c r="C433" s="30" t="str">
        <f>IFERROR(VLOOKUP($F$3&amp;A433,价格调整汇总!$A$3:$J$1326,6,0),"")</f>
        <v/>
      </c>
      <c r="D433" s="31" t="str">
        <f>IFERROR(VLOOKUP($F$3&amp;A433,价格调整汇总!$A$3:$J$1326,7,0),"")</f>
        <v/>
      </c>
      <c r="E433" s="30" t="str">
        <f>IFERROR(VLOOKUP($F$3&amp;A433,价格调整汇总!$A$3:$J$1326,8,0),"")</f>
        <v/>
      </c>
      <c r="F433" s="30" t="str">
        <f>IFERROR(VLOOKUP($F$3&amp;A433,价格调整汇总!$A$3:$J$1326,9,0),"")</f>
        <v/>
      </c>
      <c r="G433" s="32" t="str">
        <f>IFERROR(VLOOKUP($F$3&amp;A433,价格调整汇总!$A$3:$J$1326,10,0),"")</f>
        <v/>
      </c>
      <c r="H433" s="16"/>
    </row>
    <row r="434" spans="1:8" ht="26.1" customHeight="1">
      <c r="A434" s="10">
        <v>429</v>
      </c>
      <c r="B434" s="30" t="str">
        <f>IFERROR(VLOOKUP($F$3&amp;A434,价格调整汇总!$A$3:$J$1326,5,0),"")</f>
        <v/>
      </c>
      <c r="C434" s="30" t="str">
        <f>IFERROR(VLOOKUP($F$3&amp;A434,价格调整汇总!$A$3:$J$1326,6,0),"")</f>
        <v/>
      </c>
      <c r="D434" s="31" t="str">
        <f>IFERROR(VLOOKUP($F$3&amp;A434,价格调整汇总!$A$3:$J$1326,7,0),"")</f>
        <v/>
      </c>
      <c r="E434" s="30" t="str">
        <f>IFERROR(VLOOKUP($F$3&amp;A434,价格调整汇总!$A$3:$J$1326,8,0),"")</f>
        <v/>
      </c>
      <c r="F434" s="30" t="str">
        <f>IFERROR(VLOOKUP($F$3&amp;A434,价格调整汇总!$A$3:$J$1326,9,0),"")</f>
        <v/>
      </c>
      <c r="G434" s="32" t="str">
        <f>IFERROR(VLOOKUP($F$3&amp;A434,价格调整汇总!$A$3:$J$1326,10,0),"")</f>
        <v/>
      </c>
      <c r="H434" s="16"/>
    </row>
    <row r="435" spans="1:8" ht="26.1" customHeight="1">
      <c r="A435" s="10">
        <v>430</v>
      </c>
      <c r="B435" s="30" t="str">
        <f>IFERROR(VLOOKUP($F$3&amp;A435,价格调整汇总!$A$3:$J$1326,5,0),"")</f>
        <v/>
      </c>
      <c r="C435" s="30" t="str">
        <f>IFERROR(VLOOKUP($F$3&amp;A435,价格调整汇总!$A$3:$J$1326,6,0),"")</f>
        <v/>
      </c>
      <c r="D435" s="31" t="str">
        <f>IFERROR(VLOOKUP($F$3&amp;A435,价格调整汇总!$A$3:$J$1326,7,0),"")</f>
        <v/>
      </c>
      <c r="E435" s="30" t="str">
        <f>IFERROR(VLOOKUP($F$3&amp;A435,价格调整汇总!$A$3:$J$1326,8,0),"")</f>
        <v/>
      </c>
      <c r="F435" s="30" t="str">
        <f>IFERROR(VLOOKUP($F$3&amp;A435,价格调整汇总!$A$3:$J$1326,9,0),"")</f>
        <v/>
      </c>
      <c r="G435" s="32" t="str">
        <f>IFERROR(VLOOKUP($F$3&amp;A435,价格调整汇总!$A$3:$J$1326,10,0),"")</f>
        <v/>
      </c>
      <c r="H435" s="16"/>
    </row>
    <row r="436" spans="1:8" ht="26.1" customHeight="1">
      <c r="A436" s="10">
        <v>431</v>
      </c>
      <c r="B436" s="30" t="str">
        <f>IFERROR(VLOOKUP($F$3&amp;A436,价格调整汇总!$A$3:$J$1326,5,0),"")</f>
        <v/>
      </c>
      <c r="C436" s="30" t="str">
        <f>IFERROR(VLOOKUP($F$3&amp;A436,价格调整汇总!$A$3:$J$1326,6,0),"")</f>
        <v/>
      </c>
      <c r="D436" s="31" t="str">
        <f>IFERROR(VLOOKUP($F$3&amp;A436,价格调整汇总!$A$3:$J$1326,7,0),"")</f>
        <v/>
      </c>
      <c r="E436" s="30" t="str">
        <f>IFERROR(VLOOKUP($F$3&amp;A436,价格调整汇总!$A$3:$J$1326,8,0),"")</f>
        <v/>
      </c>
      <c r="F436" s="30" t="str">
        <f>IFERROR(VLOOKUP($F$3&amp;A436,价格调整汇总!$A$3:$J$1326,9,0),"")</f>
        <v/>
      </c>
      <c r="G436" s="32" t="str">
        <f>IFERROR(VLOOKUP($F$3&amp;A436,价格调整汇总!$A$3:$J$1326,10,0),"")</f>
        <v/>
      </c>
      <c r="H436" s="16"/>
    </row>
    <row r="437" spans="1:8" ht="26.1" customHeight="1">
      <c r="A437" s="10">
        <v>432</v>
      </c>
      <c r="B437" s="30" t="str">
        <f>IFERROR(VLOOKUP($F$3&amp;A437,价格调整汇总!$A$3:$J$1326,5,0),"")</f>
        <v/>
      </c>
      <c r="C437" s="30" t="str">
        <f>IFERROR(VLOOKUP($F$3&amp;A437,价格调整汇总!$A$3:$J$1326,6,0),"")</f>
        <v/>
      </c>
      <c r="D437" s="31" t="str">
        <f>IFERROR(VLOOKUP($F$3&amp;A437,价格调整汇总!$A$3:$J$1326,7,0),"")</f>
        <v/>
      </c>
      <c r="E437" s="30" t="str">
        <f>IFERROR(VLOOKUP($F$3&amp;A437,价格调整汇总!$A$3:$J$1326,8,0),"")</f>
        <v/>
      </c>
      <c r="F437" s="30" t="str">
        <f>IFERROR(VLOOKUP($F$3&amp;A437,价格调整汇总!$A$3:$J$1326,9,0),"")</f>
        <v/>
      </c>
      <c r="G437" s="32" t="str">
        <f>IFERROR(VLOOKUP($F$3&amp;A437,价格调整汇总!$A$3:$J$1326,10,0),"")</f>
        <v/>
      </c>
      <c r="H437" s="16"/>
    </row>
    <row r="438" spans="1:8" ht="26.1" customHeight="1">
      <c r="A438" s="10">
        <v>433</v>
      </c>
      <c r="B438" s="30" t="str">
        <f>IFERROR(VLOOKUP($F$3&amp;A438,价格调整汇总!$A$3:$J$1326,5,0),"")</f>
        <v/>
      </c>
      <c r="C438" s="30" t="str">
        <f>IFERROR(VLOOKUP($F$3&amp;A438,价格调整汇总!$A$3:$J$1326,6,0),"")</f>
        <v/>
      </c>
      <c r="D438" s="31" t="str">
        <f>IFERROR(VLOOKUP($F$3&amp;A438,价格调整汇总!$A$3:$J$1326,7,0),"")</f>
        <v/>
      </c>
      <c r="E438" s="30" t="str">
        <f>IFERROR(VLOOKUP($F$3&amp;A438,价格调整汇总!$A$3:$J$1326,8,0),"")</f>
        <v/>
      </c>
      <c r="F438" s="30" t="str">
        <f>IFERROR(VLOOKUP($F$3&amp;A438,价格调整汇总!$A$3:$J$1326,9,0),"")</f>
        <v/>
      </c>
      <c r="G438" s="32" t="str">
        <f>IFERROR(VLOOKUP($F$3&amp;A438,价格调整汇总!$A$3:$J$1326,10,0),"")</f>
        <v/>
      </c>
      <c r="H438" s="16"/>
    </row>
    <row r="439" spans="1:8" ht="26.1" customHeight="1">
      <c r="A439" s="10">
        <v>434</v>
      </c>
      <c r="B439" s="30" t="str">
        <f>IFERROR(VLOOKUP($F$3&amp;A439,价格调整汇总!$A$3:$J$1326,5,0),"")</f>
        <v/>
      </c>
      <c r="C439" s="30" t="str">
        <f>IFERROR(VLOOKUP($F$3&amp;A439,价格调整汇总!$A$3:$J$1326,6,0),"")</f>
        <v/>
      </c>
      <c r="D439" s="31" t="str">
        <f>IFERROR(VLOOKUP($F$3&amp;A439,价格调整汇总!$A$3:$J$1326,7,0),"")</f>
        <v/>
      </c>
      <c r="E439" s="30" t="str">
        <f>IFERROR(VLOOKUP($F$3&amp;A439,价格调整汇总!$A$3:$J$1326,8,0),"")</f>
        <v/>
      </c>
      <c r="F439" s="30" t="str">
        <f>IFERROR(VLOOKUP($F$3&amp;A439,价格调整汇总!$A$3:$J$1326,9,0),"")</f>
        <v/>
      </c>
      <c r="G439" s="32" t="str">
        <f>IFERROR(VLOOKUP($F$3&amp;A439,价格调整汇总!$A$3:$J$1326,10,0),"")</f>
        <v/>
      </c>
      <c r="H439" s="16"/>
    </row>
    <row r="440" spans="1:8" ht="26.1" customHeight="1">
      <c r="A440" s="10">
        <v>435</v>
      </c>
      <c r="B440" s="30" t="str">
        <f>IFERROR(VLOOKUP($F$3&amp;A440,价格调整汇总!$A$3:$J$1326,5,0),"")</f>
        <v/>
      </c>
      <c r="C440" s="30" t="str">
        <f>IFERROR(VLOOKUP($F$3&amp;A440,价格调整汇总!$A$3:$J$1326,6,0),"")</f>
        <v/>
      </c>
      <c r="D440" s="31" t="str">
        <f>IFERROR(VLOOKUP($F$3&amp;A440,价格调整汇总!$A$3:$J$1326,7,0),"")</f>
        <v/>
      </c>
      <c r="E440" s="30" t="str">
        <f>IFERROR(VLOOKUP($F$3&amp;A440,价格调整汇总!$A$3:$J$1326,8,0),"")</f>
        <v/>
      </c>
      <c r="F440" s="30" t="str">
        <f>IFERROR(VLOOKUP($F$3&amp;A440,价格调整汇总!$A$3:$J$1326,9,0),"")</f>
        <v/>
      </c>
      <c r="G440" s="32" t="str">
        <f>IFERROR(VLOOKUP($F$3&amp;A440,价格调整汇总!$A$3:$J$1326,10,0),"")</f>
        <v/>
      </c>
      <c r="H440" s="16"/>
    </row>
    <row r="441" spans="1:8" ht="26.1" customHeight="1">
      <c r="A441" s="10">
        <v>436</v>
      </c>
      <c r="B441" s="30" t="str">
        <f>IFERROR(VLOOKUP($F$3&amp;A441,价格调整汇总!$A$3:$J$1326,5,0),"")</f>
        <v/>
      </c>
      <c r="C441" s="30" t="str">
        <f>IFERROR(VLOOKUP($F$3&amp;A441,价格调整汇总!$A$3:$J$1326,6,0),"")</f>
        <v/>
      </c>
      <c r="D441" s="31" t="str">
        <f>IFERROR(VLOOKUP($F$3&amp;A441,价格调整汇总!$A$3:$J$1326,7,0),"")</f>
        <v/>
      </c>
      <c r="E441" s="30" t="str">
        <f>IFERROR(VLOOKUP($F$3&amp;A441,价格调整汇总!$A$3:$J$1326,8,0),"")</f>
        <v/>
      </c>
      <c r="F441" s="30" t="str">
        <f>IFERROR(VLOOKUP($F$3&amp;A441,价格调整汇总!$A$3:$J$1326,9,0),"")</f>
        <v/>
      </c>
      <c r="G441" s="32" t="str">
        <f>IFERROR(VLOOKUP($F$3&amp;A441,价格调整汇总!$A$3:$J$1326,10,0),"")</f>
        <v/>
      </c>
      <c r="H441" s="16"/>
    </row>
    <row r="442" spans="1:8" ht="26.1" customHeight="1">
      <c r="A442" s="10">
        <v>437</v>
      </c>
      <c r="B442" s="30" t="str">
        <f>IFERROR(VLOOKUP($F$3&amp;A442,价格调整汇总!$A$3:$J$1326,5,0),"")</f>
        <v/>
      </c>
      <c r="C442" s="30" t="str">
        <f>IFERROR(VLOOKUP($F$3&amp;A442,价格调整汇总!$A$3:$J$1326,6,0),"")</f>
        <v/>
      </c>
      <c r="D442" s="31" t="str">
        <f>IFERROR(VLOOKUP($F$3&amp;A442,价格调整汇总!$A$3:$J$1326,7,0),"")</f>
        <v/>
      </c>
      <c r="E442" s="30" t="str">
        <f>IFERROR(VLOOKUP($F$3&amp;A442,价格调整汇总!$A$3:$J$1326,8,0),"")</f>
        <v/>
      </c>
      <c r="F442" s="30" t="str">
        <f>IFERROR(VLOOKUP($F$3&amp;A442,价格调整汇总!$A$3:$J$1326,9,0),"")</f>
        <v/>
      </c>
      <c r="G442" s="32" t="str">
        <f>IFERROR(VLOOKUP($F$3&amp;A442,价格调整汇总!$A$3:$J$1326,10,0),"")</f>
        <v/>
      </c>
      <c r="H442" s="16"/>
    </row>
    <row r="443" spans="1:8" ht="26.1" customHeight="1">
      <c r="A443" s="10">
        <v>438</v>
      </c>
      <c r="B443" s="30" t="str">
        <f>IFERROR(VLOOKUP($F$3&amp;A443,价格调整汇总!$A$3:$J$1326,5,0),"")</f>
        <v/>
      </c>
      <c r="C443" s="30" t="str">
        <f>IFERROR(VLOOKUP($F$3&amp;A443,价格调整汇总!$A$3:$J$1326,6,0),"")</f>
        <v/>
      </c>
      <c r="D443" s="31" t="str">
        <f>IFERROR(VLOOKUP($F$3&amp;A443,价格调整汇总!$A$3:$J$1326,7,0),"")</f>
        <v/>
      </c>
      <c r="E443" s="30" t="str">
        <f>IFERROR(VLOOKUP($F$3&amp;A443,价格调整汇总!$A$3:$J$1326,8,0),"")</f>
        <v/>
      </c>
      <c r="F443" s="30" t="str">
        <f>IFERROR(VLOOKUP($F$3&amp;A443,价格调整汇总!$A$3:$J$1326,9,0),"")</f>
        <v/>
      </c>
      <c r="G443" s="32" t="str">
        <f>IFERROR(VLOOKUP($F$3&amp;A443,价格调整汇总!$A$3:$J$1326,10,0),"")</f>
        <v/>
      </c>
      <c r="H443" s="16"/>
    </row>
    <row r="444" spans="1:8" ht="26.1" customHeight="1">
      <c r="A444" s="10">
        <v>439</v>
      </c>
      <c r="B444" s="30" t="str">
        <f>IFERROR(VLOOKUP($F$3&amp;A444,价格调整汇总!$A$3:$J$1326,5,0),"")</f>
        <v/>
      </c>
      <c r="C444" s="30" t="str">
        <f>IFERROR(VLOOKUP($F$3&amp;A444,价格调整汇总!$A$3:$J$1326,6,0),"")</f>
        <v/>
      </c>
      <c r="D444" s="31" t="str">
        <f>IFERROR(VLOOKUP($F$3&amp;A444,价格调整汇总!$A$3:$J$1326,7,0),"")</f>
        <v/>
      </c>
      <c r="E444" s="30" t="str">
        <f>IFERROR(VLOOKUP($F$3&amp;A444,价格调整汇总!$A$3:$J$1326,8,0),"")</f>
        <v/>
      </c>
      <c r="F444" s="30" t="str">
        <f>IFERROR(VLOOKUP($F$3&amp;A444,价格调整汇总!$A$3:$J$1326,9,0),"")</f>
        <v/>
      </c>
      <c r="G444" s="32" t="str">
        <f>IFERROR(VLOOKUP($F$3&amp;A444,价格调整汇总!$A$3:$J$1326,10,0),"")</f>
        <v/>
      </c>
      <c r="H444" s="16"/>
    </row>
    <row r="445" spans="1:8" ht="26.1" customHeight="1">
      <c r="A445" s="10">
        <v>440</v>
      </c>
      <c r="B445" s="30" t="str">
        <f>IFERROR(VLOOKUP($F$3&amp;A445,价格调整汇总!$A$3:$J$1326,5,0),"")</f>
        <v/>
      </c>
      <c r="C445" s="30" t="str">
        <f>IFERROR(VLOOKUP($F$3&amp;A445,价格调整汇总!$A$3:$J$1326,6,0),"")</f>
        <v/>
      </c>
      <c r="D445" s="31" t="str">
        <f>IFERROR(VLOOKUP($F$3&amp;A445,价格调整汇总!$A$3:$J$1326,7,0),"")</f>
        <v/>
      </c>
      <c r="E445" s="30" t="str">
        <f>IFERROR(VLOOKUP($F$3&amp;A445,价格调整汇总!$A$3:$J$1326,8,0),"")</f>
        <v/>
      </c>
      <c r="F445" s="30" t="str">
        <f>IFERROR(VLOOKUP($F$3&amp;A445,价格调整汇总!$A$3:$J$1326,9,0),"")</f>
        <v/>
      </c>
      <c r="G445" s="32" t="str">
        <f>IFERROR(VLOOKUP($F$3&amp;A445,价格调整汇总!$A$3:$J$1326,10,0),"")</f>
        <v/>
      </c>
      <c r="H445" s="16"/>
    </row>
    <row r="446" spans="1:8" ht="26.1" customHeight="1">
      <c r="A446" s="10">
        <v>441</v>
      </c>
      <c r="B446" s="30" t="str">
        <f>IFERROR(VLOOKUP($F$3&amp;A446,价格调整汇总!$A$3:$J$1326,5,0),"")</f>
        <v/>
      </c>
      <c r="C446" s="30" t="str">
        <f>IFERROR(VLOOKUP($F$3&amp;A446,价格调整汇总!$A$3:$J$1326,6,0),"")</f>
        <v/>
      </c>
      <c r="D446" s="31" t="str">
        <f>IFERROR(VLOOKUP($F$3&amp;A446,价格调整汇总!$A$3:$J$1326,7,0),"")</f>
        <v/>
      </c>
      <c r="E446" s="30" t="str">
        <f>IFERROR(VLOOKUP($F$3&amp;A446,价格调整汇总!$A$3:$J$1326,8,0),"")</f>
        <v/>
      </c>
      <c r="F446" s="30" t="str">
        <f>IFERROR(VLOOKUP($F$3&amp;A446,价格调整汇总!$A$3:$J$1326,9,0),"")</f>
        <v/>
      </c>
      <c r="G446" s="32" t="str">
        <f>IFERROR(VLOOKUP($F$3&amp;A446,价格调整汇总!$A$3:$J$1326,10,0),"")</f>
        <v/>
      </c>
      <c r="H446" s="16"/>
    </row>
    <row r="447" spans="1:8" ht="26.1" customHeight="1">
      <c r="A447" s="10">
        <v>442</v>
      </c>
      <c r="B447" s="30" t="str">
        <f>IFERROR(VLOOKUP($F$3&amp;A447,价格调整汇总!$A$3:$J$1326,5,0),"")</f>
        <v/>
      </c>
      <c r="C447" s="30" t="str">
        <f>IFERROR(VLOOKUP($F$3&amp;A447,价格调整汇总!$A$3:$J$1326,6,0),"")</f>
        <v/>
      </c>
      <c r="D447" s="31" t="str">
        <f>IFERROR(VLOOKUP($F$3&amp;A447,价格调整汇总!$A$3:$J$1326,7,0),"")</f>
        <v/>
      </c>
      <c r="E447" s="30" t="str">
        <f>IFERROR(VLOOKUP($F$3&amp;A447,价格调整汇总!$A$3:$J$1326,8,0),"")</f>
        <v/>
      </c>
      <c r="F447" s="30" t="str">
        <f>IFERROR(VLOOKUP($F$3&amp;A447,价格调整汇总!$A$3:$J$1326,9,0),"")</f>
        <v/>
      </c>
      <c r="G447" s="32" t="str">
        <f>IFERROR(VLOOKUP($F$3&amp;A447,价格调整汇总!$A$3:$J$1326,10,0),"")</f>
        <v/>
      </c>
      <c r="H447" s="16"/>
    </row>
    <row r="448" spans="1:8" ht="26.1" customHeight="1">
      <c r="A448" s="10">
        <v>443</v>
      </c>
      <c r="B448" s="30" t="str">
        <f>IFERROR(VLOOKUP($F$3&amp;A448,价格调整汇总!$A$3:$J$1326,5,0),"")</f>
        <v/>
      </c>
      <c r="C448" s="30" t="str">
        <f>IFERROR(VLOOKUP($F$3&amp;A448,价格调整汇总!$A$3:$J$1326,6,0),"")</f>
        <v/>
      </c>
      <c r="D448" s="31" t="str">
        <f>IFERROR(VLOOKUP($F$3&amp;A448,价格调整汇总!$A$3:$J$1326,7,0),"")</f>
        <v/>
      </c>
      <c r="E448" s="30" t="str">
        <f>IFERROR(VLOOKUP($F$3&amp;A448,价格调整汇总!$A$3:$J$1326,8,0),"")</f>
        <v/>
      </c>
      <c r="F448" s="30" t="str">
        <f>IFERROR(VLOOKUP($F$3&amp;A448,价格调整汇总!$A$3:$J$1326,9,0),"")</f>
        <v/>
      </c>
      <c r="G448" s="32" t="str">
        <f>IFERROR(VLOOKUP($F$3&amp;A448,价格调整汇总!$A$3:$J$1326,10,0),"")</f>
        <v/>
      </c>
      <c r="H448" s="16"/>
    </row>
    <row r="449" spans="1:8" ht="26.1" customHeight="1">
      <c r="A449" s="10">
        <v>444</v>
      </c>
      <c r="B449" s="30" t="str">
        <f>IFERROR(VLOOKUP($F$3&amp;A449,价格调整汇总!$A$3:$J$1326,5,0),"")</f>
        <v/>
      </c>
      <c r="C449" s="30" t="str">
        <f>IFERROR(VLOOKUP($F$3&amp;A449,价格调整汇总!$A$3:$J$1326,6,0),"")</f>
        <v/>
      </c>
      <c r="D449" s="31" t="str">
        <f>IFERROR(VLOOKUP($F$3&amp;A449,价格调整汇总!$A$3:$J$1326,7,0),"")</f>
        <v/>
      </c>
      <c r="E449" s="30" t="str">
        <f>IFERROR(VLOOKUP($F$3&amp;A449,价格调整汇总!$A$3:$J$1326,8,0),"")</f>
        <v/>
      </c>
      <c r="F449" s="30" t="str">
        <f>IFERROR(VLOOKUP($F$3&amp;A449,价格调整汇总!$A$3:$J$1326,9,0),"")</f>
        <v/>
      </c>
      <c r="G449" s="32" t="str">
        <f>IFERROR(VLOOKUP($F$3&amp;A449,价格调整汇总!$A$3:$J$1326,10,0),"")</f>
        <v/>
      </c>
      <c r="H449" s="16"/>
    </row>
    <row r="450" spans="1:8" ht="26.1" customHeight="1">
      <c r="A450" s="10">
        <v>445</v>
      </c>
      <c r="B450" s="30" t="str">
        <f>IFERROR(VLOOKUP($F$3&amp;A450,价格调整汇总!$A$3:$J$1326,5,0),"")</f>
        <v/>
      </c>
      <c r="C450" s="30" t="str">
        <f>IFERROR(VLOOKUP($F$3&amp;A450,价格调整汇总!$A$3:$J$1326,6,0),"")</f>
        <v/>
      </c>
      <c r="D450" s="31" t="str">
        <f>IFERROR(VLOOKUP($F$3&amp;A450,价格调整汇总!$A$3:$J$1326,7,0),"")</f>
        <v/>
      </c>
      <c r="E450" s="30" t="str">
        <f>IFERROR(VLOOKUP($F$3&amp;A450,价格调整汇总!$A$3:$J$1326,8,0),"")</f>
        <v/>
      </c>
      <c r="F450" s="30" t="str">
        <f>IFERROR(VLOOKUP($F$3&amp;A450,价格调整汇总!$A$3:$J$1326,9,0),"")</f>
        <v/>
      </c>
      <c r="G450" s="32" t="str">
        <f>IFERROR(VLOOKUP($F$3&amp;A450,价格调整汇总!$A$3:$J$1326,10,0),"")</f>
        <v/>
      </c>
      <c r="H450" s="16"/>
    </row>
    <row r="451" spans="1:8" ht="26.1" customHeight="1">
      <c r="A451" s="10">
        <v>446</v>
      </c>
      <c r="B451" s="30" t="str">
        <f>IFERROR(VLOOKUP($F$3&amp;A451,价格调整汇总!$A$3:$J$1326,5,0),"")</f>
        <v/>
      </c>
      <c r="C451" s="30" t="str">
        <f>IFERROR(VLOOKUP($F$3&amp;A451,价格调整汇总!$A$3:$J$1326,6,0),"")</f>
        <v/>
      </c>
      <c r="D451" s="31" t="str">
        <f>IFERROR(VLOOKUP($F$3&amp;A451,价格调整汇总!$A$3:$J$1326,7,0),"")</f>
        <v/>
      </c>
      <c r="E451" s="30" t="str">
        <f>IFERROR(VLOOKUP($F$3&amp;A451,价格调整汇总!$A$3:$J$1326,8,0),"")</f>
        <v/>
      </c>
      <c r="F451" s="30" t="str">
        <f>IFERROR(VLOOKUP($F$3&amp;A451,价格调整汇总!$A$3:$J$1326,9,0),"")</f>
        <v/>
      </c>
      <c r="G451" s="32" t="str">
        <f>IFERROR(VLOOKUP($F$3&amp;A451,价格调整汇总!$A$3:$J$1326,10,0),"")</f>
        <v/>
      </c>
      <c r="H451" s="16"/>
    </row>
    <row r="452" spans="1:8" ht="26.1" customHeight="1">
      <c r="A452" s="10">
        <v>447</v>
      </c>
      <c r="B452" s="30" t="str">
        <f>IFERROR(VLOOKUP($F$3&amp;A452,价格调整汇总!$A$3:$J$1326,5,0),"")</f>
        <v/>
      </c>
      <c r="C452" s="30" t="str">
        <f>IFERROR(VLOOKUP($F$3&amp;A452,价格调整汇总!$A$3:$J$1326,6,0),"")</f>
        <v/>
      </c>
      <c r="D452" s="31" t="str">
        <f>IFERROR(VLOOKUP($F$3&amp;A452,价格调整汇总!$A$3:$J$1326,7,0),"")</f>
        <v/>
      </c>
      <c r="E452" s="30" t="str">
        <f>IFERROR(VLOOKUP($F$3&amp;A452,价格调整汇总!$A$3:$J$1326,8,0),"")</f>
        <v/>
      </c>
      <c r="F452" s="30" t="str">
        <f>IFERROR(VLOOKUP($F$3&amp;A452,价格调整汇总!$A$3:$J$1326,9,0),"")</f>
        <v/>
      </c>
      <c r="G452" s="32" t="str">
        <f>IFERROR(VLOOKUP($F$3&amp;A452,价格调整汇总!$A$3:$J$1326,10,0),"")</f>
        <v/>
      </c>
      <c r="H452" s="16"/>
    </row>
    <row r="453" spans="1:8" ht="26.1" customHeight="1">
      <c r="A453" s="10">
        <v>448</v>
      </c>
      <c r="B453" s="30" t="str">
        <f>IFERROR(VLOOKUP($F$3&amp;A453,价格调整汇总!$A$3:$J$1326,5,0),"")</f>
        <v/>
      </c>
      <c r="C453" s="30" t="str">
        <f>IFERROR(VLOOKUP($F$3&amp;A453,价格调整汇总!$A$3:$J$1326,6,0),"")</f>
        <v/>
      </c>
      <c r="D453" s="31" t="str">
        <f>IFERROR(VLOOKUP($F$3&amp;A453,价格调整汇总!$A$3:$J$1326,7,0),"")</f>
        <v/>
      </c>
      <c r="E453" s="30" t="str">
        <f>IFERROR(VLOOKUP($F$3&amp;A453,价格调整汇总!$A$3:$J$1326,8,0),"")</f>
        <v/>
      </c>
      <c r="F453" s="30" t="str">
        <f>IFERROR(VLOOKUP($F$3&amp;A453,价格调整汇总!$A$3:$J$1326,9,0),"")</f>
        <v/>
      </c>
      <c r="G453" s="32" t="str">
        <f>IFERROR(VLOOKUP($F$3&amp;A453,价格调整汇总!$A$3:$J$1326,10,0),"")</f>
        <v/>
      </c>
      <c r="H453" s="16"/>
    </row>
    <row r="454" spans="1:8" ht="26.1" customHeight="1">
      <c r="A454" s="10">
        <v>449</v>
      </c>
      <c r="B454" s="30" t="str">
        <f>IFERROR(VLOOKUP($F$3&amp;A454,价格调整汇总!$A$3:$J$1326,5,0),"")</f>
        <v/>
      </c>
      <c r="C454" s="30" t="str">
        <f>IFERROR(VLOOKUP($F$3&amp;A454,价格调整汇总!$A$3:$J$1326,6,0),"")</f>
        <v/>
      </c>
      <c r="D454" s="31" t="str">
        <f>IFERROR(VLOOKUP($F$3&amp;A454,价格调整汇总!$A$3:$J$1326,7,0),"")</f>
        <v/>
      </c>
      <c r="E454" s="30" t="str">
        <f>IFERROR(VLOOKUP($F$3&amp;A454,价格调整汇总!$A$3:$J$1326,8,0),"")</f>
        <v/>
      </c>
      <c r="F454" s="30" t="str">
        <f>IFERROR(VLOOKUP($F$3&amp;A454,价格调整汇总!$A$3:$J$1326,9,0),"")</f>
        <v/>
      </c>
      <c r="G454" s="32" t="str">
        <f>IFERROR(VLOOKUP($F$3&amp;A454,价格调整汇总!$A$3:$J$1326,10,0),"")</f>
        <v/>
      </c>
      <c r="H454" s="16"/>
    </row>
    <row r="455" spans="1:8" ht="26.1" customHeight="1">
      <c r="A455" s="10">
        <v>450</v>
      </c>
      <c r="B455" s="30" t="str">
        <f>IFERROR(VLOOKUP($F$3&amp;A455,价格调整汇总!$A$3:$J$1326,5,0),"")</f>
        <v/>
      </c>
      <c r="C455" s="30" t="str">
        <f>IFERROR(VLOOKUP($F$3&amp;A455,价格调整汇总!$A$3:$J$1326,6,0),"")</f>
        <v/>
      </c>
      <c r="D455" s="31" t="str">
        <f>IFERROR(VLOOKUP($F$3&amp;A455,价格调整汇总!$A$3:$J$1326,7,0),"")</f>
        <v/>
      </c>
      <c r="E455" s="30" t="str">
        <f>IFERROR(VLOOKUP($F$3&amp;A455,价格调整汇总!$A$3:$J$1326,8,0),"")</f>
        <v/>
      </c>
      <c r="F455" s="30" t="str">
        <f>IFERROR(VLOOKUP($F$3&amp;A455,价格调整汇总!$A$3:$J$1326,9,0),"")</f>
        <v/>
      </c>
      <c r="G455" s="32" t="str">
        <f>IFERROR(VLOOKUP($F$3&amp;A455,价格调整汇总!$A$3:$J$1326,10,0),"")</f>
        <v/>
      </c>
      <c r="H455" s="16"/>
    </row>
    <row r="456" spans="1:8" ht="26.1" customHeight="1">
      <c r="A456" s="10">
        <v>451</v>
      </c>
      <c r="B456" s="30" t="str">
        <f>IFERROR(VLOOKUP($F$3&amp;A456,价格调整汇总!$A$3:$J$1326,5,0),"")</f>
        <v/>
      </c>
      <c r="C456" s="30" t="str">
        <f>IFERROR(VLOOKUP($F$3&amp;A456,价格调整汇总!$A$3:$J$1326,6,0),"")</f>
        <v/>
      </c>
      <c r="D456" s="31" t="str">
        <f>IFERROR(VLOOKUP($F$3&amp;A456,价格调整汇总!$A$3:$J$1326,7,0),"")</f>
        <v/>
      </c>
      <c r="E456" s="30" t="str">
        <f>IFERROR(VLOOKUP($F$3&amp;A456,价格调整汇总!$A$3:$J$1326,8,0),"")</f>
        <v/>
      </c>
      <c r="F456" s="30" t="str">
        <f>IFERROR(VLOOKUP($F$3&amp;A456,价格调整汇总!$A$3:$J$1326,9,0),"")</f>
        <v/>
      </c>
      <c r="G456" s="32" t="str">
        <f>IFERROR(VLOOKUP($F$3&amp;A456,价格调整汇总!$A$3:$J$1326,10,0),"")</f>
        <v/>
      </c>
      <c r="H456" s="16"/>
    </row>
    <row r="457" spans="1:8" ht="26.1" customHeight="1">
      <c r="A457" s="10">
        <v>452</v>
      </c>
      <c r="B457" s="30" t="str">
        <f>IFERROR(VLOOKUP($F$3&amp;A457,价格调整汇总!$A$3:$J$1326,5,0),"")</f>
        <v/>
      </c>
      <c r="C457" s="30" t="str">
        <f>IFERROR(VLOOKUP($F$3&amp;A457,价格调整汇总!$A$3:$J$1326,6,0),"")</f>
        <v/>
      </c>
      <c r="D457" s="31" t="str">
        <f>IFERROR(VLOOKUP($F$3&amp;A457,价格调整汇总!$A$3:$J$1326,7,0),"")</f>
        <v/>
      </c>
      <c r="E457" s="30" t="str">
        <f>IFERROR(VLOOKUP($F$3&amp;A457,价格调整汇总!$A$3:$J$1326,8,0),"")</f>
        <v/>
      </c>
      <c r="F457" s="30" t="str">
        <f>IFERROR(VLOOKUP($F$3&amp;A457,价格调整汇总!$A$3:$J$1326,9,0),"")</f>
        <v/>
      </c>
      <c r="G457" s="32" t="str">
        <f>IFERROR(VLOOKUP($F$3&amp;A457,价格调整汇总!$A$3:$J$1326,10,0),"")</f>
        <v/>
      </c>
      <c r="H457" s="16"/>
    </row>
    <row r="458" spans="1:8" ht="26.1" customHeight="1">
      <c r="A458" s="10">
        <v>453</v>
      </c>
      <c r="B458" s="30" t="str">
        <f>IFERROR(VLOOKUP($F$3&amp;A458,价格调整汇总!$A$3:$J$1326,5,0),"")</f>
        <v/>
      </c>
      <c r="C458" s="30" t="str">
        <f>IFERROR(VLOOKUP($F$3&amp;A458,价格调整汇总!$A$3:$J$1326,6,0),"")</f>
        <v/>
      </c>
      <c r="D458" s="31" t="str">
        <f>IFERROR(VLOOKUP($F$3&amp;A458,价格调整汇总!$A$3:$J$1326,7,0),"")</f>
        <v/>
      </c>
      <c r="E458" s="30" t="str">
        <f>IFERROR(VLOOKUP($F$3&amp;A458,价格调整汇总!$A$3:$J$1326,8,0),"")</f>
        <v/>
      </c>
      <c r="F458" s="30" t="str">
        <f>IFERROR(VLOOKUP($F$3&amp;A458,价格调整汇总!$A$3:$J$1326,9,0),"")</f>
        <v/>
      </c>
      <c r="G458" s="32" t="str">
        <f>IFERROR(VLOOKUP($F$3&amp;A458,价格调整汇总!$A$3:$J$1326,10,0),"")</f>
        <v/>
      </c>
      <c r="H458" s="16"/>
    </row>
    <row r="459" spans="1:8" ht="26.1" customHeight="1">
      <c r="A459" s="10">
        <v>454</v>
      </c>
      <c r="B459" s="30" t="str">
        <f>IFERROR(VLOOKUP($F$3&amp;A459,价格调整汇总!$A$3:$J$1326,5,0),"")</f>
        <v/>
      </c>
      <c r="C459" s="30" t="str">
        <f>IFERROR(VLOOKUP($F$3&amp;A459,价格调整汇总!$A$3:$J$1326,6,0),"")</f>
        <v/>
      </c>
      <c r="D459" s="31" t="str">
        <f>IFERROR(VLOOKUP($F$3&amp;A459,价格调整汇总!$A$3:$J$1326,7,0),"")</f>
        <v/>
      </c>
      <c r="E459" s="30" t="str">
        <f>IFERROR(VLOOKUP($F$3&amp;A459,价格调整汇总!$A$3:$J$1326,8,0),"")</f>
        <v/>
      </c>
      <c r="F459" s="30" t="str">
        <f>IFERROR(VLOOKUP($F$3&amp;A459,价格调整汇总!$A$3:$J$1326,9,0),"")</f>
        <v/>
      </c>
      <c r="G459" s="32" t="str">
        <f>IFERROR(VLOOKUP($F$3&amp;A459,价格调整汇总!$A$3:$J$1326,10,0),"")</f>
        <v/>
      </c>
      <c r="H459" s="16"/>
    </row>
    <row r="460" spans="1:8" ht="26.1" customHeight="1">
      <c r="A460" s="10">
        <v>455</v>
      </c>
      <c r="B460" s="30" t="str">
        <f>IFERROR(VLOOKUP($F$3&amp;A460,价格调整汇总!$A$3:$J$1326,5,0),"")</f>
        <v/>
      </c>
      <c r="C460" s="30" t="str">
        <f>IFERROR(VLOOKUP($F$3&amp;A460,价格调整汇总!$A$3:$J$1326,6,0),"")</f>
        <v/>
      </c>
      <c r="D460" s="31" t="str">
        <f>IFERROR(VLOOKUP($F$3&amp;A460,价格调整汇总!$A$3:$J$1326,7,0),"")</f>
        <v/>
      </c>
      <c r="E460" s="30" t="str">
        <f>IFERROR(VLOOKUP($F$3&amp;A460,价格调整汇总!$A$3:$J$1326,8,0),"")</f>
        <v/>
      </c>
      <c r="F460" s="30" t="str">
        <f>IFERROR(VLOOKUP($F$3&amp;A460,价格调整汇总!$A$3:$J$1326,9,0),"")</f>
        <v/>
      </c>
      <c r="G460" s="32" t="str">
        <f>IFERROR(VLOOKUP($F$3&amp;A460,价格调整汇总!$A$3:$J$1326,10,0),"")</f>
        <v/>
      </c>
      <c r="H460" s="16"/>
    </row>
    <row r="461" spans="1:8" ht="26.1" customHeight="1">
      <c r="A461" s="10">
        <v>456</v>
      </c>
      <c r="B461" s="30" t="str">
        <f>IFERROR(VLOOKUP($F$3&amp;A461,价格调整汇总!$A$3:$J$1326,5,0),"")</f>
        <v/>
      </c>
      <c r="C461" s="30" t="str">
        <f>IFERROR(VLOOKUP($F$3&amp;A461,价格调整汇总!$A$3:$J$1326,6,0),"")</f>
        <v/>
      </c>
      <c r="D461" s="31" t="str">
        <f>IFERROR(VLOOKUP($F$3&amp;A461,价格调整汇总!$A$3:$J$1326,7,0),"")</f>
        <v/>
      </c>
      <c r="E461" s="30" t="str">
        <f>IFERROR(VLOOKUP($F$3&amp;A461,价格调整汇总!$A$3:$J$1326,8,0),"")</f>
        <v/>
      </c>
      <c r="F461" s="30" t="str">
        <f>IFERROR(VLOOKUP($F$3&amp;A461,价格调整汇总!$A$3:$J$1326,9,0),"")</f>
        <v/>
      </c>
      <c r="G461" s="32" t="str">
        <f>IFERROR(VLOOKUP($F$3&amp;A461,价格调整汇总!$A$3:$J$1326,10,0),"")</f>
        <v/>
      </c>
      <c r="H461" s="16"/>
    </row>
    <row r="462" spans="1:8" ht="26.1" customHeight="1">
      <c r="A462" s="10">
        <v>457</v>
      </c>
      <c r="B462" s="30" t="str">
        <f>IFERROR(VLOOKUP($F$3&amp;A462,价格调整汇总!$A$3:$J$1326,5,0),"")</f>
        <v/>
      </c>
      <c r="C462" s="30" t="str">
        <f>IFERROR(VLOOKUP($F$3&amp;A462,价格调整汇总!$A$3:$J$1326,6,0),"")</f>
        <v/>
      </c>
      <c r="D462" s="31" t="str">
        <f>IFERROR(VLOOKUP($F$3&amp;A462,价格调整汇总!$A$3:$J$1326,7,0),"")</f>
        <v/>
      </c>
      <c r="E462" s="30" t="str">
        <f>IFERROR(VLOOKUP($F$3&amp;A462,价格调整汇总!$A$3:$J$1326,8,0),"")</f>
        <v/>
      </c>
      <c r="F462" s="30" t="str">
        <f>IFERROR(VLOOKUP($F$3&amp;A462,价格调整汇总!$A$3:$J$1326,9,0),"")</f>
        <v/>
      </c>
      <c r="G462" s="32" t="str">
        <f>IFERROR(VLOOKUP($F$3&amp;A462,价格调整汇总!$A$3:$J$1326,10,0),"")</f>
        <v/>
      </c>
      <c r="H462" s="16"/>
    </row>
    <row r="463" spans="1:8" ht="26.1" customHeight="1">
      <c r="A463" s="10">
        <v>458</v>
      </c>
      <c r="B463" s="30" t="str">
        <f>IFERROR(VLOOKUP($F$3&amp;A463,价格调整汇总!$A$3:$J$1326,5,0),"")</f>
        <v/>
      </c>
      <c r="C463" s="30" t="str">
        <f>IFERROR(VLOOKUP($F$3&amp;A463,价格调整汇总!$A$3:$J$1326,6,0),"")</f>
        <v/>
      </c>
      <c r="D463" s="31" t="str">
        <f>IFERROR(VLOOKUP($F$3&amp;A463,价格调整汇总!$A$3:$J$1326,7,0),"")</f>
        <v/>
      </c>
      <c r="E463" s="30" t="str">
        <f>IFERROR(VLOOKUP($F$3&amp;A463,价格调整汇总!$A$3:$J$1326,8,0),"")</f>
        <v/>
      </c>
      <c r="F463" s="30" t="str">
        <f>IFERROR(VLOOKUP($F$3&amp;A463,价格调整汇总!$A$3:$J$1326,9,0),"")</f>
        <v/>
      </c>
      <c r="G463" s="32" t="str">
        <f>IFERROR(VLOOKUP($F$3&amp;A463,价格调整汇总!$A$3:$J$1326,10,0),"")</f>
        <v/>
      </c>
      <c r="H463" s="16"/>
    </row>
    <row r="464" spans="1:8" ht="26.1" customHeight="1">
      <c r="A464" s="10">
        <v>459</v>
      </c>
      <c r="B464" s="30" t="str">
        <f>IFERROR(VLOOKUP($F$3&amp;A464,价格调整汇总!$A$3:$J$1326,5,0),"")</f>
        <v/>
      </c>
      <c r="C464" s="30" t="str">
        <f>IFERROR(VLOOKUP($F$3&amp;A464,价格调整汇总!$A$3:$J$1326,6,0),"")</f>
        <v/>
      </c>
      <c r="D464" s="31" t="str">
        <f>IFERROR(VLOOKUP($F$3&amp;A464,价格调整汇总!$A$3:$J$1326,7,0),"")</f>
        <v/>
      </c>
      <c r="E464" s="30" t="str">
        <f>IFERROR(VLOOKUP($F$3&amp;A464,价格调整汇总!$A$3:$J$1326,8,0),"")</f>
        <v/>
      </c>
      <c r="F464" s="30" t="str">
        <f>IFERROR(VLOOKUP($F$3&amp;A464,价格调整汇总!$A$3:$J$1326,9,0),"")</f>
        <v/>
      </c>
      <c r="G464" s="32" t="str">
        <f>IFERROR(VLOOKUP($F$3&amp;A464,价格调整汇总!$A$3:$J$1326,10,0),"")</f>
        <v/>
      </c>
      <c r="H464" s="16"/>
    </row>
    <row r="465" spans="1:8" ht="26.1" customHeight="1">
      <c r="A465" s="10">
        <v>460</v>
      </c>
      <c r="B465" s="30" t="str">
        <f>IFERROR(VLOOKUP($F$3&amp;A465,价格调整汇总!$A$3:$J$1326,5,0),"")</f>
        <v/>
      </c>
      <c r="C465" s="30" t="str">
        <f>IFERROR(VLOOKUP($F$3&amp;A465,价格调整汇总!$A$3:$J$1326,6,0),"")</f>
        <v/>
      </c>
      <c r="D465" s="31" t="str">
        <f>IFERROR(VLOOKUP($F$3&amp;A465,价格调整汇总!$A$3:$J$1326,7,0),"")</f>
        <v/>
      </c>
      <c r="E465" s="30" t="str">
        <f>IFERROR(VLOOKUP($F$3&amp;A465,价格调整汇总!$A$3:$J$1326,8,0),"")</f>
        <v/>
      </c>
      <c r="F465" s="30" t="str">
        <f>IFERROR(VLOOKUP($F$3&amp;A465,价格调整汇总!$A$3:$J$1326,9,0),"")</f>
        <v/>
      </c>
      <c r="G465" s="32" t="str">
        <f>IFERROR(VLOOKUP($F$3&amp;A465,价格调整汇总!$A$3:$J$1326,10,0),"")</f>
        <v/>
      </c>
      <c r="H465" s="16"/>
    </row>
    <row r="466" spans="1:8" ht="26.1" customHeight="1">
      <c r="A466" s="10">
        <v>461</v>
      </c>
      <c r="B466" s="30" t="str">
        <f>IFERROR(VLOOKUP($F$3&amp;A466,价格调整汇总!$A$3:$J$1326,5,0),"")</f>
        <v/>
      </c>
      <c r="C466" s="30" t="str">
        <f>IFERROR(VLOOKUP($F$3&amp;A466,价格调整汇总!$A$3:$J$1326,6,0),"")</f>
        <v/>
      </c>
      <c r="D466" s="31" t="str">
        <f>IFERROR(VLOOKUP($F$3&amp;A466,价格调整汇总!$A$3:$J$1326,7,0),"")</f>
        <v/>
      </c>
      <c r="E466" s="30" t="str">
        <f>IFERROR(VLOOKUP($F$3&amp;A466,价格调整汇总!$A$3:$J$1326,8,0),"")</f>
        <v/>
      </c>
      <c r="F466" s="30" t="str">
        <f>IFERROR(VLOOKUP($F$3&amp;A466,价格调整汇总!$A$3:$J$1326,9,0),"")</f>
        <v/>
      </c>
      <c r="G466" s="32" t="str">
        <f>IFERROR(VLOOKUP($F$3&amp;A466,价格调整汇总!$A$3:$J$1326,10,0),"")</f>
        <v/>
      </c>
      <c r="H466" s="16"/>
    </row>
    <row r="467" spans="1:8" ht="26.1" customHeight="1">
      <c r="A467" s="10">
        <v>462</v>
      </c>
      <c r="B467" s="30" t="str">
        <f>IFERROR(VLOOKUP($F$3&amp;A467,价格调整汇总!$A$3:$J$1326,5,0),"")</f>
        <v/>
      </c>
      <c r="C467" s="30" t="str">
        <f>IFERROR(VLOOKUP($F$3&amp;A467,价格调整汇总!$A$3:$J$1326,6,0),"")</f>
        <v/>
      </c>
      <c r="D467" s="31" t="str">
        <f>IFERROR(VLOOKUP($F$3&amp;A467,价格调整汇总!$A$3:$J$1326,7,0),"")</f>
        <v/>
      </c>
      <c r="E467" s="30" t="str">
        <f>IFERROR(VLOOKUP($F$3&amp;A467,价格调整汇总!$A$3:$J$1326,8,0),"")</f>
        <v/>
      </c>
      <c r="F467" s="30" t="str">
        <f>IFERROR(VLOOKUP($F$3&amp;A467,价格调整汇总!$A$3:$J$1326,9,0),"")</f>
        <v/>
      </c>
      <c r="G467" s="32" t="str">
        <f>IFERROR(VLOOKUP($F$3&amp;A467,价格调整汇总!$A$3:$J$1326,10,0),"")</f>
        <v/>
      </c>
      <c r="H467" s="16"/>
    </row>
    <row r="468" spans="1:8" ht="26.1" customHeight="1">
      <c r="A468" s="10">
        <v>463</v>
      </c>
      <c r="B468" s="30" t="str">
        <f>IFERROR(VLOOKUP($F$3&amp;A468,价格调整汇总!$A$3:$J$1326,5,0),"")</f>
        <v/>
      </c>
      <c r="C468" s="30" t="str">
        <f>IFERROR(VLOOKUP($F$3&amp;A468,价格调整汇总!$A$3:$J$1326,6,0),"")</f>
        <v/>
      </c>
      <c r="D468" s="31" t="str">
        <f>IFERROR(VLOOKUP($F$3&amp;A468,价格调整汇总!$A$3:$J$1326,7,0),"")</f>
        <v/>
      </c>
      <c r="E468" s="30" t="str">
        <f>IFERROR(VLOOKUP($F$3&amp;A468,价格调整汇总!$A$3:$J$1326,8,0),"")</f>
        <v/>
      </c>
      <c r="F468" s="30" t="str">
        <f>IFERROR(VLOOKUP($F$3&amp;A468,价格调整汇总!$A$3:$J$1326,9,0),"")</f>
        <v/>
      </c>
      <c r="G468" s="32" t="str">
        <f>IFERROR(VLOOKUP($F$3&amp;A468,价格调整汇总!$A$3:$J$1326,10,0),"")</f>
        <v/>
      </c>
      <c r="H468" s="16"/>
    </row>
    <row r="469" spans="1:8" ht="26.1" customHeight="1">
      <c r="A469" s="10">
        <v>464</v>
      </c>
      <c r="B469" s="30" t="str">
        <f>IFERROR(VLOOKUP($F$3&amp;A469,价格调整汇总!$A$3:$J$1326,5,0),"")</f>
        <v/>
      </c>
      <c r="C469" s="30" t="str">
        <f>IFERROR(VLOOKUP($F$3&amp;A469,价格调整汇总!$A$3:$J$1326,6,0),"")</f>
        <v/>
      </c>
      <c r="D469" s="31" t="str">
        <f>IFERROR(VLOOKUP($F$3&amp;A469,价格调整汇总!$A$3:$J$1326,7,0),"")</f>
        <v/>
      </c>
      <c r="E469" s="30" t="str">
        <f>IFERROR(VLOOKUP($F$3&amp;A469,价格调整汇总!$A$3:$J$1326,8,0),"")</f>
        <v/>
      </c>
      <c r="F469" s="30" t="str">
        <f>IFERROR(VLOOKUP($F$3&amp;A469,价格调整汇总!$A$3:$J$1326,9,0),"")</f>
        <v/>
      </c>
      <c r="G469" s="32" t="str">
        <f>IFERROR(VLOOKUP($F$3&amp;A469,价格调整汇总!$A$3:$J$1326,10,0),"")</f>
        <v/>
      </c>
      <c r="H469" s="16"/>
    </row>
    <row r="470" spans="1:8" ht="26.1" customHeight="1">
      <c r="A470" s="10">
        <v>465</v>
      </c>
      <c r="B470" s="30" t="str">
        <f>IFERROR(VLOOKUP($F$3&amp;A470,价格调整汇总!$A$3:$J$1326,5,0),"")</f>
        <v/>
      </c>
      <c r="C470" s="30" t="str">
        <f>IFERROR(VLOOKUP($F$3&amp;A470,价格调整汇总!$A$3:$J$1326,6,0),"")</f>
        <v/>
      </c>
      <c r="D470" s="31" t="str">
        <f>IFERROR(VLOOKUP($F$3&amp;A470,价格调整汇总!$A$3:$J$1326,7,0),"")</f>
        <v/>
      </c>
      <c r="E470" s="30" t="str">
        <f>IFERROR(VLOOKUP($F$3&amp;A470,价格调整汇总!$A$3:$J$1326,8,0),"")</f>
        <v/>
      </c>
      <c r="F470" s="30" t="str">
        <f>IFERROR(VLOOKUP($F$3&amp;A470,价格调整汇总!$A$3:$J$1326,9,0),"")</f>
        <v/>
      </c>
      <c r="G470" s="32" t="str">
        <f>IFERROR(VLOOKUP($F$3&amp;A470,价格调整汇总!$A$3:$J$1326,10,0),"")</f>
        <v/>
      </c>
      <c r="H470" s="16"/>
    </row>
    <row r="471" spans="1:8" ht="26.1" customHeight="1">
      <c r="A471" s="10">
        <v>466</v>
      </c>
      <c r="B471" s="30" t="str">
        <f>IFERROR(VLOOKUP($F$3&amp;A471,价格调整汇总!$A$3:$J$1326,5,0),"")</f>
        <v/>
      </c>
      <c r="C471" s="30" t="str">
        <f>IFERROR(VLOOKUP($F$3&amp;A471,价格调整汇总!$A$3:$J$1326,6,0),"")</f>
        <v/>
      </c>
      <c r="D471" s="31" t="str">
        <f>IFERROR(VLOOKUP($F$3&amp;A471,价格调整汇总!$A$3:$J$1326,7,0),"")</f>
        <v/>
      </c>
      <c r="E471" s="30" t="str">
        <f>IFERROR(VLOOKUP($F$3&amp;A471,价格调整汇总!$A$3:$J$1326,8,0),"")</f>
        <v/>
      </c>
      <c r="F471" s="30" t="str">
        <f>IFERROR(VLOOKUP($F$3&amp;A471,价格调整汇总!$A$3:$J$1326,9,0),"")</f>
        <v/>
      </c>
      <c r="G471" s="32" t="str">
        <f>IFERROR(VLOOKUP($F$3&amp;A471,价格调整汇总!$A$3:$J$1326,10,0),"")</f>
        <v/>
      </c>
      <c r="H471" s="16"/>
    </row>
    <row r="472" spans="1:8" ht="26.1" customHeight="1">
      <c r="A472" s="10">
        <v>467</v>
      </c>
      <c r="B472" s="30" t="str">
        <f>IFERROR(VLOOKUP($F$3&amp;A472,价格调整汇总!$A$3:$J$1326,5,0),"")</f>
        <v/>
      </c>
      <c r="C472" s="30" t="str">
        <f>IFERROR(VLOOKUP($F$3&amp;A472,价格调整汇总!$A$3:$J$1326,6,0),"")</f>
        <v/>
      </c>
      <c r="D472" s="31" t="str">
        <f>IFERROR(VLOOKUP($F$3&amp;A472,价格调整汇总!$A$3:$J$1326,7,0),"")</f>
        <v/>
      </c>
      <c r="E472" s="30" t="str">
        <f>IFERROR(VLOOKUP($F$3&amp;A472,价格调整汇总!$A$3:$J$1326,8,0),"")</f>
        <v/>
      </c>
      <c r="F472" s="30" t="str">
        <f>IFERROR(VLOOKUP($F$3&amp;A472,价格调整汇总!$A$3:$J$1326,9,0),"")</f>
        <v/>
      </c>
      <c r="G472" s="32" t="str">
        <f>IFERROR(VLOOKUP($F$3&amp;A472,价格调整汇总!$A$3:$J$1326,10,0),"")</f>
        <v/>
      </c>
      <c r="H472" s="16"/>
    </row>
    <row r="473" spans="1:8" ht="26.1" customHeight="1">
      <c r="A473" s="10">
        <v>468</v>
      </c>
      <c r="B473" s="30" t="str">
        <f>IFERROR(VLOOKUP($F$3&amp;A473,价格调整汇总!$A$3:$J$1326,5,0),"")</f>
        <v/>
      </c>
      <c r="C473" s="30" t="str">
        <f>IFERROR(VLOOKUP($F$3&amp;A473,价格调整汇总!$A$3:$J$1326,6,0),"")</f>
        <v/>
      </c>
      <c r="D473" s="31" t="str">
        <f>IFERROR(VLOOKUP($F$3&amp;A473,价格调整汇总!$A$3:$J$1326,7,0),"")</f>
        <v/>
      </c>
      <c r="E473" s="30" t="str">
        <f>IFERROR(VLOOKUP($F$3&amp;A473,价格调整汇总!$A$3:$J$1326,8,0),"")</f>
        <v/>
      </c>
      <c r="F473" s="30" t="str">
        <f>IFERROR(VLOOKUP($F$3&amp;A473,价格调整汇总!$A$3:$J$1326,9,0),"")</f>
        <v/>
      </c>
      <c r="G473" s="32" t="str">
        <f>IFERROR(VLOOKUP($F$3&amp;A473,价格调整汇总!$A$3:$J$1326,10,0),"")</f>
        <v/>
      </c>
      <c r="H473" s="16"/>
    </row>
    <row r="474" spans="1:8" ht="26.1" customHeight="1">
      <c r="A474" s="10">
        <v>469</v>
      </c>
      <c r="B474" s="30" t="str">
        <f>IFERROR(VLOOKUP($F$3&amp;A474,价格调整汇总!$A$3:$J$1326,5,0),"")</f>
        <v/>
      </c>
      <c r="C474" s="30" t="str">
        <f>IFERROR(VLOOKUP($F$3&amp;A474,价格调整汇总!$A$3:$J$1326,6,0),"")</f>
        <v/>
      </c>
      <c r="D474" s="31" t="str">
        <f>IFERROR(VLOOKUP($F$3&amp;A474,价格调整汇总!$A$3:$J$1326,7,0),"")</f>
        <v/>
      </c>
      <c r="E474" s="30" t="str">
        <f>IFERROR(VLOOKUP($F$3&amp;A474,价格调整汇总!$A$3:$J$1326,8,0),"")</f>
        <v/>
      </c>
      <c r="F474" s="30" t="str">
        <f>IFERROR(VLOOKUP($F$3&amp;A474,价格调整汇总!$A$3:$J$1326,9,0),"")</f>
        <v/>
      </c>
      <c r="G474" s="32" t="str">
        <f>IFERROR(VLOOKUP($F$3&amp;A474,价格调整汇总!$A$3:$J$1326,10,0),"")</f>
        <v/>
      </c>
      <c r="H474" s="16"/>
    </row>
    <row r="475" spans="1:8" ht="26.1" customHeight="1">
      <c r="A475" s="10">
        <v>470</v>
      </c>
      <c r="B475" s="30" t="str">
        <f>IFERROR(VLOOKUP($F$3&amp;A475,价格调整汇总!$A$3:$J$1326,5,0),"")</f>
        <v/>
      </c>
      <c r="C475" s="30" t="str">
        <f>IFERROR(VLOOKUP($F$3&amp;A475,价格调整汇总!$A$3:$J$1326,6,0),"")</f>
        <v/>
      </c>
      <c r="D475" s="31" t="str">
        <f>IFERROR(VLOOKUP($F$3&amp;A475,价格调整汇总!$A$3:$J$1326,7,0),"")</f>
        <v/>
      </c>
      <c r="E475" s="30" t="str">
        <f>IFERROR(VLOOKUP($F$3&amp;A475,价格调整汇总!$A$3:$J$1326,8,0),"")</f>
        <v/>
      </c>
      <c r="F475" s="30" t="str">
        <f>IFERROR(VLOOKUP($F$3&amp;A475,价格调整汇总!$A$3:$J$1326,9,0),"")</f>
        <v/>
      </c>
      <c r="G475" s="32" t="str">
        <f>IFERROR(VLOOKUP($F$3&amp;A475,价格调整汇总!$A$3:$J$1326,10,0),"")</f>
        <v/>
      </c>
      <c r="H475" s="16"/>
    </row>
    <row r="476" spans="1:8" ht="26.1" customHeight="1">
      <c r="A476" s="10">
        <v>471</v>
      </c>
      <c r="B476" s="30" t="str">
        <f>IFERROR(VLOOKUP($F$3&amp;A476,价格调整汇总!$A$3:$J$1326,5,0),"")</f>
        <v/>
      </c>
      <c r="C476" s="30" t="str">
        <f>IFERROR(VLOOKUP($F$3&amp;A476,价格调整汇总!$A$3:$J$1326,6,0),"")</f>
        <v/>
      </c>
      <c r="D476" s="31" t="str">
        <f>IFERROR(VLOOKUP($F$3&amp;A476,价格调整汇总!$A$3:$J$1326,7,0),"")</f>
        <v/>
      </c>
      <c r="E476" s="30" t="str">
        <f>IFERROR(VLOOKUP($F$3&amp;A476,价格调整汇总!$A$3:$J$1326,8,0),"")</f>
        <v/>
      </c>
      <c r="F476" s="30" t="str">
        <f>IFERROR(VLOOKUP($F$3&amp;A476,价格调整汇总!$A$3:$J$1326,9,0),"")</f>
        <v/>
      </c>
      <c r="G476" s="32" t="str">
        <f>IFERROR(VLOOKUP($F$3&amp;A476,价格调整汇总!$A$3:$J$1326,10,0),"")</f>
        <v/>
      </c>
      <c r="H476" s="16"/>
    </row>
    <row r="477" spans="1:8" ht="26.1" customHeight="1">
      <c r="A477" s="10">
        <v>472</v>
      </c>
      <c r="B477" s="30" t="str">
        <f>IFERROR(VLOOKUP($F$3&amp;A477,价格调整汇总!$A$3:$J$1326,5,0),"")</f>
        <v/>
      </c>
      <c r="C477" s="30" t="str">
        <f>IFERROR(VLOOKUP($F$3&amp;A477,价格调整汇总!$A$3:$J$1326,6,0),"")</f>
        <v/>
      </c>
      <c r="D477" s="31" t="str">
        <f>IFERROR(VLOOKUP($F$3&amp;A477,价格调整汇总!$A$3:$J$1326,7,0),"")</f>
        <v/>
      </c>
      <c r="E477" s="30" t="str">
        <f>IFERROR(VLOOKUP($F$3&amp;A477,价格调整汇总!$A$3:$J$1326,8,0),"")</f>
        <v/>
      </c>
      <c r="F477" s="30" t="str">
        <f>IFERROR(VLOOKUP($F$3&amp;A477,价格调整汇总!$A$3:$J$1326,9,0),"")</f>
        <v/>
      </c>
      <c r="G477" s="32" t="str">
        <f>IFERROR(VLOOKUP($F$3&amp;A477,价格调整汇总!$A$3:$J$1326,10,0),"")</f>
        <v/>
      </c>
      <c r="H477" s="16"/>
    </row>
    <row r="478" spans="1:8" ht="26.1" customHeight="1">
      <c r="A478" s="10">
        <v>473</v>
      </c>
      <c r="B478" s="30" t="str">
        <f>IFERROR(VLOOKUP($F$3&amp;A478,价格调整汇总!$A$3:$J$1326,5,0),"")</f>
        <v/>
      </c>
      <c r="C478" s="30" t="str">
        <f>IFERROR(VLOOKUP($F$3&amp;A478,价格调整汇总!$A$3:$J$1326,6,0),"")</f>
        <v/>
      </c>
      <c r="D478" s="31" t="str">
        <f>IFERROR(VLOOKUP($F$3&amp;A478,价格调整汇总!$A$3:$J$1326,7,0),"")</f>
        <v/>
      </c>
      <c r="E478" s="30" t="str">
        <f>IFERROR(VLOOKUP($F$3&amp;A478,价格调整汇总!$A$3:$J$1326,8,0),"")</f>
        <v/>
      </c>
      <c r="F478" s="30" t="str">
        <f>IFERROR(VLOOKUP($F$3&amp;A478,价格调整汇总!$A$3:$J$1326,9,0),"")</f>
        <v/>
      </c>
      <c r="G478" s="32" t="str">
        <f>IFERROR(VLOOKUP($F$3&amp;A478,价格调整汇总!$A$3:$J$1326,10,0),"")</f>
        <v/>
      </c>
      <c r="H478" s="16"/>
    </row>
    <row r="479" spans="1:8" ht="26.1" customHeight="1">
      <c r="A479" s="10">
        <v>474</v>
      </c>
      <c r="B479" s="30" t="str">
        <f>IFERROR(VLOOKUP($F$3&amp;A479,价格调整汇总!$A$3:$J$1326,5,0),"")</f>
        <v/>
      </c>
      <c r="C479" s="30" t="str">
        <f>IFERROR(VLOOKUP($F$3&amp;A479,价格调整汇总!$A$3:$J$1326,6,0),"")</f>
        <v/>
      </c>
      <c r="D479" s="31" t="str">
        <f>IFERROR(VLOOKUP($F$3&amp;A479,价格调整汇总!$A$3:$J$1326,7,0),"")</f>
        <v/>
      </c>
      <c r="E479" s="30" t="str">
        <f>IFERROR(VLOOKUP($F$3&amp;A479,价格调整汇总!$A$3:$J$1326,8,0),"")</f>
        <v/>
      </c>
      <c r="F479" s="30" t="str">
        <f>IFERROR(VLOOKUP($F$3&amp;A479,价格调整汇总!$A$3:$J$1326,9,0),"")</f>
        <v/>
      </c>
      <c r="G479" s="32" t="str">
        <f>IFERROR(VLOOKUP($F$3&amp;A479,价格调整汇总!$A$3:$J$1326,10,0),"")</f>
        <v/>
      </c>
      <c r="H479" s="16"/>
    </row>
    <row r="480" spans="1:8" ht="26.1" customHeight="1">
      <c r="A480" s="10">
        <v>475</v>
      </c>
      <c r="B480" s="30" t="str">
        <f>IFERROR(VLOOKUP($F$3&amp;A480,价格调整汇总!$A$3:$J$1326,5,0),"")</f>
        <v/>
      </c>
      <c r="C480" s="30" t="str">
        <f>IFERROR(VLOOKUP($F$3&amp;A480,价格调整汇总!$A$3:$J$1326,6,0),"")</f>
        <v/>
      </c>
      <c r="D480" s="31" t="str">
        <f>IFERROR(VLOOKUP($F$3&amp;A480,价格调整汇总!$A$3:$J$1326,7,0),"")</f>
        <v/>
      </c>
      <c r="E480" s="30" t="str">
        <f>IFERROR(VLOOKUP($F$3&amp;A480,价格调整汇总!$A$3:$J$1326,8,0),"")</f>
        <v/>
      </c>
      <c r="F480" s="30" t="str">
        <f>IFERROR(VLOOKUP($F$3&amp;A480,价格调整汇总!$A$3:$J$1326,9,0),"")</f>
        <v/>
      </c>
      <c r="G480" s="32" t="str">
        <f>IFERROR(VLOOKUP($F$3&amp;A480,价格调整汇总!$A$3:$J$1326,10,0),"")</f>
        <v/>
      </c>
      <c r="H480" s="16"/>
    </row>
    <row r="481" spans="1:8" ht="26.1" customHeight="1">
      <c r="A481" s="10">
        <v>476</v>
      </c>
      <c r="B481" s="30" t="str">
        <f>IFERROR(VLOOKUP($F$3&amp;A481,价格调整汇总!$A$3:$J$1326,5,0),"")</f>
        <v/>
      </c>
      <c r="C481" s="30" t="str">
        <f>IFERROR(VLOOKUP($F$3&amp;A481,价格调整汇总!$A$3:$J$1326,6,0),"")</f>
        <v/>
      </c>
      <c r="D481" s="31" t="str">
        <f>IFERROR(VLOOKUP($F$3&amp;A481,价格调整汇总!$A$3:$J$1326,7,0),"")</f>
        <v/>
      </c>
      <c r="E481" s="30" t="str">
        <f>IFERROR(VLOOKUP($F$3&amp;A481,价格调整汇总!$A$3:$J$1326,8,0),"")</f>
        <v/>
      </c>
      <c r="F481" s="30" t="str">
        <f>IFERROR(VLOOKUP($F$3&amp;A481,价格调整汇总!$A$3:$J$1326,9,0),"")</f>
        <v/>
      </c>
      <c r="G481" s="32" t="str">
        <f>IFERROR(VLOOKUP($F$3&amp;A481,价格调整汇总!$A$3:$J$1326,10,0),"")</f>
        <v/>
      </c>
      <c r="H481" s="16"/>
    </row>
    <row r="482" spans="1:8" ht="26.1" customHeight="1">
      <c r="A482" s="10">
        <v>477</v>
      </c>
      <c r="B482" s="30" t="str">
        <f>IFERROR(VLOOKUP($F$3&amp;A482,价格调整汇总!$A$3:$J$1326,5,0),"")</f>
        <v/>
      </c>
      <c r="C482" s="30" t="str">
        <f>IFERROR(VLOOKUP($F$3&amp;A482,价格调整汇总!$A$3:$J$1326,6,0),"")</f>
        <v/>
      </c>
      <c r="D482" s="31" t="str">
        <f>IFERROR(VLOOKUP($F$3&amp;A482,价格调整汇总!$A$3:$J$1326,7,0),"")</f>
        <v/>
      </c>
      <c r="E482" s="30" t="str">
        <f>IFERROR(VLOOKUP($F$3&amp;A482,价格调整汇总!$A$3:$J$1326,8,0),"")</f>
        <v/>
      </c>
      <c r="F482" s="30" t="str">
        <f>IFERROR(VLOOKUP($F$3&amp;A482,价格调整汇总!$A$3:$J$1326,9,0),"")</f>
        <v/>
      </c>
      <c r="G482" s="32" t="str">
        <f>IFERROR(VLOOKUP($F$3&amp;A482,价格调整汇总!$A$3:$J$1326,10,0),"")</f>
        <v/>
      </c>
      <c r="H482" s="16"/>
    </row>
    <row r="483" spans="1:8" ht="26.1" customHeight="1">
      <c r="A483" s="10">
        <v>478</v>
      </c>
      <c r="B483" s="30" t="str">
        <f>IFERROR(VLOOKUP($F$3&amp;A483,价格调整汇总!$A$3:$J$1326,5,0),"")</f>
        <v/>
      </c>
      <c r="C483" s="30" t="str">
        <f>IFERROR(VLOOKUP($F$3&amp;A483,价格调整汇总!$A$3:$J$1326,6,0),"")</f>
        <v/>
      </c>
      <c r="D483" s="31" t="str">
        <f>IFERROR(VLOOKUP($F$3&amp;A483,价格调整汇总!$A$3:$J$1326,7,0),"")</f>
        <v/>
      </c>
      <c r="E483" s="30" t="str">
        <f>IFERROR(VLOOKUP($F$3&amp;A483,价格调整汇总!$A$3:$J$1326,8,0),"")</f>
        <v/>
      </c>
      <c r="F483" s="30" t="str">
        <f>IFERROR(VLOOKUP($F$3&amp;A483,价格调整汇总!$A$3:$J$1326,9,0),"")</f>
        <v/>
      </c>
      <c r="G483" s="32" t="str">
        <f>IFERROR(VLOOKUP($F$3&amp;A483,价格调整汇总!$A$3:$J$1326,10,0),"")</f>
        <v/>
      </c>
      <c r="H483" s="16"/>
    </row>
    <row r="484" spans="1:8" ht="26.1" customHeight="1">
      <c r="A484" s="10">
        <v>479</v>
      </c>
      <c r="B484" s="30" t="str">
        <f>IFERROR(VLOOKUP($F$3&amp;A484,价格调整汇总!$A$3:$J$1326,5,0),"")</f>
        <v/>
      </c>
      <c r="C484" s="30" t="str">
        <f>IFERROR(VLOOKUP($F$3&amp;A484,价格调整汇总!$A$3:$J$1326,6,0),"")</f>
        <v/>
      </c>
      <c r="D484" s="31" t="str">
        <f>IFERROR(VLOOKUP($F$3&amp;A484,价格调整汇总!$A$3:$J$1326,7,0),"")</f>
        <v/>
      </c>
      <c r="E484" s="30" t="str">
        <f>IFERROR(VLOOKUP($F$3&amp;A484,价格调整汇总!$A$3:$J$1326,8,0),"")</f>
        <v/>
      </c>
      <c r="F484" s="30" t="str">
        <f>IFERROR(VLOOKUP($F$3&amp;A484,价格调整汇总!$A$3:$J$1326,9,0),"")</f>
        <v/>
      </c>
      <c r="G484" s="32" t="str">
        <f>IFERROR(VLOOKUP($F$3&amp;A484,价格调整汇总!$A$3:$J$1326,10,0),"")</f>
        <v/>
      </c>
      <c r="H484" s="16"/>
    </row>
    <row r="485" spans="1:8" ht="26.1" customHeight="1">
      <c r="A485" s="10">
        <v>480</v>
      </c>
      <c r="B485" s="30" t="str">
        <f>IFERROR(VLOOKUP($F$3&amp;A485,价格调整汇总!$A$3:$J$1326,5,0),"")</f>
        <v/>
      </c>
      <c r="C485" s="30" t="str">
        <f>IFERROR(VLOOKUP($F$3&amp;A485,价格调整汇总!$A$3:$J$1326,6,0),"")</f>
        <v/>
      </c>
      <c r="D485" s="31" t="str">
        <f>IFERROR(VLOOKUP($F$3&amp;A485,价格调整汇总!$A$3:$J$1326,7,0),"")</f>
        <v/>
      </c>
      <c r="E485" s="30" t="str">
        <f>IFERROR(VLOOKUP($F$3&amp;A485,价格调整汇总!$A$3:$J$1326,8,0),"")</f>
        <v/>
      </c>
      <c r="F485" s="30" t="str">
        <f>IFERROR(VLOOKUP($F$3&amp;A485,价格调整汇总!$A$3:$J$1326,9,0),"")</f>
        <v/>
      </c>
      <c r="G485" s="32" t="str">
        <f>IFERROR(VLOOKUP($F$3&amp;A485,价格调整汇总!$A$3:$J$1326,10,0),"")</f>
        <v/>
      </c>
      <c r="H485" s="16"/>
    </row>
    <row r="486" spans="1:8" ht="26.1" customHeight="1">
      <c r="A486" s="10">
        <v>481</v>
      </c>
      <c r="B486" s="30" t="str">
        <f>IFERROR(VLOOKUP($F$3&amp;A486,价格调整汇总!$A$3:$J$1326,5,0),"")</f>
        <v/>
      </c>
      <c r="C486" s="30" t="str">
        <f>IFERROR(VLOOKUP($F$3&amp;A486,价格调整汇总!$A$3:$J$1326,6,0),"")</f>
        <v/>
      </c>
      <c r="D486" s="31" t="str">
        <f>IFERROR(VLOOKUP($F$3&amp;A486,价格调整汇总!$A$3:$J$1326,7,0),"")</f>
        <v/>
      </c>
      <c r="E486" s="30" t="str">
        <f>IFERROR(VLOOKUP($F$3&amp;A486,价格调整汇总!$A$3:$J$1326,8,0),"")</f>
        <v/>
      </c>
      <c r="F486" s="30" t="str">
        <f>IFERROR(VLOOKUP($F$3&amp;A486,价格调整汇总!$A$3:$J$1326,9,0),"")</f>
        <v/>
      </c>
      <c r="G486" s="32" t="str">
        <f>IFERROR(VLOOKUP($F$3&amp;A486,价格调整汇总!$A$3:$J$1326,10,0),"")</f>
        <v/>
      </c>
      <c r="H486" s="16"/>
    </row>
    <row r="487" spans="1:8" ht="26.1" customHeight="1">
      <c r="A487" s="10">
        <v>482</v>
      </c>
      <c r="B487" s="30" t="str">
        <f>IFERROR(VLOOKUP($F$3&amp;A487,价格调整汇总!$A$3:$J$1326,5,0),"")</f>
        <v/>
      </c>
      <c r="C487" s="30" t="str">
        <f>IFERROR(VLOOKUP($F$3&amp;A487,价格调整汇总!$A$3:$J$1326,6,0),"")</f>
        <v/>
      </c>
      <c r="D487" s="31" t="str">
        <f>IFERROR(VLOOKUP($F$3&amp;A487,价格调整汇总!$A$3:$J$1326,7,0),"")</f>
        <v/>
      </c>
      <c r="E487" s="30" t="str">
        <f>IFERROR(VLOOKUP($F$3&amp;A487,价格调整汇总!$A$3:$J$1326,8,0),"")</f>
        <v/>
      </c>
      <c r="F487" s="30" t="str">
        <f>IFERROR(VLOOKUP($F$3&amp;A487,价格调整汇总!$A$3:$J$1326,9,0),"")</f>
        <v/>
      </c>
      <c r="G487" s="32" t="str">
        <f>IFERROR(VLOOKUP($F$3&amp;A487,价格调整汇总!$A$3:$J$1326,10,0),"")</f>
        <v/>
      </c>
      <c r="H487" s="16"/>
    </row>
    <row r="488" spans="1:8" ht="26.1" customHeight="1">
      <c r="A488" s="10">
        <v>483</v>
      </c>
      <c r="B488" s="30" t="str">
        <f>IFERROR(VLOOKUP($F$3&amp;A488,价格调整汇总!$A$3:$J$1326,5,0),"")</f>
        <v/>
      </c>
      <c r="C488" s="30" t="str">
        <f>IFERROR(VLOOKUP($F$3&amp;A488,价格调整汇总!$A$3:$J$1326,6,0),"")</f>
        <v/>
      </c>
      <c r="D488" s="31" t="str">
        <f>IFERROR(VLOOKUP($F$3&amp;A488,价格调整汇总!$A$3:$J$1326,7,0),"")</f>
        <v/>
      </c>
      <c r="E488" s="30" t="str">
        <f>IFERROR(VLOOKUP($F$3&amp;A488,价格调整汇总!$A$3:$J$1326,8,0),"")</f>
        <v/>
      </c>
      <c r="F488" s="30" t="str">
        <f>IFERROR(VLOOKUP($F$3&amp;A488,价格调整汇总!$A$3:$J$1326,9,0),"")</f>
        <v/>
      </c>
      <c r="G488" s="32" t="str">
        <f>IFERROR(VLOOKUP($F$3&amp;A488,价格调整汇总!$A$3:$J$1326,10,0),"")</f>
        <v/>
      </c>
      <c r="H488" s="16"/>
    </row>
    <row r="489" spans="1:8" ht="26.1" customHeight="1">
      <c r="A489" s="10">
        <v>484</v>
      </c>
      <c r="B489" s="30" t="str">
        <f>IFERROR(VLOOKUP($F$3&amp;A489,价格调整汇总!$A$3:$J$1326,5,0),"")</f>
        <v/>
      </c>
      <c r="C489" s="30" t="str">
        <f>IFERROR(VLOOKUP($F$3&amp;A489,价格调整汇总!$A$3:$J$1326,6,0),"")</f>
        <v/>
      </c>
      <c r="D489" s="31" t="str">
        <f>IFERROR(VLOOKUP($F$3&amp;A489,价格调整汇总!$A$3:$J$1326,7,0),"")</f>
        <v/>
      </c>
      <c r="E489" s="30" t="str">
        <f>IFERROR(VLOOKUP($F$3&amp;A489,价格调整汇总!$A$3:$J$1326,8,0),"")</f>
        <v/>
      </c>
      <c r="F489" s="30" t="str">
        <f>IFERROR(VLOOKUP($F$3&amp;A489,价格调整汇总!$A$3:$J$1326,9,0),"")</f>
        <v/>
      </c>
      <c r="G489" s="32" t="str">
        <f>IFERROR(VLOOKUP($F$3&amp;A489,价格调整汇总!$A$3:$J$1326,10,0),"")</f>
        <v/>
      </c>
      <c r="H489" s="16"/>
    </row>
    <row r="490" spans="1:8" ht="26.1" customHeight="1">
      <c r="A490" s="10">
        <v>485</v>
      </c>
      <c r="B490" s="30" t="str">
        <f>IFERROR(VLOOKUP($F$3&amp;A490,价格调整汇总!$A$3:$J$1326,5,0),"")</f>
        <v/>
      </c>
      <c r="C490" s="30" t="str">
        <f>IFERROR(VLOOKUP($F$3&amp;A490,价格调整汇总!$A$3:$J$1326,6,0),"")</f>
        <v/>
      </c>
      <c r="D490" s="31" t="str">
        <f>IFERROR(VLOOKUP($F$3&amp;A490,价格调整汇总!$A$3:$J$1326,7,0),"")</f>
        <v/>
      </c>
      <c r="E490" s="30" t="str">
        <f>IFERROR(VLOOKUP($F$3&amp;A490,价格调整汇总!$A$3:$J$1326,8,0),"")</f>
        <v/>
      </c>
      <c r="F490" s="30" t="str">
        <f>IFERROR(VLOOKUP($F$3&amp;A490,价格调整汇总!$A$3:$J$1326,9,0),"")</f>
        <v/>
      </c>
      <c r="G490" s="32" t="str">
        <f>IFERROR(VLOOKUP($F$3&amp;A490,价格调整汇总!$A$3:$J$1326,10,0),"")</f>
        <v/>
      </c>
      <c r="H490" s="16"/>
    </row>
    <row r="491" spans="1:8" ht="26.1" customHeight="1">
      <c r="A491" s="10">
        <v>486</v>
      </c>
      <c r="B491" s="30" t="str">
        <f>IFERROR(VLOOKUP($F$3&amp;A491,价格调整汇总!$A$3:$J$1326,5,0),"")</f>
        <v/>
      </c>
      <c r="C491" s="30" t="str">
        <f>IFERROR(VLOOKUP($F$3&amp;A491,价格调整汇总!$A$3:$J$1326,6,0),"")</f>
        <v/>
      </c>
      <c r="D491" s="31" t="str">
        <f>IFERROR(VLOOKUP($F$3&amp;A491,价格调整汇总!$A$3:$J$1326,7,0),"")</f>
        <v/>
      </c>
      <c r="E491" s="30" t="str">
        <f>IFERROR(VLOOKUP($F$3&amp;A491,价格调整汇总!$A$3:$J$1326,8,0),"")</f>
        <v/>
      </c>
      <c r="F491" s="30" t="str">
        <f>IFERROR(VLOOKUP($F$3&amp;A491,价格调整汇总!$A$3:$J$1326,9,0),"")</f>
        <v/>
      </c>
      <c r="G491" s="32" t="str">
        <f>IFERROR(VLOOKUP($F$3&amp;A491,价格调整汇总!$A$3:$J$1326,10,0),"")</f>
        <v/>
      </c>
      <c r="H491" s="16"/>
    </row>
    <row r="492" spans="1:8" ht="26.1" customHeight="1">
      <c r="A492" s="10">
        <v>487</v>
      </c>
      <c r="B492" s="30" t="str">
        <f>IFERROR(VLOOKUP($F$3&amp;A492,价格调整汇总!$A$3:$J$1326,5,0),"")</f>
        <v/>
      </c>
      <c r="C492" s="30" t="str">
        <f>IFERROR(VLOOKUP($F$3&amp;A492,价格调整汇总!$A$3:$J$1326,6,0),"")</f>
        <v/>
      </c>
      <c r="D492" s="31" t="str">
        <f>IFERROR(VLOOKUP($F$3&amp;A492,价格调整汇总!$A$3:$J$1326,7,0),"")</f>
        <v/>
      </c>
      <c r="E492" s="30" t="str">
        <f>IFERROR(VLOOKUP($F$3&amp;A492,价格调整汇总!$A$3:$J$1326,8,0),"")</f>
        <v/>
      </c>
      <c r="F492" s="30" t="str">
        <f>IFERROR(VLOOKUP($F$3&amp;A492,价格调整汇总!$A$3:$J$1326,9,0),"")</f>
        <v/>
      </c>
      <c r="G492" s="32" t="str">
        <f>IFERROR(VLOOKUP($F$3&amp;A492,价格调整汇总!$A$3:$J$1326,10,0),"")</f>
        <v/>
      </c>
      <c r="H492" s="16"/>
    </row>
    <row r="493" spans="1:8" ht="26.1" customHeight="1">
      <c r="A493" s="10">
        <v>488</v>
      </c>
      <c r="B493" s="30" t="str">
        <f>IFERROR(VLOOKUP($F$3&amp;A493,价格调整汇总!$A$3:$J$1326,5,0),"")</f>
        <v/>
      </c>
      <c r="C493" s="30" t="str">
        <f>IFERROR(VLOOKUP($F$3&amp;A493,价格调整汇总!$A$3:$J$1326,6,0),"")</f>
        <v/>
      </c>
      <c r="D493" s="31" t="str">
        <f>IFERROR(VLOOKUP($F$3&amp;A493,价格调整汇总!$A$3:$J$1326,7,0),"")</f>
        <v/>
      </c>
      <c r="E493" s="30" t="str">
        <f>IFERROR(VLOOKUP($F$3&amp;A493,价格调整汇总!$A$3:$J$1326,8,0),"")</f>
        <v/>
      </c>
      <c r="F493" s="30" t="str">
        <f>IFERROR(VLOOKUP($F$3&amp;A493,价格调整汇总!$A$3:$J$1326,9,0),"")</f>
        <v/>
      </c>
      <c r="G493" s="32" t="str">
        <f>IFERROR(VLOOKUP($F$3&amp;A493,价格调整汇总!$A$3:$J$1326,10,0),"")</f>
        <v/>
      </c>
      <c r="H493" s="16"/>
    </row>
    <row r="494" spans="1:8" ht="26.1" customHeight="1">
      <c r="A494" s="10">
        <v>489</v>
      </c>
      <c r="B494" s="30" t="str">
        <f>IFERROR(VLOOKUP($F$3&amp;A494,价格调整汇总!$A$3:$J$1326,5,0),"")</f>
        <v/>
      </c>
      <c r="C494" s="30" t="str">
        <f>IFERROR(VLOOKUP($F$3&amp;A494,价格调整汇总!$A$3:$J$1326,6,0),"")</f>
        <v/>
      </c>
      <c r="D494" s="31" t="str">
        <f>IFERROR(VLOOKUP($F$3&amp;A494,价格调整汇总!$A$3:$J$1326,7,0),"")</f>
        <v/>
      </c>
      <c r="E494" s="30" t="str">
        <f>IFERROR(VLOOKUP($F$3&amp;A494,价格调整汇总!$A$3:$J$1326,8,0),"")</f>
        <v/>
      </c>
      <c r="F494" s="30" t="str">
        <f>IFERROR(VLOOKUP($F$3&amp;A494,价格调整汇总!$A$3:$J$1326,9,0),"")</f>
        <v/>
      </c>
      <c r="G494" s="32" t="str">
        <f>IFERROR(VLOOKUP($F$3&amp;A494,价格调整汇总!$A$3:$J$1326,10,0),"")</f>
        <v/>
      </c>
      <c r="H494" s="16"/>
    </row>
    <row r="495" spans="1:8" ht="26.1" customHeight="1">
      <c r="A495" s="10">
        <v>490</v>
      </c>
      <c r="B495" s="30" t="str">
        <f>IFERROR(VLOOKUP($F$3&amp;A495,价格调整汇总!$A$3:$J$1326,5,0),"")</f>
        <v/>
      </c>
      <c r="C495" s="30" t="str">
        <f>IFERROR(VLOOKUP($F$3&amp;A495,价格调整汇总!$A$3:$J$1326,6,0),"")</f>
        <v/>
      </c>
      <c r="D495" s="31" t="str">
        <f>IFERROR(VLOOKUP($F$3&amp;A495,价格调整汇总!$A$3:$J$1326,7,0),"")</f>
        <v/>
      </c>
      <c r="E495" s="30" t="str">
        <f>IFERROR(VLOOKUP($F$3&amp;A495,价格调整汇总!$A$3:$J$1326,8,0),"")</f>
        <v/>
      </c>
      <c r="F495" s="30" t="str">
        <f>IFERROR(VLOOKUP($F$3&amp;A495,价格调整汇总!$A$3:$J$1326,9,0),"")</f>
        <v/>
      </c>
      <c r="G495" s="32" t="str">
        <f>IFERROR(VLOOKUP($F$3&amp;A495,价格调整汇总!$A$3:$J$1326,10,0),"")</f>
        <v/>
      </c>
      <c r="H495" s="16"/>
    </row>
    <row r="496" spans="1:8" ht="26.1" customHeight="1">
      <c r="A496" s="10">
        <v>491</v>
      </c>
      <c r="B496" s="30" t="str">
        <f>IFERROR(VLOOKUP($F$3&amp;A496,价格调整汇总!$A$3:$J$1326,5,0),"")</f>
        <v/>
      </c>
      <c r="C496" s="30" t="str">
        <f>IFERROR(VLOOKUP($F$3&amp;A496,价格调整汇总!$A$3:$J$1326,6,0),"")</f>
        <v/>
      </c>
      <c r="D496" s="31" t="str">
        <f>IFERROR(VLOOKUP($F$3&amp;A496,价格调整汇总!$A$3:$J$1326,7,0),"")</f>
        <v/>
      </c>
      <c r="E496" s="30" t="str">
        <f>IFERROR(VLOOKUP($F$3&amp;A496,价格调整汇总!$A$3:$J$1326,8,0),"")</f>
        <v/>
      </c>
      <c r="F496" s="30" t="str">
        <f>IFERROR(VLOOKUP($F$3&amp;A496,价格调整汇总!$A$3:$J$1326,9,0),"")</f>
        <v/>
      </c>
      <c r="G496" s="32" t="str">
        <f>IFERROR(VLOOKUP($F$3&amp;A496,价格调整汇总!$A$3:$J$1326,10,0),"")</f>
        <v/>
      </c>
      <c r="H496" s="16"/>
    </row>
    <row r="497" spans="1:8" ht="26.1" customHeight="1">
      <c r="A497" s="10">
        <v>492</v>
      </c>
      <c r="B497" s="30" t="str">
        <f>IFERROR(VLOOKUP($F$3&amp;A497,价格调整汇总!$A$3:$J$1326,5,0),"")</f>
        <v/>
      </c>
      <c r="C497" s="30" t="str">
        <f>IFERROR(VLOOKUP($F$3&amp;A497,价格调整汇总!$A$3:$J$1326,6,0),"")</f>
        <v/>
      </c>
      <c r="D497" s="31" t="str">
        <f>IFERROR(VLOOKUP($F$3&amp;A497,价格调整汇总!$A$3:$J$1326,7,0),"")</f>
        <v/>
      </c>
      <c r="E497" s="30" t="str">
        <f>IFERROR(VLOOKUP($F$3&amp;A497,价格调整汇总!$A$3:$J$1326,8,0),"")</f>
        <v/>
      </c>
      <c r="F497" s="30" t="str">
        <f>IFERROR(VLOOKUP($F$3&amp;A497,价格调整汇总!$A$3:$J$1326,9,0),"")</f>
        <v/>
      </c>
      <c r="G497" s="32" t="str">
        <f>IFERROR(VLOOKUP($F$3&amp;A497,价格调整汇总!$A$3:$J$1326,10,0),"")</f>
        <v/>
      </c>
      <c r="H497" s="16"/>
    </row>
    <row r="498" spans="1:8" ht="26.1" customHeight="1">
      <c r="A498" s="10">
        <v>493</v>
      </c>
      <c r="B498" s="30" t="str">
        <f>IFERROR(VLOOKUP($F$3&amp;A498,价格调整汇总!$A$3:$J$1326,5,0),"")</f>
        <v/>
      </c>
      <c r="C498" s="30" t="str">
        <f>IFERROR(VLOOKUP($F$3&amp;A498,价格调整汇总!$A$3:$J$1326,6,0),"")</f>
        <v/>
      </c>
      <c r="D498" s="31" t="str">
        <f>IFERROR(VLOOKUP($F$3&amp;A498,价格调整汇总!$A$3:$J$1326,7,0),"")</f>
        <v/>
      </c>
      <c r="E498" s="30" t="str">
        <f>IFERROR(VLOOKUP($F$3&amp;A498,价格调整汇总!$A$3:$J$1326,8,0),"")</f>
        <v/>
      </c>
      <c r="F498" s="30" t="str">
        <f>IFERROR(VLOOKUP($F$3&amp;A498,价格调整汇总!$A$3:$J$1326,9,0),"")</f>
        <v/>
      </c>
      <c r="G498" s="32" t="str">
        <f>IFERROR(VLOOKUP($F$3&amp;A498,价格调整汇总!$A$3:$J$1326,10,0),"")</f>
        <v/>
      </c>
      <c r="H498" s="16"/>
    </row>
    <row r="499" spans="1:8" ht="26.1" customHeight="1">
      <c r="A499" s="10">
        <v>494</v>
      </c>
      <c r="B499" s="30" t="str">
        <f>IFERROR(VLOOKUP($F$3&amp;A499,价格调整汇总!$A$3:$J$1326,5,0),"")</f>
        <v/>
      </c>
      <c r="C499" s="30" t="str">
        <f>IFERROR(VLOOKUP($F$3&amp;A499,价格调整汇总!$A$3:$J$1326,6,0),"")</f>
        <v/>
      </c>
      <c r="D499" s="31" t="str">
        <f>IFERROR(VLOOKUP($F$3&amp;A499,价格调整汇总!$A$3:$J$1326,7,0),"")</f>
        <v/>
      </c>
      <c r="E499" s="30" t="str">
        <f>IFERROR(VLOOKUP($F$3&amp;A499,价格调整汇总!$A$3:$J$1326,8,0),"")</f>
        <v/>
      </c>
      <c r="F499" s="30" t="str">
        <f>IFERROR(VLOOKUP($F$3&amp;A499,价格调整汇总!$A$3:$J$1326,9,0),"")</f>
        <v/>
      </c>
      <c r="G499" s="32" t="str">
        <f>IFERROR(VLOOKUP($F$3&amp;A499,价格调整汇总!$A$3:$J$1326,10,0),"")</f>
        <v/>
      </c>
      <c r="H499" s="16"/>
    </row>
    <row r="500" spans="1:8" ht="26.1" customHeight="1">
      <c r="A500" s="10">
        <v>495</v>
      </c>
      <c r="B500" s="30" t="str">
        <f>IFERROR(VLOOKUP($F$3&amp;A500,价格调整汇总!$A$3:$J$1326,5,0),"")</f>
        <v/>
      </c>
      <c r="C500" s="30" t="str">
        <f>IFERROR(VLOOKUP($F$3&amp;A500,价格调整汇总!$A$3:$J$1326,6,0),"")</f>
        <v/>
      </c>
      <c r="D500" s="31" t="str">
        <f>IFERROR(VLOOKUP($F$3&amp;A500,价格调整汇总!$A$3:$J$1326,7,0),"")</f>
        <v/>
      </c>
      <c r="E500" s="30" t="str">
        <f>IFERROR(VLOOKUP($F$3&amp;A500,价格调整汇总!$A$3:$J$1326,8,0),"")</f>
        <v/>
      </c>
      <c r="F500" s="30" t="str">
        <f>IFERROR(VLOOKUP($F$3&amp;A500,价格调整汇总!$A$3:$J$1326,9,0),"")</f>
        <v/>
      </c>
      <c r="G500" s="32" t="str">
        <f>IFERROR(VLOOKUP($F$3&amp;A500,价格调整汇总!$A$3:$J$1326,10,0),"")</f>
        <v/>
      </c>
      <c r="H500" s="16"/>
    </row>
    <row r="501" spans="1:8" ht="26.1" customHeight="1">
      <c r="A501" s="10">
        <v>496</v>
      </c>
      <c r="B501" s="30" t="str">
        <f>IFERROR(VLOOKUP($F$3&amp;A501,价格调整汇总!$A$3:$J$1326,5,0),"")</f>
        <v/>
      </c>
      <c r="C501" s="30" t="str">
        <f>IFERROR(VLOOKUP($F$3&amp;A501,价格调整汇总!$A$3:$J$1326,6,0),"")</f>
        <v/>
      </c>
      <c r="D501" s="31" t="str">
        <f>IFERROR(VLOOKUP($F$3&amp;A501,价格调整汇总!$A$3:$J$1326,7,0),"")</f>
        <v/>
      </c>
      <c r="E501" s="30" t="str">
        <f>IFERROR(VLOOKUP($F$3&amp;A501,价格调整汇总!$A$3:$J$1326,8,0),"")</f>
        <v/>
      </c>
      <c r="F501" s="30" t="str">
        <f>IFERROR(VLOOKUP($F$3&amp;A501,价格调整汇总!$A$3:$J$1326,9,0),"")</f>
        <v/>
      </c>
      <c r="G501" s="32" t="str">
        <f>IFERROR(VLOOKUP($F$3&amp;A501,价格调整汇总!$A$3:$J$1326,10,0),"")</f>
        <v/>
      </c>
      <c r="H501" s="16"/>
    </row>
    <row r="502" spans="1:8" ht="26.1" customHeight="1">
      <c r="A502" s="10">
        <v>497</v>
      </c>
      <c r="B502" s="30" t="str">
        <f>IFERROR(VLOOKUP($F$3&amp;A502,价格调整汇总!$A$3:$J$1326,5,0),"")</f>
        <v/>
      </c>
      <c r="C502" s="30" t="str">
        <f>IFERROR(VLOOKUP($F$3&amp;A502,价格调整汇总!$A$3:$J$1326,6,0),"")</f>
        <v/>
      </c>
      <c r="D502" s="31" t="str">
        <f>IFERROR(VLOOKUP($F$3&amp;A502,价格调整汇总!$A$3:$J$1326,7,0),"")</f>
        <v/>
      </c>
      <c r="E502" s="30" t="str">
        <f>IFERROR(VLOOKUP($F$3&amp;A502,价格调整汇总!$A$3:$J$1326,8,0),"")</f>
        <v/>
      </c>
      <c r="F502" s="30" t="str">
        <f>IFERROR(VLOOKUP($F$3&amp;A502,价格调整汇总!$A$3:$J$1326,9,0),"")</f>
        <v/>
      </c>
      <c r="G502" s="32" t="str">
        <f>IFERROR(VLOOKUP($F$3&amp;A502,价格调整汇总!$A$3:$J$1326,10,0),"")</f>
        <v/>
      </c>
      <c r="H502" s="16"/>
    </row>
    <row r="503" spans="1:8" ht="26.1" customHeight="1">
      <c r="A503" s="10">
        <v>498</v>
      </c>
      <c r="B503" s="30" t="str">
        <f>IFERROR(VLOOKUP($F$3&amp;A503,价格调整汇总!$A$3:$J$1326,5,0),"")</f>
        <v/>
      </c>
      <c r="C503" s="30" t="str">
        <f>IFERROR(VLOOKUP($F$3&amp;A503,价格调整汇总!$A$3:$J$1326,6,0),"")</f>
        <v/>
      </c>
      <c r="D503" s="31" t="str">
        <f>IFERROR(VLOOKUP($F$3&amp;A503,价格调整汇总!$A$3:$J$1326,7,0),"")</f>
        <v/>
      </c>
      <c r="E503" s="30" t="str">
        <f>IFERROR(VLOOKUP($F$3&amp;A503,价格调整汇总!$A$3:$J$1326,8,0),"")</f>
        <v/>
      </c>
      <c r="F503" s="30" t="str">
        <f>IFERROR(VLOOKUP($F$3&amp;A503,价格调整汇总!$A$3:$J$1326,9,0),"")</f>
        <v/>
      </c>
      <c r="G503" s="32" t="str">
        <f>IFERROR(VLOOKUP($F$3&amp;A503,价格调整汇总!$A$3:$J$1326,10,0),"")</f>
        <v/>
      </c>
      <c r="H503" s="16"/>
    </row>
    <row r="504" spans="1:8" ht="26.1" customHeight="1">
      <c r="A504" s="10">
        <v>499</v>
      </c>
      <c r="B504" s="30" t="str">
        <f>IFERROR(VLOOKUP($F$3&amp;A504,价格调整汇总!$A$3:$J$1326,5,0),"")</f>
        <v/>
      </c>
      <c r="C504" s="30" t="str">
        <f>IFERROR(VLOOKUP($F$3&amp;A504,价格调整汇总!$A$3:$J$1326,6,0),"")</f>
        <v/>
      </c>
      <c r="D504" s="31" t="str">
        <f>IFERROR(VLOOKUP($F$3&amp;A504,价格调整汇总!$A$3:$J$1326,7,0),"")</f>
        <v/>
      </c>
      <c r="E504" s="30" t="str">
        <f>IFERROR(VLOOKUP($F$3&amp;A504,价格调整汇总!$A$3:$J$1326,8,0),"")</f>
        <v/>
      </c>
      <c r="F504" s="30" t="str">
        <f>IFERROR(VLOOKUP($F$3&amp;A504,价格调整汇总!$A$3:$J$1326,9,0),"")</f>
        <v/>
      </c>
      <c r="G504" s="32" t="str">
        <f>IFERROR(VLOOKUP($F$3&amp;A504,价格调整汇总!$A$3:$J$1326,10,0),"")</f>
        <v/>
      </c>
      <c r="H504" s="16"/>
    </row>
    <row r="505" spans="1:8" ht="26.1" customHeight="1">
      <c r="A505" s="10">
        <v>500</v>
      </c>
      <c r="B505" s="30" t="str">
        <f>IFERROR(VLOOKUP($F$3&amp;A505,价格调整汇总!$A$3:$J$1326,5,0),"")</f>
        <v/>
      </c>
      <c r="C505" s="30" t="str">
        <f>IFERROR(VLOOKUP($F$3&amp;A505,价格调整汇总!$A$3:$J$1326,6,0),"")</f>
        <v/>
      </c>
      <c r="D505" s="31" t="str">
        <f>IFERROR(VLOOKUP($F$3&amp;A505,价格调整汇总!$A$3:$J$1326,7,0),"")</f>
        <v/>
      </c>
      <c r="E505" s="30" t="str">
        <f>IFERROR(VLOOKUP($F$3&amp;A505,价格调整汇总!$A$3:$J$1326,8,0),"")</f>
        <v/>
      </c>
      <c r="F505" s="30" t="str">
        <f>IFERROR(VLOOKUP($F$3&amp;A505,价格调整汇总!$A$3:$J$1326,9,0),"")</f>
        <v/>
      </c>
      <c r="G505" s="32" t="str">
        <f>IFERROR(VLOOKUP($F$3&amp;A505,价格调整汇总!$A$3:$J$1326,10,0),"")</f>
        <v/>
      </c>
      <c r="H505" s="16"/>
    </row>
    <row r="506" spans="1:8" ht="26.1" customHeight="1">
      <c r="A506" s="10">
        <v>501</v>
      </c>
      <c r="B506" s="30" t="str">
        <f>IFERROR(VLOOKUP($F$3&amp;A506,价格调整汇总!$A$3:$J$1326,5,0),"")</f>
        <v/>
      </c>
      <c r="C506" s="30" t="str">
        <f>IFERROR(VLOOKUP($F$3&amp;A506,价格调整汇总!$A$3:$J$1326,6,0),"")</f>
        <v/>
      </c>
      <c r="D506" s="31" t="str">
        <f>IFERROR(VLOOKUP($F$3&amp;A506,价格调整汇总!$A$3:$J$1326,7,0),"")</f>
        <v/>
      </c>
      <c r="E506" s="30" t="str">
        <f>IFERROR(VLOOKUP($F$3&amp;A506,价格调整汇总!$A$3:$J$1326,8,0),"")</f>
        <v/>
      </c>
      <c r="F506" s="30" t="str">
        <f>IFERROR(VLOOKUP($F$3&amp;A506,价格调整汇总!$A$3:$J$1326,9,0),"")</f>
        <v/>
      </c>
      <c r="G506" s="32" t="str">
        <f>IFERROR(VLOOKUP($F$3&amp;A506,价格调整汇总!$A$3:$J$1326,10,0),"")</f>
        <v/>
      </c>
      <c r="H506" s="16"/>
    </row>
    <row r="507" spans="1:8" ht="26.1" customHeight="1">
      <c r="A507" s="10">
        <v>502</v>
      </c>
      <c r="B507" s="30" t="str">
        <f>IFERROR(VLOOKUP($F$3&amp;A507,价格调整汇总!$A$3:$J$1326,5,0),"")</f>
        <v/>
      </c>
      <c r="C507" s="30" t="str">
        <f>IFERROR(VLOOKUP($F$3&amp;A507,价格调整汇总!$A$3:$J$1326,6,0),"")</f>
        <v/>
      </c>
      <c r="D507" s="31" t="str">
        <f>IFERROR(VLOOKUP($F$3&amp;A507,价格调整汇总!$A$3:$J$1326,7,0),"")</f>
        <v/>
      </c>
      <c r="E507" s="30" t="str">
        <f>IFERROR(VLOOKUP($F$3&amp;A507,价格调整汇总!$A$3:$J$1326,8,0),"")</f>
        <v/>
      </c>
      <c r="F507" s="30" t="str">
        <f>IFERROR(VLOOKUP($F$3&amp;A507,价格调整汇总!$A$3:$J$1326,9,0),"")</f>
        <v/>
      </c>
      <c r="G507" s="32" t="str">
        <f>IFERROR(VLOOKUP($F$3&amp;A507,价格调整汇总!$A$3:$J$1326,10,0),"")</f>
        <v/>
      </c>
      <c r="H507" s="16"/>
    </row>
    <row r="508" spans="1:8" ht="26.1" customHeight="1">
      <c r="A508" s="10">
        <v>503</v>
      </c>
      <c r="B508" s="30" t="str">
        <f>IFERROR(VLOOKUP($F$3&amp;A508,价格调整汇总!$A$3:$J$1326,5,0),"")</f>
        <v/>
      </c>
      <c r="C508" s="30" t="str">
        <f>IFERROR(VLOOKUP($F$3&amp;A508,价格调整汇总!$A$3:$J$1326,6,0),"")</f>
        <v/>
      </c>
      <c r="D508" s="31" t="str">
        <f>IFERROR(VLOOKUP($F$3&amp;A508,价格调整汇总!$A$3:$J$1326,7,0),"")</f>
        <v/>
      </c>
      <c r="E508" s="30" t="str">
        <f>IFERROR(VLOOKUP($F$3&amp;A508,价格调整汇总!$A$3:$J$1326,8,0),"")</f>
        <v/>
      </c>
      <c r="F508" s="30" t="str">
        <f>IFERROR(VLOOKUP($F$3&amp;A508,价格调整汇总!$A$3:$J$1326,9,0),"")</f>
        <v/>
      </c>
      <c r="G508" s="32" t="str">
        <f>IFERROR(VLOOKUP($F$3&amp;A508,价格调整汇总!$A$3:$J$1326,10,0),"")</f>
        <v/>
      </c>
      <c r="H508" s="16"/>
    </row>
    <row r="509" spans="1:8" ht="26.1" customHeight="1">
      <c r="A509" s="10">
        <v>504</v>
      </c>
      <c r="B509" s="30" t="str">
        <f>IFERROR(VLOOKUP($F$3&amp;A509,价格调整汇总!$A$3:$J$1326,5,0),"")</f>
        <v/>
      </c>
      <c r="C509" s="30" t="str">
        <f>IFERROR(VLOOKUP($F$3&amp;A509,价格调整汇总!$A$3:$J$1326,6,0),"")</f>
        <v/>
      </c>
      <c r="D509" s="31" t="str">
        <f>IFERROR(VLOOKUP($F$3&amp;A509,价格调整汇总!$A$3:$J$1326,7,0),"")</f>
        <v/>
      </c>
      <c r="E509" s="30" t="str">
        <f>IFERROR(VLOOKUP($F$3&amp;A509,价格调整汇总!$A$3:$J$1326,8,0),"")</f>
        <v/>
      </c>
      <c r="F509" s="30" t="str">
        <f>IFERROR(VLOOKUP($F$3&amp;A509,价格调整汇总!$A$3:$J$1326,9,0),"")</f>
        <v/>
      </c>
      <c r="G509" s="32" t="str">
        <f>IFERROR(VLOOKUP($F$3&amp;A509,价格调整汇总!$A$3:$J$1326,10,0),"")</f>
        <v/>
      </c>
      <c r="H509" s="16"/>
    </row>
    <row r="510" spans="1:8" ht="26.1" customHeight="1">
      <c r="A510" s="10">
        <v>505</v>
      </c>
      <c r="B510" s="30" t="str">
        <f>IFERROR(VLOOKUP($F$3&amp;A510,价格调整汇总!$A$3:$J$1326,5,0),"")</f>
        <v/>
      </c>
      <c r="C510" s="30" t="str">
        <f>IFERROR(VLOOKUP($F$3&amp;A510,价格调整汇总!$A$3:$J$1326,6,0),"")</f>
        <v/>
      </c>
      <c r="D510" s="31" t="str">
        <f>IFERROR(VLOOKUP($F$3&amp;A510,价格调整汇总!$A$3:$J$1326,7,0),"")</f>
        <v/>
      </c>
      <c r="E510" s="30" t="str">
        <f>IFERROR(VLOOKUP($F$3&amp;A510,价格调整汇总!$A$3:$J$1326,8,0),"")</f>
        <v/>
      </c>
      <c r="F510" s="30" t="str">
        <f>IFERROR(VLOOKUP($F$3&amp;A510,价格调整汇总!$A$3:$J$1326,9,0),"")</f>
        <v/>
      </c>
      <c r="G510" s="32" t="str">
        <f>IFERROR(VLOOKUP($F$3&amp;A510,价格调整汇总!$A$3:$J$1326,10,0),"")</f>
        <v/>
      </c>
      <c r="H510" s="16"/>
    </row>
    <row r="511" spans="1:8" ht="26.1" customHeight="1">
      <c r="A511" s="10">
        <v>506</v>
      </c>
      <c r="B511" s="30" t="str">
        <f>IFERROR(VLOOKUP($F$3&amp;A511,价格调整汇总!$A$3:$J$1326,5,0),"")</f>
        <v/>
      </c>
      <c r="C511" s="30" t="str">
        <f>IFERROR(VLOOKUP($F$3&amp;A511,价格调整汇总!$A$3:$J$1326,6,0),"")</f>
        <v/>
      </c>
      <c r="D511" s="31" t="str">
        <f>IFERROR(VLOOKUP($F$3&amp;A511,价格调整汇总!$A$3:$J$1326,7,0),"")</f>
        <v/>
      </c>
      <c r="E511" s="30" t="str">
        <f>IFERROR(VLOOKUP($F$3&amp;A511,价格调整汇总!$A$3:$J$1326,8,0),"")</f>
        <v/>
      </c>
      <c r="F511" s="30" t="str">
        <f>IFERROR(VLOOKUP($F$3&amp;A511,价格调整汇总!$A$3:$J$1326,9,0),"")</f>
        <v/>
      </c>
      <c r="G511" s="32" t="str">
        <f>IFERROR(VLOOKUP($F$3&amp;A511,价格调整汇总!$A$3:$J$1326,10,0),"")</f>
        <v/>
      </c>
      <c r="H511" s="16"/>
    </row>
    <row r="512" spans="1:8" ht="26.1" customHeight="1">
      <c r="A512" s="10">
        <v>507</v>
      </c>
      <c r="B512" s="30" t="str">
        <f>IFERROR(VLOOKUP($F$3&amp;A512,价格调整汇总!$A$3:$J$1326,5,0),"")</f>
        <v/>
      </c>
      <c r="C512" s="30" t="str">
        <f>IFERROR(VLOOKUP($F$3&amp;A512,价格调整汇总!$A$3:$J$1326,6,0),"")</f>
        <v/>
      </c>
      <c r="D512" s="31" t="str">
        <f>IFERROR(VLOOKUP($F$3&amp;A512,价格调整汇总!$A$3:$J$1326,7,0),"")</f>
        <v/>
      </c>
      <c r="E512" s="30" t="str">
        <f>IFERROR(VLOOKUP($F$3&amp;A512,价格调整汇总!$A$3:$J$1326,8,0),"")</f>
        <v/>
      </c>
      <c r="F512" s="30" t="str">
        <f>IFERROR(VLOOKUP($F$3&amp;A512,价格调整汇总!$A$3:$J$1326,9,0),"")</f>
        <v/>
      </c>
      <c r="G512" s="32" t="str">
        <f>IFERROR(VLOOKUP($F$3&amp;A512,价格调整汇总!$A$3:$J$1326,10,0),"")</f>
        <v/>
      </c>
      <c r="H512" s="16"/>
    </row>
    <row r="513" spans="1:8" ht="26.1" customHeight="1">
      <c r="A513" s="10">
        <v>508</v>
      </c>
      <c r="B513" s="30" t="str">
        <f>IFERROR(VLOOKUP($F$3&amp;A513,价格调整汇总!$A$3:$J$1326,5,0),"")</f>
        <v/>
      </c>
      <c r="C513" s="30" t="str">
        <f>IFERROR(VLOOKUP($F$3&amp;A513,价格调整汇总!$A$3:$J$1326,6,0),"")</f>
        <v/>
      </c>
      <c r="D513" s="31" t="str">
        <f>IFERROR(VLOOKUP($F$3&amp;A513,价格调整汇总!$A$3:$J$1326,7,0),"")</f>
        <v/>
      </c>
      <c r="E513" s="30" t="str">
        <f>IFERROR(VLOOKUP($F$3&amp;A513,价格调整汇总!$A$3:$J$1326,8,0),"")</f>
        <v/>
      </c>
      <c r="F513" s="30" t="str">
        <f>IFERROR(VLOOKUP($F$3&amp;A513,价格调整汇总!$A$3:$J$1326,9,0),"")</f>
        <v/>
      </c>
      <c r="G513" s="32" t="str">
        <f>IFERROR(VLOOKUP($F$3&amp;A513,价格调整汇总!$A$3:$J$1326,10,0),"")</f>
        <v/>
      </c>
      <c r="H513" s="16"/>
    </row>
    <row r="514" spans="1:8" ht="26.1" customHeight="1">
      <c r="A514" s="10">
        <v>509</v>
      </c>
      <c r="B514" s="30" t="str">
        <f>IFERROR(VLOOKUP($F$3&amp;A514,价格调整汇总!$A$3:$J$1326,5,0),"")</f>
        <v/>
      </c>
      <c r="C514" s="30" t="str">
        <f>IFERROR(VLOOKUP($F$3&amp;A514,价格调整汇总!$A$3:$J$1326,6,0),"")</f>
        <v/>
      </c>
      <c r="D514" s="31" t="str">
        <f>IFERROR(VLOOKUP($F$3&amp;A514,价格调整汇总!$A$3:$J$1326,7,0),"")</f>
        <v/>
      </c>
      <c r="E514" s="30" t="str">
        <f>IFERROR(VLOOKUP($F$3&amp;A514,价格调整汇总!$A$3:$J$1326,8,0),"")</f>
        <v/>
      </c>
      <c r="F514" s="30" t="str">
        <f>IFERROR(VLOOKUP($F$3&amp;A514,价格调整汇总!$A$3:$J$1326,9,0),"")</f>
        <v/>
      </c>
      <c r="G514" s="32" t="str">
        <f>IFERROR(VLOOKUP($F$3&amp;A514,价格调整汇总!$A$3:$J$1326,10,0),"")</f>
        <v/>
      </c>
      <c r="H514" s="16"/>
    </row>
    <row r="515" spans="1:8" ht="26.1" customHeight="1">
      <c r="A515" s="10">
        <v>510</v>
      </c>
      <c r="B515" s="30" t="str">
        <f>IFERROR(VLOOKUP($F$3&amp;A515,价格调整汇总!$A$3:$J$1326,5,0),"")</f>
        <v/>
      </c>
      <c r="C515" s="30" t="str">
        <f>IFERROR(VLOOKUP($F$3&amp;A515,价格调整汇总!$A$3:$J$1326,6,0),"")</f>
        <v/>
      </c>
      <c r="D515" s="31" t="str">
        <f>IFERROR(VLOOKUP($F$3&amp;A515,价格调整汇总!$A$3:$J$1326,7,0),"")</f>
        <v/>
      </c>
      <c r="E515" s="30" t="str">
        <f>IFERROR(VLOOKUP($F$3&amp;A515,价格调整汇总!$A$3:$J$1326,8,0),"")</f>
        <v/>
      </c>
      <c r="F515" s="30" t="str">
        <f>IFERROR(VLOOKUP($F$3&amp;A515,价格调整汇总!$A$3:$J$1326,9,0),"")</f>
        <v/>
      </c>
      <c r="G515" s="32" t="str">
        <f>IFERROR(VLOOKUP($F$3&amp;A515,价格调整汇总!$A$3:$J$1326,10,0),"")</f>
        <v/>
      </c>
      <c r="H515" s="16"/>
    </row>
    <row r="516" spans="1:8" ht="26.1" customHeight="1">
      <c r="A516" s="10">
        <v>511</v>
      </c>
      <c r="B516" s="30" t="str">
        <f>IFERROR(VLOOKUP($F$3&amp;A516,价格调整汇总!$A$3:$J$1326,5,0),"")</f>
        <v/>
      </c>
      <c r="C516" s="30" t="str">
        <f>IFERROR(VLOOKUP($F$3&amp;A516,价格调整汇总!$A$3:$J$1326,6,0),"")</f>
        <v/>
      </c>
      <c r="D516" s="31" t="str">
        <f>IFERROR(VLOOKUP($F$3&amp;A516,价格调整汇总!$A$3:$J$1326,7,0),"")</f>
        <v/>
      </c>
      <c r="E516" s="30" t="str">
        <f>IFERROR(VLOOKUP($F$3&amp;A516,价格调整汇总!$A$3:$J$1326,8,0),"")</f>
        <v/>
      </c>
      <c r="F516" s="30" t="str">
        <f>IFERROR(VLOOKUP($F$3&amp;A516,价格调整汇总!$A$3:$J$1326,9,0),"")</f>
        <v/>
      </c>
      <c r="G516" s="32" t="str">
        <f>IFERROR(VLOOKUP($F$3&amp;A516,价格调整汇总!$A$3:$J$1326,10,0),"")</f>
        <v/>
      </c>
      <c r="H516" s="16"/>
    </row>
    <row r="517" spans="1:8" ht="26.1" customHeight="1">
      <c r="A517" s="10">
        <v>512</v>
      </c>
      <c r="B517" s="30" t="str">
        <f>IFERROR(VLOOKUP($F$3&amp;A517,价格调整汇总!$A$3:$J$1326,5,0),"")</f>
        <v/>
      </c>
      <c r="C517" s="30" t="str">
        <f>IFERROR(VLOOKUP($F$3&amp;A517,价格调整汇总!$A$3:$J$1326,6,0),"")</f>
        <v/>
      </c>
      <c r="D517" s="31" t="str">
        <f>IFERROR(VLOOKUP($F$3&amp;A517,价格调整汇总!$A$3:$J$1326,7,0),"")</f>
        <v/>
      </c>
      <c r="E517" s="30" t="str">
        <f>IFERROR(VLOOKUP($F$3&amp;A517,价格调整汇总!$A$3:$J$1326,8,0),"")</f>
        <v/>
      </c>
      <c r="F517" s="30" t="str">
        <f>IFERROR(VLOOKUP($F$3&amp;A517,价格调整汇总!$A$3:$J$1326,9,0),"")</f>
        <v/>
      </c>
      <c r="G517" s="32" t="str">
        <f>IFERROR(VLOOKUP($F$3&amp;A517,价格调整汇总!$A$3:$J$1326,10,0),"")</f>
        <v/>
      </c>
      <c r="H517" s="16"/>
    </row>
    <row r="518" spans="1:8" ht="26.1" customHeight="1">
      <c r="A518" s="10">
        <v>513</v>
      </c>
      <c r="B518" s="30" t="str">
        <f>IFERROR(VLOOKUP($F$3&amp;A518,价格调整汇总!$A$3:$J$1326,5,0),"")</f>
        <v/>
      </c>
      <c r="C518" s="30" t="str">
        <f>IFERROR(VLOOKUP($F$3&amp;A518,价格调整汇总!$A$3:$J$1326,6,0),"")</f>
        <v/>
      </c>
      <c r="D518" s="31" t="str">
        <f>IFERROR(VLOOKUP($F$3&amp;A518,价格调整汇总!$A$3:$J$1326,7,0),"")</f>
        <v/>
      </c>
      <c r="E518" s="30" t="str">
        <f>IFERROR(VLOOKUP($F$3&amp;A518,价格调整汇总!$A$3:$J$1326,8,0),"")</f>
        <v/>
      </c>
      <c r="F518" s="30" t="str">
        <f>IFERROR(VLOOKUP($F$3&amp;A518,价格调整汇总!$A$3:$J$1326,9,0),"")</f>
        <v/>
      </c>
      <c r="G518" s="32" t="str">
        <f>IFERROR(VLOOKUP($F$3&amp;A518,价格调整汇总!$A$3:$J$1326,10,0),"")</f>
        <v/>
      </c>
      <c r="H518" s="16"/>
    </row>
    <row r="519" spans="1:8" ht="26.1" customHeight="1">
      <c r="A519" s="10">
        <v>514</v>
      </c>
      <c r="B519" s="30" t="str">
        <f>IFERROR(VLOOKUP($F$3&amp;A519,价格调整汇总!$A$3:$J$1326,5,0),"")</f>
        <v/>
      </c>
      <c r="C519" s="30" t="str">
        <f>IFERROR(VLOOKUP($F$3&amp;A519,价格调整汇总!$A$3:$J$1326,6,0),"")</f>
        <v/>
      </c>
      <c r="D519" s="31" t="str">
        <f>IFERROR(VLOOKUP($F$3&amp;A519,价格调整汇总!$A$3:$J$1326,7,0),"")</f>
        <v/>
      </c>
      <c r="E519" s="30" t="str">
        <f>IFERROR(VLOOKUP($F$3&amp;A519,价格调整汇总!$A$3:$J$1326,8,0),"")</f>
        <v/>
      </c>
      <c r="F519" s="30" t="str">
        <f>IFERROR(VLOOKUP($F$3&amp;A519,价格调整汇总!$A$3:$J$1326,9,0),"")</f>
        <v/>
      </c>
      <c r="G519" s="32" t="str">
        <f>IFERROR(VLOOKUP($F$3&amp;A519,价格调整汇总!$A$3:$J$1326,10,0),"")</f>
        <v/>
      </c>
      <c r="H519" s="16"/>
    </row>
    <row r="520" spans="1:8" ht="26.1" customHeight="1">
      <c r="A520" s="10">
        <v>515</v>
      </c>
      <c r="B520" s="30" t="str">
        <f>IFERROR(VLOOKUP($F$3&amp;A520,价格调整汇总!$A$3:$J$1326,5,0),"")</f>
        <v/>
      </c>
      <c r="C520" s="30" t="str">
        <f>IFERROR(VLOOKUP($F$3&amp;A520,价格调整汇总!$A$3:$J$1326,6,0),"")</f>
        <v/>
      </c>
      <c r="D520" s="31" t="str">
        <f>IFERROR(VLOOKUP($F$3&amp;A520,价格调整汇总!$A$3:$J$1326,7,0),"")</f>
        <v/>
      </c>
      <c r="E520" s="30" t="str">
        <f>IFERROR(VLOOKUP($F$3&amp;A520,价格调整汇总!$A$3:$J$1326,8,0),"")</f>
        <v/>
      </c>
      <c r="F520" s="30" t="str">
        <f>IFERROR(VLOOKUP($F$3&amp;A520,价格调整汇总!$A$3:$J$1326,9,0),"")</f>
        <v/>
      </c>
      <c r="G520" s="32" t="str">
        <f>IFERROR(VLOOKUP($F$3&amp;A520,价格调整汇总!$A$3:$J$1326,10,0),"")</f>
        <v/>
      </c>
      <c r="H520" s="16"/>
    </row>
    <row r="521" spans="1:8" ht="26.1" customHeight="1">
      <c r="A521" s="10">
        <v>516</v>
      </c>
      <c r="B521" s="30" t="str">
        <f>IFERROR(VLOOKUP($F$3&amp;A521,价格调整汇总!$A$3:$J$1326,5,0),"")</f>
        <v/>
      </c>
      <c r="C521" s="30" t="str">
        <f>IFERROR(VLOOKUP($F$3&amp;A521,价格调整汇总!$A$3:$J$1326,6,0),"")</f>
        <v/>
      </c>
      <c r="D521" s="31" t="str">
        <f>IFERROR(VLOOKUP($F$3&amp;A521,价格调整汇总!$A$3:$J$1326,7,0),"")</f>
        <v/>
      </c>
      <c r="E521" s="30" t="str">
        <f>IFERROR(VLOOKUP($F$3&amp;A521,价格调整汇总!$A$3:$J$1326,8,0),"")</f>
        <v/>
      </c>
      <c r="F521" s="30" t="str">
        <f>IFERROR(VLOOKUP($F$3&amp;A521,价格调整汇总!$A$3:$J$1326,9,0),"")</f>
        <v/>
      </c>
      <c r="G521" s="32" t="str">
        <f>IFERROR(VLOOKUP($F$3&amp;A521,价格调整汇总!$A$3:$J$1326,10,0),"")</f>
        <v/>
      </c>
      <c r="H521" s="16"/>
    </row>
    <row r="522" spans="1:8" ht="26.1" customHeight="1">
      <c r="A522" s="10">
        <v>517</v>
      </c>
      <c r="B522" s="30" t="str">
        <f>IFERROR(VLOOKUP($F$3&amp;A522,价格调整汇总!$A$3:$J$1326,5,0),"")</f>
        <v/>
      </c>
      <c r="C522" s="30" t="str">
        <f>IFERROR(VLOOKUP($F$3&amp;A522,价格调整汇总!$A$3:$J$1326,6,0),"")</f>
        <v/>
      </c>
      <c r="D522" s="31" t="str">
        <f>IFERROR(VLOOKUP($F$3&amp;A522,价格调整汇总!$A$3:$J$1326,7,0),"")</f>
        <v/>
      </c>
      <c r="E522" s="30" t="str">
        <f>IFERROR(VLOOKUP($F$3&amp;A522,价格调整汇总!$A$3:$J$1326,8,0),"")</f>
        <v/>
      </c>
      <c r="F522" s="30" t="str">
        <f>IFERROR(VLOOKUP($F$3&amp;A522,价格调整汇总!$A$3:$J$1326,9,0),"")</f>
        <v/>
      </c>
      <c r="G522" s="32" t="str">
        <f>IFERROR(VLOOKUP($F$3&amp;A522,价格调整汇总!$A$3:$J$1326,10,0),"")</f>
        <v/>
      </c>
      <c r="H522" s="16"/>
    </row>
    <row r="523" spans="1:8" ht="26.1" customHeight="1">
      <c r="A523" s="10">
        <v>518</v>
      </c>
      <c r="B523" s="30" t="str">
        <f>IFERROR(VLOOKUP($F$3&amp;A523,价格调整汇总!$A$3:$J$1326,5,0),"")</f>
        <v/>
      </c>
      <c r="C523" s="30" t="str">
        <f>IFERROR(VLOOKUP($F$3&amp;A523,价格调整汇总!$A$3:$J$1326,6,0),"")</f>
        <v/>
      </c>
      <c r="D523" s="31" t="str">
        <f>IFERROR(VLOOKUP($F$3&amp;A523,价格调整汇总!$A$3:$J$1326,7,0),"")</f>
        <v/>
      </c>
      <c r="E523" s="30" t="str">
        <f>IFERROR(VLOOKUP($F$3&amp;A523,价格调整汇总!$A$3:$J$1326,8,0),"")</f>
        <v/>
      </c>
      <c r="F523" s="30" t="str">
        <f>IFERROR(VLOOKUP($F$3&amp;A523,价格调整汇总!$A$3:$J$1326,9,0),"")</f>
        <v/>
      </c>
      <c r="G523" s="32" t="str">
        <f>IFERROR(VLOOKUP($F$3&amp;A523,价格调整汇总!$A$3:$J$1326,10,0),"")</f>
        <v/>
      </c>
      <c r="H523" s="16"/>
    </row>
    <row r="524" spans="1:8" ht="26.1" customHeight="1">
      <c r="A524" s="10">
        <v>519</v>
      </c>
      <c r="B524" s="30" t="str">
        <f>IFERROR(VLOOKUP($F$3&amp;A524,价格调整汇总!$A$3:$J$1326,5,0),"")</f>
        <v/>
      </c>
      <c r="C524" s="30" t="str">
        <f>IFERROR(VLOOKUP($F$3&amp;A524,价格调整汇总!$A$3:$J$1326,6,0),"")</f>
        <v/>
      </c>
      <c r="D524" s="31" t="str">
        <f>IFERROR(VLOOKUP($F$3&amp;A524,价格调整汇总!$A$3:$J$1326,7,0),"")</f>
        <v/>
      </c>
      <c r="E524" s="30" t="str">
        <f>IFERROR(VLOOKUP($F$3&amp;A524,价格调整汇总!$A$3:$J$1326,8,0),"")</f>
        <v/>
      </c>
      <c r="F524" s="30" t="str">
        <f>IFERROR(VLOOKUP($F$3&amp;A524,价格调整汇总!$A$3:$J$1326,9,0),"")</f>
        <v/>
      </c>
      <c r="G524" s="32" t="str">
        <f>IFERROR(VLOOKUP($F$3&amp;A524,价格调整汇总!$A$3:$J$1326,10,0),"")</f>
        <v/>
      </c>
      <c r="H524" s="16"/>
    </row>
    <row r="525" spans="1:8" ht="26.1" customHeight="1">
      <c r="A525" s="10">
        <v>520</v>
      </c>
      <c r="B525" s="30" t="str">
        <f>IFERROR(VLOOKUP($F$3&amp;A525,价格调整汇总!$A$3:$J$1326,5,0),"")</f>
        <v/>
      </c>
      <c r="C525" s="30" t="str">
        <f>IFERROR(VLOOKUP($F$3&amp;A525,价格调整汇总!$A$3:$J$1326,6,0),"")</f>
        <v/>
      </c>
      <c r="D525" s="31" t="str">
        <f>IFERROR(VLOOKUP($F$3&amp;A525,价格调整汇总!$A$3:$J$1326,7,0),"")</f>
        <v/>
      </c>
      <c r="E525" s="30" t="str">
        <f>IFERROR(VLOOKUP($F$3&amp;A525,价格调整汇总!$A$3:$J$1326,8,0),"")</f>
        <v/>
      </c>
      <c r="F525" s="30" t="str">
        <f>IFERROR(VLOOKUP($F$3&amp;A525,价格调整汇总!$A$3:$J$1326,9,0),"")</f>
        <v/>
      </c>
      <c r="G525" s="32" t="str">
        <f>IFERROR(VLOOKUP($F$3&amp;A525,价格调整汇总!$A$3:$J$1326,10,0),"")</f>
        <v/>
      </c>
      <c r="H525" s="16"/>
    </row>
    <row r="526" spans="1:8" ht="26.1" customHeight="1">
      <c r="A526" s="10">
        <v>521</v>
      </c>
      <c r="B526" s="30" t="str">
        <f>IFERROR(VLOOKUP($F$3&amp;A526,价格调整汇总!$A$3:$J$1326,5,0),"")</f>
        <v/>
      </c>
      <c r="C526" s="30" t="str">
        <f>IFERROR(VLOOKUP($F$3&amp;A526,价格调整汇总!$A$3:$J$1326,6,0),"")</f>
        <v/>
      </c>
      <c r="D526" s="31" t="str">
        <f>IFERROR(VLOOKUP($F$3&amp;A526,价格调整汇总!$A$3:$J$1326,7,0),"")</f>
        <v/>
      </c>
      <c r="E526" s="30" t="str">
        <f>IFERROR(VLOOKUP($F$3&amp;A526,价格调整汇总!$A$3:$J$1326,8,0),"")</f>
        <v/>
      </c>
      <c r="F526" s="30" t="str">
        <f>IFERROR(VLOOKUP($F$3&amp;A526,价格调整汇总!$A$3:$J$1326,9,0),"")</f>
        <v/>
      </c>
      <c r="G526" s="32" t="str">
        <f>IFERROR(VLOOKUP($F$3&amp;A526,价格调整汇总!$A$3:$J$1326,10,0),"")</f>
        <v/>
      </c>
      <c r="H526" s="16"/>
    </row>
    <row r="527" spans="1:8" ht="26.1" customHeight="1">
      <c r="A527" s="10">
        <v>522</v>
      </c>
      <c r="B527" s="30" t="str">
        <f>IFERROR(VLOOKUP($F$3&amp;A527,价格调整汇总!$A$3:$J$1326,5,0),"")</f>
        <v/>
      </c>
      <c r="C527" s="30" t="str">
        <f>IFERROR(VLOOKUP($F$3&amp;A527,价格调整汇总!$A$3:$J$1326,6,0),"")</f>
        <v/>
      </c>
      <c r="D527" s="31" t="str">
        <f>IFERROR(VLOOKUP($F$3&amp;A527,价格调整汇总!$A$3:$J$1326,7,0),"")</f>
        <v/>
      </c>
      <c r="E527" s="30" t="str">
        <f>IFERROR(VLOOKUP($F$3&amp;A527,价格调整汇总!$A$3:$J$1326,8,0),"")</f>
        <v/>
      </c>
      <c r="F527" s="30" t="str">
        <f>IFERROR(VLOOKUP($F$3&amp;A527,价格调整汇总!$A$3:$J$1326,9,0),"")</f>
        <v/>
      </c>
      <c r="G527" s="32" t="str">
        <f>IFERROR(VLOOKUP($F$3&amp;A527,价格调整汇总!$A$3:$J$1326,10,0),"")</f>
        <v/>
      </c>
      <c r="H527" s="16"/>
    </row>
    <row r="528" spans="1:8" ht="26.1" customHeight="1">
      <c r="A528" s="10">
        <v>523</v>
      </c>
      <c r="B528" s="30" t="str">
        <f>IFERROR(VLOOKUP($F$3&amp;A528,价格调整汇总!$A$3:$J$1326,5,0),"")</f>
        <v/>
      </c>
      <c r="C528" s="30" t="str">
        <f>IFERROR(VLOOKUP($F$3&amp;A528,价格调整汇总!$A$3:$J$1326,6,0),"")</f>
        <v/>
      </c>
      <c r="D528" s="31" t="str">
        <f>IFERROR(VLOOKUP($F$3&amp;A528,价格调整汇总!$A$3:$J$1326,7,0),"")</f>
        <v/>
      </c>
      <c r="E528" s="30" t="str">
        <f>IFERROR(VLOOKUP($F$3&amp;A528,价格调整汇总!$A$3:$J$1326,8,0),"")</f>
        <v/>
      </c>
      <c r="F528" s="30" t="str">
        <f>IFERROR(VLOOKUP($F$3&amp;A528,价格调整汇总!$A$3:$J$1326,9,0),"")</f>
        <v/>
      </c>
      <c r="G528" s="32" t="str">
        <f>IFERROR(VLOOKUP($F$3&amp;A528,价格调整汇总!$A$3:$J$1326,10,0),"")</f>
        <v/>
      </c>
      <c r="H528" s="16"/>
    </row>
    <row r="529" spans="1:8" ht="26.1" customHeight="1">
      <c r="A529" s="10">
        <v>524</v>
      </c>
      <c r="B529" s="30" t="str">
        <f>IFERROR(VLOOKUP($F$3&amp;A529,价格调整汇总!$A$3:$J$1326,5,0),"")</f>
        <v/>
      </c>
      <c r="C529" s="30" t="str">
        <f>IFERROR(VLOOKUP($F$3&amp;A529,价格调整汇总!$A$3:$J$1326,6,0),"")</f>
        <v/>
      </c>
      <c r="D529" s="31" t="str">
        <f>IFERROR(VLOOKUP($F$3&amp;A529,价格调整汇总!$A$3:$J$1326,7,0),"")</f>
        <v/>
      </c>
      <c r="E529" s="30" t="str">
        <f>IFERROR(VLOOKUP($F$3&amp;A529,价格调整汇总!$A$3:$J$1326,8,0),"")</f>
        <v/>
      </c>
      <c r="F529" s="30" t="str">
        <f>IFERROR(VLOOKUP($F$3&amp;A529,价格调整汇总!$A$3:$J$1326,9,0),"")</f>
        <v/>
      </c>
      <c r="G529" s="32" t="str">
        <f>IFERROR(VLOOKUP($F$3&amp;A529,价格调整汇总!$A$3:$J$1326,10,0),"")</f>
        <v/>
      </c>
      <c r="H529" s="16"/>
    </row>
    <row r="530" spans="1:8" ht="26.1" customHeight="1">
      <c r="A530" s="10">
        <v>525</v>
      </c>
      <c r="B530" s="30" t="str">
        <f>IFERROR(VLOOKUP($F$3&amp;A530,价格调整汇总!$A$3:$J$1326,5,0),"")</f>
        <v/>
      </c>
      <c r="C530" s="30" t="str">
        <f>IFERROR(VLOOKUP($F$3&amp;A530,价格调整汇总!$A$3:$J$1326,6,0),"")</f>
        <v/>
      </c>
      <c r="D530" s="31" t="str">
        <f>IFERROR(VLOOKUP($F$3&amp;A530,价格调整汇总!$A$3:$J$1326,7,0),"")</f>
        <v/>
      </c>
      <c r="E530" s="30" t="str">
        <f>IFERROR(VLOOKUP($F$3&amp;A530,价格调整汇总!$A$3:$J$1326,8,0),"")</f>
        <v/>
      </c>
      <c r="F530" s="30" t="str">
        <f>IFERROR(VLOOKUP($F$3&amp;A530,价格调整汇总!$A$3:$J$1326,9,0),"")</f>
        <v/>
      </c>
      <c r="G530" s="32" t="str">
        <f>IFERROR(VLOOKUP($F$3&amp;A530,价格调整汇总!$A$3:$J$1326,10,0),"")</f>
        <v/>
      </c>
      <c r="H530" s="16"/>
    </row>
    <row r="531" spans="1:8" ht="26.1" customHeight="1">
      <c r="A531" s="10">
        <v>526</v>
      </c>
      <c r="B531" s="30" t="str">
        <f>IFERROR(VLOOKUP($F$3&amp;A531,价格调整汇总!$A$3:$J$1326,5,0),"")</f>
        <v/>
      </c>
      <c r="C531" s="30" t="str">
        <f>IFERROR(VLOOKUP($F$3&amp;A531,价格调整汇总!$A$3:$J$1326,6,0),"")</f>
        <v/>
      </c>
      <c r="D531" s="31" t="str">
        <f>IFERROR(VLOOKUP($F$3&amp;A531,价格调整汇总!$A$3:$J$1326,7,0),"")</f>
        <v/>
      </c>
      <c r="E531" s="30" t="str">
        <f>IFERROR(VLOOKUP($F$3&amp;A531,价格调整汇总!$A$3:$J$1326,8,0),"")</f>
        <v/>
      </c>
      <c r="F531" s="30" t="str">
        <f>IFERROR(VLOOKUP($F$3&amp;A531,价格调整汇总!$A$3:$J$1326,9,0),"")</f>
        <v/>
      </c>
      <c r="G531" s="32" t="str">
        <f>IFERROR(VLOOKUP($F$3&amp;A531,价格调整汇总!$A$3:$J$1326,10,0),"")</f>
        <v/>
      </c>
      <c r="H531" s="16"/>
    </row>
    <row r="532" spans="1:8" ht="26.1" customHeight="1">
      <c r="A532" s="10">
        <v>527</v>
      </c>
      <c r="B532" s="30" t="str">
        <f>IFERROR(VLOOKUP($F$3&amp;A532,价格调整汇总!$A$3:$J$1326,5,0),"")</f>
        <v/>
      </c>
      <c r="C532" s="30" t="str">
        <f>IFERROR(VLOOKUP($F$3&amp;A532,价格调整汇总!$A$3:$J$1326,6,0),"")</f>
        <v/>
      </c>
      <c r="D532" s="31" t="str">
        <f>IFERROR(VLOOKUP($F$3&amp;A532,价格调整汇总!$A$3:$J$1326,7,0),"")</f>
        <v/>
      </c>
      <c r="E532" s="30" t="str">
        <f>IFERROR(VLOOKUP($F$3&amp;A532,价格调整汇总!$A$3:$J$1326,8,0),"")</f>
        <v/>
      </c>
      <c r="F532" s="30" t="str">
        <f>IFERROR(VLOOKUP($F$3&amp;A532,价格调整汇总!$A$3:$J$1326,9,0),"")</f>
        <v/>
      </c>
      <c r="G532" s="32" t="str">
        <f>IFERROR(VLOOKUP($F$3&amp;A532,价格调整汇总!$A$3:$J$1326,10,0),"")</f>
        <v/>
      </c>
      <c r="H532" s="16"/>
    </row>
    <row r="533" spans="1:8" ht="26.1" customHeight="1">
      <c r="A533" s="10">
        <v>528</v>
      </c>
      <c r="B533" s="30" t="str">
        <f>IFERROR(VLOOKUP($F$3&amp;A533,价格调整汇总!$A$3:$J$1326,5,0),"")</f>
        <v/>
      </c>
      <c r="C533" s="30" t="str">
        <f>IFERROR(VLOOKUP($F$3&amp;A533,价格调整汇总!$A$3:$J$1326,6,0),"")</f>
        <v/>
      </c>
      <c r="D533" s="31" t="str">
        <f>IFERROR(VLOOKUP($F$3&amp;A533,价格调整汇总!$A$3:$J$1326,7,0),"")</f>
        <v/>
      </c>
      <c r="E533" s="30" t="str">
        <f>IFERROR(VLOOKUP($F$3&amp;A533,价格调整汇总!$A$3:$J$1326,8,0),"")</f>
        <v/>
      </c>
      <c r="F533" s="30" t="str">
        <f>IFERROR(VLOOKUP($F$3&amp;A533,价格调整汇总!$A$3:$J$1326,9,0),"")</f>
        <v/>
      </c>
      <c r="G533" s="32" t="str">
        <f>IFERROR(VLOOKUP($F$3&amp;A533,价格调整汇总!$A$3:$J$1326,10,0),"")</f>
        <v/>
      </c>
      <c r="H533" s="16"/>
    </row>
    <row r="534" spans="1:8" ht="26.1" customHeight="1">
      <c r="A534" s="10">
        <v>529</v>
      </c>
      <c r="B534" s="30" t="str">
        <f>IFERROR(VLOOKUP($F$3&amp;A534,价格调整汇总!$A$3:$J$1326,5,0),"")</f>
        <v/>
      </c>
      <c r="C534" s="30" t="str">
        <f>IFERROR(VLOOKUP($F$3&amp;A534,价格调整汇总!$A$3:$J$1326,6,0),"")</f>
        <v/>
      </c>
      <c r="D534" s="31" t="str">
        <f>IFERROR(VLOOKUP($F$3&amp;A534,价格调整汇总!$A$3:$J$1326,7,0),"")</f>
        <v/>
      </c>
      <c r="E534" s="30" t="str">
        <f>IFERROR(VLOOKUP($F$3&amp;A534,价格调整汇总!$A$3:$J$1326,8,0),"")</f>
        <v/>
      </c>
      <c r="F534" s="30" t="str">
        <f>IFERROR(VLOOKUP($F$3&amp;A534,价格调整汇总!$A$3:$J$1326,9,0),"")</f>
        <v/>
      </c>
      <c r="G534" s="32" t="str">
        <f>IFERROR(VLOOKUP($F$3&amp;A534,价格调整汇总!$A$3:$J$1326,10,0),"")</f>
        <v/>
      </c>
      <c r="H534" s="16"/>
    </row>
    <row r="535" spans="1:8" ht="26.1" customHeight="1">
      <c r="A535" s="10">
        <v>530</v>
      </c>
      <c r="B535" s="30" t="str">
        <f>IFERROR(VLOOKUP($F$3&amp;A535,价格调整汇总!$A$3:$J$1326,5,0),"")</f>
        <v/>
      </c>
      <c r="C535" s="30" t="str">
        <f>IFERROR(VLOOKUP($F$3&amp;A535,价格调整汇总!$A$3:$J$1326,6,0),"")</f>
        <v/>
      </c>
      <c r="D535" s="31" t="str">
        <f>IFERROR(VLOOKUP($F$3&amp;A535,价格调整汇总!$A$3:$J$1326,7,0),"")</f>
        <v/>
      </c>
      <c r="E535" s="30" t="str">
        <f>IFERROR(VLOOKUP($F$3&amp;A535,价格调整汇总!$A$3:$J$1326,8,0),"")</f>
        <v/>
      </c>
      <c r="F535" s="30" t="str">
        <f>IFERROR(VLOOKUP($F$3&amp;A535,价格调整汇总!$A$3:$J$1326,9,0),"")</f>
        <v/>
      </c>
      <c r="G535" s="32" t="str">
        <f>IFERROR(VLOOKUP($F$3&amp;A535,价格调整汇总!$A$3:$J$1326,10,0),"")</f>
        <v/>
      </c>
      <c r="H535" s="16"/>
    </row>
    <row r="536" spans="1:8" ht="26.1" customHeight="1">
      <c r="A536" s="10">
        <v>531</v>
      </c>
      <c r="B536" s="30" t="str">
        <f>IFERROR(VLOOKUP($F$3&amp;A536,价格调整汇总!$A$3:$J$1326,5,0),"")</f>
        <v/>
      </c>
      <c r="C536" s="30" t="str">
        <f>IFERROR(VLOOKUP($F$3&amp;A536,价格调整汇总!$A$3:$J$1326,6,0),"")</f>
        <v/>
      </c>
      <c r="D536" s="31" t="str">
        <f>IFERROR(VLOOKUP($F$3&amp;A536,价格调整汇总!$A$3:$J$1326,7,0),"")</f>
        <v/>
      </c>
      <c r="E536" s="30" t="str">
        <f>IFERROR(VLOOKUP($F$3&amp;A536,价格调整汇总!$A$3:$J$1326,8,0),"")</f>
        <v/>
      </c>
      <c r="F536" s="30" t="str">
        <f>IFERROR(VLOOKUP($F$3&amp;A536,价格调整汇总!$A$3:$J$1326,9,0),"")</f>
        <v/>
      </c>
      <c r="G536" s="32" t="str">
        <f>IFERROR(VLOOKUP($F$3&amp;A536,价格调整汇总!$A$3:$J$1326,10,0),"")</f>
        <v/>
      </c>
      <c r="H536" s="16"/>
    </row>
    <row r="537" spans="1:8" ht="26.1" customHeight="1">
      <c r="A537" s="10">
        <v>532</v>
      </c>
      <c r="B537" s="30" t="str">
        <f>IFERROR(VLOOKUP($F$3&amp;A537,价格调整汇总!$A$3:$J$1326,5,0),"")</f>
        <v/>
      </c>
      <c r="C537" s="30" t="str">
        <f>IFERROR(VLOOKUP($F$3&amp;A537,价格调整汇总!$A$3:$J$1326,6,0),"")</f>
        <v/>
      </c>
      <c r="D537" s="31" t="str">
        <f>IFERROR(VLOOKUP($F$3&amp;A537,价格调整汇总!$A$3:$J$1326,7,0),"")</f>
        <v/>
      </c>
      <c r="E537" s="30" t="str">
        <f>IFERROR(VLOOKUP($F$3&amp;A537,价格调整汇总!$A$3:$J$1326,8,0),"")</f>
        <v/>
      </c>
      <c r="F537" s="30" t="str">
        <f>IFERROR(VLOOKUP($F$3&amp;A537,价格调整汇总!$A$3:$J$1326,9,0),"")</f>
        <v/>
      </c>
      <c r="G537" s="32" t="str">
        <f>IFERROR(VLOOKUP($F$3&amp;A537,价格调整汇总!$A$3:$J$1326,10,0),"")</f>
        <v/>
      </c>
      <c r="H537" s="16"/>
    </row>
    <row r="538" spans="1:8" ht="26.1" customHeight="1">
      <c r="A538" s="10">
        <v>533</v>
      </c>
      <c r="B538" s="30" t="str">
        <f>IFERROR(VLOOKUP($F$3&amp;A538,价格调整汇总!$A$3:$J$1326,5,0),"")</f>
        <v/>
      </c>
      <c r="C538" s="30" t="str">
        <f>IFERROR(VLOOKUP($F$3&amp;A538,价格调整汇总!$A$3:$J$1326,6,0),"")</f>
        <v/>
      </c>
      <c r="D538" s="31" t="str">
        <f>IFERROR(VLOOKUP($F$3&amp;A538,价格调整汇总!$A$3:$J$1326,7,0),"")</f>
        <v/>
      </c>
      <c r="E538" s="30" t="str">
        <f>IFERROR(VLOOKUP($F$3&amp;A538,价格调整汇总!$A$3:$J$1326,8,0),"")</f>
        <v/>
      </c>
      <c r="F538" s="30" t="str">
        <f>IFERROR(VLOOKUP($F$3&amp;A538,价格调整汇总!$A$3:$J$1326,9,0),"")</f>
        <v/>
      </c>
      <c r="G538" s="32" t="str">
        <f>IFERROR(VLOOKUP($F$3&amp;A538,价格调整汇总!$A$3:$J$1326,10,0),"")</f>
        <v/>
      </c>
      <c r="H538" s="16"/>
    </row>
    <row r="539" spans="1:8" ht="26.1" customHeight="1">
      <c r="A539" s="10">
        <v>534</v>
      </c>
      <c r="B539" s="30" t="str">
        <f>IFERROR(VLOOKUP($F$3&amp;A539,价格调整汇总!$A$3:$J$1326,5,0),"")</f>
        <v/>
      </c>
      <c r="C539" s="30" t="str">
        <f>IFERROR(VLOOKUP($F$3&amp;A539,价格调整汇总!$A$3:$J$1326,6,0),"")</f>
        <v/>
      </c>
      <c r="D539" s="31" t="str">
        <f>IFERROR(VLOOKUP($F$3&amp;A539,价格调整汇总!$A$3:$J$1326,7,0),"")</f>
        <v/>
      </c>
      <c r="E539" s="30" t="str">
        <f>IFERROR(VLOOKUP($F$3&amp;A539,价格调整汇总!$A$3:$J$1326,8,0),"")</f>
        <v/>
      </c>
      <c r="F539" s="30" t="str">
        <f>IFERROR(VLOOKUP($F$3&amp;A539,价格调整汇总!$A$3:$J$1326,9,0),"")</f>
        <v/>
      </c>
      <c r="G539" s="32" t="str">
        <f>IFERROR(VLOOKUP($F$3&amp;A539,价格调整汇总!$A$3:$J$1326,10,0),"")</f>
        <v/>
      </c>
      <c r="H539" s="16"/>
    </row>
    <row r="540" spans="1:8" ht="26.1" customHeight="1">
      <c r="A540" s="10">
        <v>535</v>
      </c>
      <c r="B540" s="30" t="str">
        <f>IFERROR(VLOOKUP($F$3&amp;A540,价格调整汇总!$A$3:$J$1326,5,0),"")</f>
        <v/>
      </c>
      <c r="C540" s="30" t="str">
        <f>IFERROR(VLOOKUP($F$3&amp;A540,价格调整汇总!$A$3:$J$1326,6,0),"")</f>
        <v/>
      </c>
      <c r="D540" s="31" t="str">
        <f>IFERROR(VLOOKUP($F$3&amp;A540,价格调整汇总!$A$3:$J$1326,7,0),"")</f>
        <v/>
      </c>
      <c r="E540" s="30" t="str">
        <f>IFERROR(VLOOKUP($F$3&amp;A540,价格调整汇总!$A$3:$J$1326,8,0),"")</f>
        <v/>
      </c>
      <c r="F540" s="30" t="str">
        <f>IFERROR(VLOOKUP($F$3&amp;A540,价格调整汇总!$A$3:$J$1326,9,0),"")</f>
        <v/>
      </c>
      <c r="G540" s="32" t="str">
        <f>IFERROR(VLOOKUP($F$3&amp;A540,价格调整汇总!$A$3:$J$1326,10,0),"")</f>
        <v/>
      </c>
      <c r="H540" s="16"/>
    </row>
    <row r="541" spans="1:8" ht="26.1" customHeight="1">
      <c r="A541" s="10">
        <v>536</v>
      </c>
      <c r="B541" s="30" t="str">
        <f>IFERROR(VLOOKUP($F$3&amp;A541,价格调整汇总!$A$3:$J$1326,5,0),"")</f>
        <v/>
      </c>
      <c r="C541" s="30" t="str">
        <f>IFERROR(VLOOKUP($F$3&amp;A541,价格调整汇总!$A$3:$J$1326,6,0),"")</f>
        <v/>
      </c>
      <c r="D541" s="31" t="str">
        <f>IFERROR(VLOOKUP($F$3&amp;A541,价格调整汇总!$A$3:$J$1326,7,0),"")</f>
        <v/>
      </c>
      <c r="E541" s="30" t="str">
        <f>IFERROR(VLOOKUP($F$3&amp;A541,价格调整汇总!$A$3:$J$1326,8,0),"")</f>
        <v/>
      </c>
      <c r="F541" s="30" t="str">
        <f>IFERROR(VLOOKUP($F$3&amp;A541,价格调整汇总!$A$3:$J$1326,9,0),"")</f>
        <v/>
      </c>
      <c r="G541" s="32" t="str">
        <f>IFERROR(VLOOKUP($F$3&amp;A541,价格调整汇总!$A$3:$J$1326,10,0),"")</f>
        <v/>
      </c>
      <c r="H541" s="16"/>
    </row>
    <row r="542" spans="1:8" ht="26.1" customHeight="1">
      <c r="A542" s="10">
        <v>537</v>
      </c>
      <c r="B542" s="30" t="str">
        <f>IFERROR(VLOOKUP($F$3&amp;A542,价格调整汇总!$A$3:$J$1326,5,0),"")</f>
        <v/>
      </c>
      <c r="C542" s="30" t="str">
        <f>IFERROR(VLOOKUP($F$3&amp;A542,价格调整汇总!$A$3:$J$1326,6,0),"")</f>
        <v/>
      </c>
      <c r="D542" s="31" t="str">
        <f>IFERROR(VLOOKUP($F$3&amp;A542,价格调整汇总!$A$3:$J$1326,7,0),"")</f>
        <v/>
      </c>
      <c r="E542" s="30" t="str">
        <f>IFERROR(VLOOKUP($F$3&amp;A542,价格调整汇总!$A$3:$J$1326,8,0),"")</f>
        <v/>
      </c>
      <c r="F542" s="30" t="str">
        <f>IFERROR(VLOOKUP($F$3&amp;A542,价格调整汇总!$A$3:$J$1326,9,0),"")</f>
        <v/>
      </c>
      <c r="G542" s="32" t="str">
        <f>IFERROR(VLOOKUP($F$3&amp;A542,价格调整汇总!$A$3:$J$1326,10,0),"")</f>
        <v/>
      </c>
      <c r="H542" s="16"/>
    </row>
    <row r="543" spans="1:8" ht="26.1" customHeight="1">
      <c r="A543" s="10">
        <v>538</v>
      </c>
      <c r="B543" s="30" t="str">
        <f>IFERROR(VLOOKUP($F$3&amp;A543,价格调整汇总!$A$3:$J$1326,5,0),"")</f>
        <v/>
      </c>
      <c r="C543" s="30" t="str">
        <f>IFERROR(VLOOKUP($F$3&amp;A543,价格调整汇总!$A$3:$J$1326,6,0),"")</f>
        <v/>
      </c>
      <c r="D543" s="31" t="str">
        <f>IFERROR(VLOOKUP($F$3&amp;A543,价格调整汇总!$A$3:$J$1326,7,0),"")</f>
        <v/>
      </c>
      <c r="E543" s="30" t="str">
        <f>IFERROR(VLOOKUP($F$3&amp;A543,价格调整汇总!$A$3:$J$1326,8,0),"")</f>
        <v/>
      </c>
      <c r="F543" s="30" t="str">
        <f>IFERROR(VLOOKUP($F$3&amp;A543,价格调整汇总!$A$3:$J$1326,9,0),"")</f>
        <v/>
      </c>
      <c r="G543" s="32" t="str">
        <f>IFERROR(VLOOKUP($F$3&amp;A543,价格调整汇总!$A$3:$J$1326,10,0),"")</f>
        <v/>
      </c>
      <c r="H543" s="16"/>
    </row>
    <row r="544" spans="1:8" ht="26.1" customHeight="1">
      <c r="A544" s="10">
        <v>539</v>
      </c>
      <c r="B544" s="30" t="str">
        <f>IFERROR(VLOOKUP($F$3&amp;A544,价格调整汇总!$A$3:$J$1326,5,0),"")</f>
        <v/>
      </c>
      <c r="C544" s="30" t="str">
        <f>IFERROR(VLOOKUP($F$3&amp;A544,价格调整汇总!$A$3:$J$1326,6,0),"")</f>
        <v/>
      </c>
      <c r="D544" s="31" t="str">
        <f>IFERROR(VLOOKUP($F$3&amp;A544,价格调整汇总!$A$3:$J$1326,7,0),"")</f>
        <v/>
      </c>
      <c r="E544" s="30" t="str">
        <f>IFERROR(VLOOKUP($F$3&amp;A544,价格调整汇总!$A$3:$J$1326,8,0),"")</f>
        <v/>
      </c>
      <c r="F544" s="30" t="str">
        <f>IFERROR(VLOOKUP($F$3&amp;A544,价格调整汇总!$A$3:$J$1326,9,0),"")</f>
        <v/>
      </c>
      <c r="G544" s="32" t="str">
        <f>IFERROR(VLOOKUP($F$3&amp;A544,价格调整汇总!$A$3:$J$1326,10,0),"")</f>
        <v/>
      </c>
      <c r="H544" s="16"/>
    </row>
    <row r="545" spans="1:8" ht="26.1" customHeight="1">
      <c r="A545" s="10">
        <v>540</v>
      </c>
      <c r="B545" s="30" t="str">
        <f>IFERROR(VLOOKUP($F$3&amp;A545,价格调整汇总!$A$3:$J$1326,5,0),"")</f>
        <v/>
      </c>
      <c r="C545" s="30" t="str">
        <f>IFERROR(VLOOKUP($F$3&amp;A545,价格调整汇总!$A$3:$J$1326,6,0),"")</f>
        <v/>
      </c>
      <c r="D545" s="31" t="str">
        <f>IFERROR(VLOOKUP($F$3&amp;A545,价格调整汇总!$A$3:$J$1326,7,0),"")</f>
        <v/>
      </c>
      <c r="E545" s="30" t="str">
        <f>IFERROR(VLOOKUP($F$3&amp;A545,价格调整汇总!$A$3:$J$1326,8,0),"")</f>
        <v/>
      </c>
      <c r="F545" s="30" t="str">
        <f>IFERROR(VLOOKUP($F$3&amp;A545,价格调整汇总!$A$3:$J$1326,9,0),"")</f>
        <v/>
      </c>
      <c r="G545" s="32" t="str">
        <f>IFERROR(VLOOKUP($F$3&amp;A545,价格调整汇总!$A$3:$J$1326,10,0),"")</f>
        <v/>
      </c>
      <c r="H545" s="16"/>
    </row>
    <row r="546" spans="1:8" ht="26.1" customHeight="1">
      <c r="A546" s="10">
        <v>541</v>
      </c>
      <c r="B546" s="30" t="str">
        <f>IFERROR(VLOOKUP($F$3&amp;A546,价格调整汇总!$A$3:$J$1326,5,0),"")</f>
        <v/>
      </c>
      <c r="C546" s="30" t="str">
        <f>IFERROR(VLOOKUP($F$3&amp;A546,价格调整汇总!$A$3:$J$1326,6,0),"")</f>
        <v/>
      </c>
      <c r="D546" s="31" t="str">
        <f>IFERROR(VLOOKUP($F$3&amp;A546,价格调整汇总!$A$3:$J$1326,7,0),"")</f>
        <v/>
      </c>
      <c r="E546" s="30" t="str">
        <f>IFERROR(VLOOKUP($F$3&amp;A546,价格调整汇总!$A$3:$J$1326,8,0),"")</f>
        <v/>
      </c>
      <c r="F546" s="30" t="str">
        <f>IFERROR(VLOOKUP($F$3&amp;A546,价格调整汇总!$A$3:$J$1326,9,0),"")</f>
        <v/>
      </c>
      <c r="G546" s="32" t="str">
        <f>IFERROR(VLOOKUP($F$3&amp;A546,价格调整汇总!$A$3:$J$1326,10,0),"")</f>
        <v/>
      </c>
      <c r="H546" s="16"/>
    </row>
    <row r="547" spans="1:8" ht="26.1" customHeight="1">
      <c r="A547" s="10">
        <v>542</v>
      </c>
      <c r="B547" s="30" t="str">
        <f>IFERROR(VLOOKUP($F$3&amp;A547,价格调整汇总!$A$3:$J$1326,5,0),"")</f>
        <v/>
      </c>
      <c r="C547" s="30" t="str">
        <f>IFERROR(VLOOKUP($F$3&amp;A547,价格调整汇总!$A$3:$J$1326,6,0),"")</f>
        <v/>
      </c>
      <c r="D547" s="31" t="str">
        <f>IFERROR(VLOOKUP($F$3&amp;A547,价格调整汇总!$A$3:$J$1326,7,0),"")</f>
        <v/>
      </c>
      <c r="E547" s="30" t="str">
        <f>IFERROR(VLOOKUP($F$3&amp;A547,价格调整汇总!$A$3:$J$1326,8,0),"")</f>
        <v/>
      </c>
      <c r="F547" s="30" t="str">
        <f>IFERROR(VLOOKUP($F$3&amp;A547,价格调整汇总!$A$3:$J$1326,9,0),"")</f>
        <v/>
      </c>
      <c r="G547" s="32" t="str">
        <f>IFERROR(VLOOKUP($F$3&amp;A547,价格调整汇总!$A$3:$J$1326,10,0),"")</f>
        <v/>
      </c>
      <c r="H547" s="16"/>
    </row>
    <row r="548" spans="1:8" ht="26.1" customHeight="1">
      <c r="A548" s="10">
        <v>543</v>
      </c>
      <c r="B548" s="30" t="str">
        <f>IFERROR(VLOOKUP($F$3&amp;A548,价格调整汇总!$A$3:$J$1326,5,0),"")</f>
        <v/>
      </c>
      <c r="C548" s="30" t="str">
        <f>IFERROR(VLOOKUP($F$3&amp;A548,价格调整汇总!$A$3:$J$1326,6,0),"")</f>
        <v/>
      </c>
      <c r="D548" s="31" t="str">
        <f>IFERROR(VLOOKUP($F$3&amp;A548,价格调整汇总!$A$3:$J$1326,7,0),"")</f>
        <v/>
      </c>
      <c r="E548" s="30" t="str">
        <f>IFERROR(VLOOKUP($F$3&amp;A548,价格调整汇总!$A$3:$J$1326,8,0),"")</f>
        <v/>
      </c>
      <c r="F548" s="30" t="str">
        <f>IFERROR(VLOOKUP($F$3&amp;A548,价格调整汇总!$A$3:$J$1326,9,0),"")</f>
        <v/>
      </c>
      <c r="G548" s="32" t="str">
        <f>IFERROR(VLOOKUP($F$3&amp;A548,价格调整汇总!$A$3:$J$1326,10,0),"")</f>
        <v/>
      </c>
      <c r="H548" s="16"/>
    </row>
    <row r="549" spans="1:8" ht="26.1" customHeight="1">
      <c r="A549" s="10">
        <v>544</v>
      </c>
      <c r="B549" s="30" t="str">
        <f>IFERROR(VLOOKUP($F$3&amp;A549,价格调整汇总!$A$3:$J$1326,5,0),"")</f>
        <v/>
      </c>
      <c r="C549" s="30" t="str">
        <f>IFERROR(VLOOKUP($F$3&amp;A549,价格调整汇总!$A$3:$J$1326,6,0),"")</f>
        <v/>
      </c>
      <c r="D549" s="31" t="str">
        <f>IFERROR(VLOOKUP($F$3&amp;A549,价格调整汇总!$A$3:$J$1326,7,0),"")</f>
        <v/>
      </c>
      <c r="E549" s="30" t="str">
        <f>IFERROR(VLOOKUP($F$3&amp;A549,价格调整汇总!$A$3:$J$1326,8,0),"")</f>
        <v/>
      </c>
      <c r="F549" s="30" t="str">
        <f>IFERROR(VLOOKUP($F$3&amp;A549,价格调整汇总!$A$3:$J$1326,9,0),"")</f>
        <v/>
      </c>
      <c r="G549" s="32" t="str">
        <f>IFERROR(VLOOKUP($F$3&amp;A549,价格调整汇总!$A$3:$J$1326,10,0),"")</f>
        <v/>
      </c>
      <c r="H549" s="16"/>
    </row>
    <row r="550" spans="1:8" ht="26.1" customHeight="1">
      <c r="A550" s="10">
        <v>545</v>
      </c>
      <c r="B550" s="30" t="str">
        <f>IFERROR(VLOOKUP($F$3&amp;A550,价格调整汇总!$A$3:$J$1326,5,0),"")</f>
        <v/>
      </c>
      <c r="C550" s="30" t="str">
        <f>IFERROR(VLOOKUP($F$3&amp;A550,价格调整汇总!$A$3:$J$1326,6,0),"")</f>
        <v/>
      </c>
      <c r="D550" s="31" t="str">
        <f>IFERROR(VLOOKUP($F$3&amp;A550,价格调整汇总!$A$3:$J$1326,7,0),"")</f>
        <v/>
      </c>
      <c r="E550" s="30" t="str">
        <f>IFERROR(VLOOKUP($F$3&amp;A550,价格调整汇总!$A$3:$J$1326,8,0),"")</f>
        <v/>
      </c>
      <c r="F550" s="30" t="str">
        <f>IFERROR(VLOOKUP($F$3&amp;A550,价格调整汇总!$A$3:$J$1326,9,0),"")</f>
        <v/>
      </c>
      <c r="G550" s="32" t="str">
        <f>IFERROR(VLOOKUP($F$3&amp;A550,价格调整汇总!$A$3:$J$1326,10,0),"")</f>
        <v/>
      </c>
      <c r="H550" s="16"/>
    </row>
    <row r="551" spans="1:8" ht="26.1" customHeight="1">
      <c r="A551" s="10">
        <v>546</v>
      </c>
      <c r="B551" s="30" t="str">
        <f>IFERROR(VLOOKUP($F$3&amp;A551,价格调整汇总!$A$3:$J$1326,5,0),"")</f>
        <v/>
      </c>
      <c r="C551" s="30" t="str">
        <f>IFERROR(VLOOKUP($F$3&amp;A551,价格调整汇总!$A$3:$J$1326,6,0),"")</f>
        <v/>
      </c>
      <c r="D551" s="31" t="str">
        <f>IFERROR(VLOOKUP($F$3&amp;A551,价格调整汇总!$A$3:$J$1326,7,0),"")</f>
        <v/>
      </c>
      <c r="E551" s="30" t="str">
        <f>IFERROR(VLOOKUP($F$3&amp;A551,价格调整汇总!$A$3:$J$1326,8,0),"")</f>
        <v/>
      </c>
      <c r="F551" s="30" t="str">
        <f>IFERROR(VLOOKUP($F$3&amp;A551,价格调整汇总!$A$3:$J$1326,9,0),"")</f>
        <v/>
      </c>
      <c r="G551" s="32" t="str">
        <f>IFERROR(VLOOKUP($F$3&amp;A551,价格调整汇总!$A$3:$J$1326,10,0),"")</f>
        <v/>
      </c>
      <c r="H551" s="16"/>
    </row>
    <row r="552" spans="1:8" ht="26.1" customHeight="1">
      <c r="A552" s="10">
        <v>547</v>
      </c>
      <c r="B552" s="30" t="str">
        <f>IFERROR(VLOOKUP($F$3&amp;A552,价格调整汇总!$A$3:$J$1326,5,0),"")</f>
        <v/>
      </c>
      <c r="C552" s="30" t="str">
        <f>IFERROR(VLOOKUP($F$3&amp;A552,价格调整汇总!$A$3:$J$1326,6,0),"")</f>
        <v/>
      </c>
      <c r="D552" s="31" t="str">
        <f>IFERROR(VLOOKUP($F$3&amp;A552,价格调整汇总!$A$3:$J$1326,7,0),"")</f>
        <v/>
      </c>
      <c r="E552" s="30" t="str">
        <f>IFERROR(VLOOKUP($F$3&amp;A552,价格调整汇总!$A$3:$J$1326,8,0),"")</f>
        <v/>
      </c>
      <c r="F552" s="30" t="str">
        <f>IFERROR(VLOOKUP($F$3&amp;A552,价格调整汇总!$A$3:$J$1326,9,0),"")</f>
        <v/>
      </c>
      <c r="G552" s="32" t="str">
        <f>IFERROR(VLOOKUP($F$3&amp;A552,价格调整汇总!$A$3:$J$1326,10,0),"")</f>
        <v/>
      </c>
      <c r="H552" s="16"/>
    </row>
    <row r="553" spans="1:8" ht="26.1" customHeight="1">
      <c r="A553" s="10">
        <v>548</v>
      </c>
      <c r="B553" s="30" t="str">
        <f>IFERROR(VLOOKUP($F$3&amp;A553,价格调整汇总!$A$3:$J$1326,5,0),"")</f>
        <v/>
      </c>
      <c r="C553" s="30" t="str">
        <f>IFERROR(VLOOKUP($F$3&amp;A553,价格调整汇总!$A$3:$J$1326,6,0),"")</f>
        <v/>
      </c>
      <c r="D553" s="31" t="str">
        <f>IFERROR(VLOOKUP($F$3&amp;A553,价格调整汇总!$A$3:$J$1326,7,0),"")</f>
        <v/>
      </c>
      <c r="E553" s="30" t="str">
        <f>IFERROR(VLOOKUP($F$3&amp;A553,价格调整汇总!$A$3:$J$1326,8,0),"")</f>
        <v/>
      </c>
      <c r="F553" s="30" t="str">
        <f>IFERROR(VLOOKUP($F$3&amp;A553,价格调整汇总!$A$3:$J$1326,9,0),"")</f>
        <v/>
      </c>
      <c r="G553" s="32" t="str">
        <f>IFERROR(VLOOKUP($F$3&amp;A553,价格调整汇总!$A$3:$J$1326,10,0),"")</f>
        <v/>
      </c>
      <c r="H553" s="16"/>
    </row>
    <row r="554" spans="1:8" ht="26.1" customHeight="1">
      <c r="A554" s="10">
        <v>549</v>
      </c>
      <c r="B554" s="30" t="str">
        <f>IFERROR(VLOOKUP($F$3&amp;A554,价格调整汇总!$A$3:$J$1326,5,0),"")</f>
        <v/>
      </c>
      <c r="C554" s="30" t="str">
        <f>IFERROR(VLOOKUP($F$3&amp;A554,价格调整汇总!$A$3:$J$1326,6,0),"")</f>
        <v/>
      </c>
      <c r="D554" s="31" t="str">
        <f>IFERROR(VLOOKUP($F$3&amp;A554,价格调整汇总!$A$3:$J$1326,7,0),"")</f>
        <v/>
      </c>
      <c r="E554" s="30" t="str">
        <f>IFERROR(VLOOKUP($F$3&amp;A554,价格调整汇总!$A$3:$J$1326,8,0),"")</f>
        <v/>
      </c>
      <c r="F554" s="30" t="str">
        <f>IFERROR(VLOOKUP($F$3&amp;A554,价格调整汇总!$A$3:$J$1326,9,0),"")</f>
        <v/>
      </c>
      <c r="G554" s="32" t="str">
        <f>IFERROR(VLOOKUP($F$3&amp;A554,价格调整汇总!$A$3:$J$1326,10,0),"")</f>
        <v/>
      </c>
      <c r="H554" s="16"/>
    </row>
    <row r="555" spans="1:8" ht="26.1" customHeight="1">
      <c r="A555" s="10">
        <v>550</v>
      </c>
      <c r="B555" s="30" t="str">
        <f>IFERROR(VLOOKUP($F$3&amp;A555,价格调整汇总!$A$3:$J$1326,5,0),"")</f>
        <v/>
      </c>
      <c r="C555" s="30" t="str">
        <f>IFERROR(VLOOKUP($F$3&amp;A555,价格调整汇总!$A$3:$J$1326,6,0),"")</f>
        <v/>
      </c>
      <c r="D555" s="31" t="str">
        <f>IFERROR(VLOOKUP($F$3&amp;A555,价格调整汇总!$A$3:$J$1326,7,0),"")</f>
        <v/>
      </c>
      <c r="E555" s="30" t="str">
        <f>IFERROR(VLOOKUP($F$3&amp;A555,价格调整汇总!$A$3:$J$1326,8,0),"")</f>
        <v/>
      </c>
      <c r="F555" s="30" t="str">
        <f>IFERROR(VLOOKUP($F$3&amp;A555,价格调整汇总!$A$3:$J$1326,9,0),"")</f>
        <v/>
      </c>
      <c r="G555" s="32" t="str">
        <f>IFERROR(VLOOKUP($F$3&amp;A555,价格调整汇总!$A$3:$J$1326,10,0),"")</f>
        <v/>
      </c>
      <c r="H555" s="16"/>
    </row>
    <row r="556" spans="1:8" ht="26.1" customHeight="1">
      <c r="A556" s="10">
        <v>551</v>
      </c>
      <c r="B556" s="30" t="str">
        <f>IFERROR(VLOOKUP($F$3&amp;A556,价格调整汇总!$A$3:$J$1326,5,0),"")</f>
        <v/>
      </c>
      <c r="C556" s="30" t="str">
        <f>IFERROR(VLOOKUP($F$3&amp;A556,价格调整汇总!$A$3:$J$1326,6,0),"")</f>
        <v/>
      </c>
      <c r="D556" s="31" t="str">
        <f>IFERROR(VLOOKUP($F$3&amp;A556,价格调整汇总!$A$3:$J$1326,7,0),"")</f>
        <v/>
      </c>
      <c r="E556" s="30" t="str">
        <f>IFERROR(VLOOKUP($F$3&amp;A556,价格调整汇总!$A$3:$J$1326,8,0),"")</f>
        <v/>
      </c>
      <c r="F556" s="30" t="str">
        <f>IFERROR(VLOOKUP($F$3&amp;A556,价格调整汇总!$A$3:$J$1326,9,0),"")</f>
        <v/>
      </c>
      <c r="G556" s="32" t="str">
        <f>IFERROR(VLOOKUP($F$3&amp;A556,价格调整汇总!$A$3:$J$1326,10,0),"")</f>
        <v/>
      </c>
      <c r="H556" s="16"/>
    </row>
    <row r="557" spans="1:8" ht="26.1" customHeight="1">
      <c r="A557" s="10">
        <v>552</v>
      </c>
      <c r="B557" s="30" t="str">
        <f>IFERROR(VLOOKUP($F$3&amp;A557,价格调整汇总!$A$3:$J$1326,5,0),"")</f>
        <v/>
      </c>
      <c r="C557" s="30" t="str">
        <f>IFERROR(VLOOKUP($F$3&amp;A557,价格调整汇总!$A$3:$J$1326,6,0),"")</f>
        <v/>
      </c>
      <c r="D557" s="31" t="str">
        <f>IFERROR(VLOOKUP($F$3&amp;A557,价格调整汇总!$A$3:$J$1326,7,0),"")</f>
        <v/>
      </c>
      <c r="E557" s="30" t="str">
        <f>IFERROR(VLOOKUP($F$3&amp;A557,价格调整汇总!$A$3:$J$1326,8,0),"")</f>
        <v/>
      </c>
      <c r="F557" s="30" t="str">
        <f>IFERROR(VLOOKUP($F$3&amp;A557,价格调整汇总!$A$3:$J$1326,9,0),"")</f>
        <v/>
      </c>
      <c r="G557" s="32" t="str">
        <f>IFERROR(VLOOKUP($F$3&amp;A557,价格调整汇总!$A$3:$J$1326,10,0),"")</f>
        <v/>
      </c>
      <c r="H557" s="16"/>
    </row>
    <row r="558" spans="1:8" ht="26.1" customHeight="1">
      <c r="A558" s="10">
        <v>553</v>
      </c>
      <c r="B558" s="30" t="str">
        <f>IFERROR(VLOOKUP($F$3&amp;A558,价格调整汇总!$A$3:$J$1326,5,0),"")</f>
        <v/>
      </c>
      <c r="C558" s="30" t="str">
        <f>IFERROR(VLOOKUP($F$3&amp;A558,价格调整汇总!$A$3:$J$1326,6,0),"")</f>
        <v/>
      </c>
      <c r="D558" s="31" t="str">
        <f>IFERROR(VLOOKUP($F$3&amp;A558,价格调整汇总!$A$3:$J$1326,7,0),"")</f>
        <v/>
      </c>
      <c r="E558" s="30" t="str">
        <f>IFERROR(VLOOKUP($F$3&amp;A558,价格调整汇总!$A$3:$J$1326,8,0),"")</f>
        <v/>
      </c>
      <c r="F558" s="30" t="str">
        <f>IFERROR(VLOOKUP($F$3&amp;A558,价格调整汇总!$A$3:$J$1326,9,0),"")</f>
        <v/>
      </c>
      <c r="G558" s="32" t="str">
        <f>IFERROR(VLOOKUP($F$3&amp;A558,价格调整汇总!$A$3:$J$1326,10,0),"")</f>
        <v/>
      </c>
      <c r="H558" s="16"/>
    </row>
    <row r="559" spans="1:8" ht="26.1" customHeight="1">
      <c r="A559" s="10">
        <v>554</v>
      </c>
      <c r="B559" s="30" t="str">
        <f>IFERROR(VLOOKUP($F$3&amp;A559,价格调整汇总!$A$3:$J$1326,5,0),"")</f>
        <v/>
      </c>
      <c r="C559" s="30" t="str">
        <f>IFERROR(VLOOKUP($F$3&amp;A559,价格调整汇总!$A$3:$J$1326,6,0),"")</f>
        <v/>
      </c>
      <c r="D559" s="31" t="str">
        <f>IFERROR(VLOOKUP($F$3&amp;A559,价格调整汇总!$A$3:$J$1326,7,0),"")</f>
        <v/>
      </c>
      <c r="E559" s="30" t="str">
        <f>IFERROR(VLOOKUP($F$3&amp;A559,价格调整汇总!$A$3:$J$1326,8,0),"")</f>
        <v/>
      </c>
      <c r="F559" s="30" t="str">
        <f>IFERROR(VLOOKUP($F$3&amp;A559,价格调整汇总!$A$3:$J$1326,9,0),"")</f>
        <v/>
      </c>
      <c r="G559" s="32" t="str">
        <f>IFERROR(VLOOKUP($F$3&amp;A559,价格调整汇总!$A$3:$J$1326,10,0),"")</f>
        <v/>
      </c>
      <c r="H559" s="16"/>
    </row>
    <row r="560" spans="1:8" ht="26.1" customHeight="1">
      <c r="A560" s="10">
        <v>555</v>
      </c>
      <c r="B560" s="30" t="str">
        <f>IFERROR(VLOOKUP($F$3&amp;A560,价格调整汇总!$A$3:$J$1326,5,0),"")</f>
        <v/>
      </c>
      <c r="C560" s="30" t="str">
        <f>IFERROR(VLOOKUP($F$3&amp;A560,价格调整汇总!$A$3:$J$1326,6,0),"")</f>
        <v/>
      </c>
      <c r="D560" s="31" t="str">
        <f>IFERROR(VLOOKUP($F$3&amp;A560,价格调整汇总!$A$3:$J$1326,7,0),"")</f>
        <v/>
      </c>
      <c r="E560" s="30" t="str">
        <f>IFERROR(VLOOKUP($F$3&amp;A560,价格调整汇总!$A$3:$J$1326,8,0),"")</f>
        <v/>
      </c>
      <c r="F560" s="30" t="str">
        <f>IFERROR(VLOOKUP($F$3&amp;A560,价格调整汇总!$A$3:$J$1326,9,0),"")</f>
        <v/>
      </c>
      <c r="G560" s="32" t="str">
        <f>IFERROR(VLOOKUP($F$3&amp;A560,价格调整汇总!$A$3:$J$1326,10,0),"")</f>
        <v/>
      </c>
      <c r="H560" s="16"/>
    </row>
    <row r="561" spans="1:8" ht="26.1" customHeight="1">
      <c r="A561" s="10">
        <v>556</v>
      </c>
      <c r="B561" s="30" t="str">
        <f>IFERROR(VLOOKUP($F$3&amp;A561,价格调整汇总!$A$3:$J$1326,5,0),"")</f>
        <v/>
      </c>
      <c r="C561" s="30" t="str">
        <f>IFERROR(VLOOKUP($F$3&amp;A561,价格调整汇总!$A$3:$J$1326,6,0),"")</f>
        <v/>
      </c>
      <c r="D561" s="31" t="str">
        <f>IFERROR(VLOOKUP($F$3&amp;A561,价格调整汇总!$A$3:$J$1326,7,0),"")</f>
        <v/>
      </c>
      <c r="E561" s="30" t="str">
        <f>IFERROR(VLOOKUP($F$3&amp;A561,价格调整汇总!$A$3:$J$1326,8,0),"")</f>
        <v/>
      </c>
      <c r="F561" s="30" t="str">
        <f>IFERROR(VLOOKUP($F$3&amp;A561,价格调整汇总!$A$3:$J$1326,9,0),"")</f>
        <v/>
      </c>
      <c r="G561" s="32" t="str">
        <f>IFERROR(VLOOKUP($F$3&amp;A561,价格调整汇总!$A$3:$J$1326,10,0),"")</f>
        <v/>
      </c>
      <c r="H561" s="16"/>
    </row>
    <row r="562" spans="1:8" ht="26.1" customHeight="1">
      <c r="A562" s="10">
        <v>557</v>
      </c>
      <c r="B562" s="30" t="str">
        <f>IFERROR(VLOOKUP($F$3&amp;A562,价格调整汇总!$A$3:$J$1326,5,0),"")</f>
        <v/>
      </c>
      <c r="C562" s="30" t="str">
        <f>IFERROR(VLOOKUP($F$3&amp;A562,价格调整汇总!$A$3:$J$1326,6,0),"")</f>
        <v/>
      </c>
      <c r="D562" s="31" t="str">
        <f>IFERROR(VLOOKUP($F$3&amp;A562,价格调整汇总!$A$3:$J$1326,7,0),"")</f>
        <v/>
      </c>
      <c r="E562" s="30" t="str">
        <f>IFERROR(VLOOKUP($F$3&amp;A562,价格调整汇总!$A$3:$J$1326,8,0),"")</f>
        <v/>
      </c>
      <c r="F562" s="30" t="str">
        <f>IFERROR(VLOOKUP($F$3&amp;A562,价格调整汇总!$A$3:$J$1326,9,0),"")</f>
        <v/>
      </c>
      <c r="G562" s="32" t="str">
        <f>IFERROR(VLOOKUP($F$3&amp;A562,价格调整汇总!$A$3:$J$1326,10,0),"")</f>
        <v/>
      </c>
      <c r="H562" s="16"/>
    </row>
    <row r="563" spans="1:8" ht="26.1" customHeight="1">
      <c r="A563" s="10">
        <v>558</v>
      </c>
      <c r="B563" s="30" t="str">
        <f>IFERROR(VLOOKUP($F$3&amp;A563,价格调整汇总!$A$3:$J$1326,5,0),"")</f>
        <v/>
      </c>
      <c r="C563" s="30" t="str">
        <f>IFERROR(VLOOKUP($F$3&amp;A563,价格调整汇总!$A$3:$J$1326,6,0),"")</f>
        <v/>
      </c>
      <c r="D563" s="31" t="str">
        <f>IFERROR(VLOOKUP($F$3&amp;A563,价格调整汇总!$A$3:$J$1326,7,0),"")</f>
        <v/>
      </c>
      <c r="E563" s="30" t="str">
        <f>IFERROR(VLOOKUP($F$3&amp;A563,价格调整汇总!$A$3:$J$1326,8,0),"")</f>
        <v/>
      </c>
      <c r="F563" s="30" t="str">
        <f>IFERROR(VLOOKUP($F$3&amp;A563,价格调整汇总!$A$3:$J$1326,9,0),"")</f>
        <v/>
      </c>
      <c r="G563" s="32" t="str">
        <f>IFERROR(VLOOKUP($F$3&amp;A563,价格调整汇总!$A$3:$J$1326,10,0),"")</f>
        <v/>
      </c>
      <c r="H563" s="16"/>
    </row>
    <row r="564" spans="1:8" ht="26.1" customHeight="1">
      <c r="A564" s="10">
        <v>559</v>
      </c>
      <c r="B564" s="30" t="str">
        <f>IFERROR(VLOOKUP($F$3&amp;A564,价格调整汇总!$A$3:$J$1326,5,0),"")</f>
        <v/>
      </c>
      <c r="C564" s="30" t="str">
        <f>IFERROR(VLOOKUP($F$3&amp;A564,价格调整汇总!$A$3:$J$1326,6,0),"")</f>
        <v/>
      </c>
      <c r="D564" s="31" t="str">
        <f>IFERROR(VLOOKUP($F$3&amp;A564,价格调整汇总!$A$3:$J$1326,7,0),"")</f>
        <v/>
      </c>
      <c r="E564" s="30" t="str">
        <f>IFERROR(VLOOKUP($F$3&amp;A564,价格调整汇总!$A$3:$J$1326,8,0),"")</f>
        <v/>
      </c>
      <c r="F564" s="30" t="str">
        <f>IFERROR(VLOOKUP($F$3&amp;A564,价格调整汇总!$A$3:$J$1326,9,0),"")</f>
        <v/>
      </c>
      <c r="G564" s="32" t="str">
        <f>IFERROR(VLOOKUP($F$3&amp;A564,价格调整汇总!$A$3:$J$1326,10,0),"")</f>
        <v/>
      </c>
      <c r="H564" s="16"/>
    </row>
    <row r="565" spans="1:8" ht="26.1" customHeight="1">
      <c r="A565" s="10">
        <v>560</v>
      </c>
      <c r="B565" s="30" t="str">
        <f>IFERROR(VLOOKUP($F$3&amp;A565,价格调整汇总!$A$3:$J$1326,5,0),"")</f>
        <v/>
      </c>
      <c r="C565" s="30" t="str">
        <f>IFERROR(VLOOKUP($F$3&amp;A565,价格调整汇总!$A$3:$J$1326,6,0),"")</f>
        <v/>
      </c>
      <c r="D565" s="31" t="str">
        <f>IFERROR(VLOOKUP($F$3&amp;A565,价格调整汇总!$A$3:$J$1326,7,0),"")</f>
        <v/>
      </c>
      <c r="E565" s="30" t="str">
        <f>IFERROR(VLOOKUP($F$3&amp;A565,价格调整汇总!$A$3:$J$1326,8,0),"")</f>
        <v/>
      </c>
      <c r="F565" s="30" t="str">
        <f>IFERROR(VLOOKUP($F$3&amp;A565,价格调整汇总!$A$3:$J$1326,9,0),"")</f>
        <v/>
      </c>
      <c r="G565" s="32" t="str">
        <f>IFERROR(VLOOKUP($F$3&amp;A565,价格调整汇总!$A$3:$J$1326,10,0),"")</f>
        <v/>
      </c>
      <c r="H565" s="16"/>
    </row>
    <row r="566" spans="1:8" ht="26.1" customHeight="1">
      <c r="A566" s="10">
        <v>561</v>
      </c>
      <c r="B566" s="30" t="str">
        <f>IFERROR(VLOOKUP($F$3&amp;A566,价格调整汇总!$A$3:$J$1326,5,0),"")</f>
        <v/>
      </c>
      <c r="C566" s="30" t="str">
        <f>IFERROR(VLOOKUP($F$3&amp;A566,价格调整汇总!$A$3:$J$1326,6,0),"")</f>
        <v/>
      </c>
      <c r="D566" s="31" t="str">
        <f>IFERROR(VLOOKUP($F$3&amp;A566,价格调整汇总!$A$3:$J$1326,7,0),"")</f>
        <v/>
      </c>
      <c r="E566" s="30" t="str">
        <f>IFERROR(VLOOKUP($F$3&amp;A566,价格调整汇总!$A$3:$J$1326,8,0),"")</f>
        <v/>
      </c>
      <c r="F566" s="30" t="str">
        <f>IFERROR(VLOOKUP($F$3&amp;A566,价格调整汇总!$A$3:$J$1326,9,0),"")</f>
        <v/>
      </c>
      <c r="G566" s="32" t="str">
        <f>IFERROR(VLOOKUP($F$3&amp;A566,价格调整汇总!$A$3:$J$1326,10,0),"")</f>
        <v/>
      </c>
      <c r="H566" s="16"/>
    </row>
    <row r="567" spans="1:8" ht="26.1" customHeight="1">
      <c r="A567" s="10">
        <v>562</v>
      </c>
      <c r="B567" s="30" t="str">
        <f>IFERROR(VLOOKUP($F$3&amp;A567,价格调整汇总!$A$3:$J$1326,5,0),"")</f>
        <v/>
      </c>
      <c r="C567" s="30" t="str">
        <f>IFERROR(VLOOKUP($F$3&amp;A567,价格调整汇总!$A$3:$J$1326,6,0),"")</f>
        <v/>
      </c>
      <c r="D567" s="31" t="str">
        <f>IFERROR(VLOOKUP($F$3&amp;A567,价格调整汇总!$A$3:$J$1326,7,0),"")</f>
        <v/>
      </c>
      <c r="E567" s="30" t="str">
        <f>IFERROR(VLOOKUP($F$3&amp;A567,价格调整汇总!$A$3:$J$1326,8,0),"")</f>
        <v/>
      </c>
      <c r="F567" s="30" t="str">
        <f>IFERROR(VLOOKUP($F$3&amp;A567,价格调整汇总!$A$3:$J$1326,9,0),"")</f>
        <v/>
      </c>
      <c r="G567" s="32" t="str">
        <f>IFERROR(VLOOKUP($F$3&amp;A567,价格调整汇总!$A$3:$J$1326,10,0),"")</f>
        <v/>
      </c>
      <c r="H567" s="16"/>
    </row>
    <row r="568" spans="1:8" ht="26.1" customHeight="1">
      <c r="A568" s="10">
        <v>563</v>
      </c>
      <c r="B568" s="30" t="str">
        <f>IFERROR(VLOOKUP($F$3&amp;A568,价格调整汇总!$A$3:$J$1326,5,0),"")</f>
        <v/>
      </c>
      <c r="C568" s="30" t="str">
        <f>IFERROR(VLOOKUP($F$3&amp;A568,价格调整汇总!$A$3:$J$1326,6,0),"")</f>
        <v/>
      </c>
      <c r="D568" s="31" t="str">
        <f>IFERROR(VLOOKUP($F$3&amp;A568,价格调整汇总!$A$3:$J$1326,7,0),"")</f>
        <v/>
      </c>
      <c r="E568" s="30" t="str">
        <f>IFERROR(VLOOKUP($F$3&amp;A568,价格调整汇总!$A$3:$J$1326,8,0),"")</f>
        <v/>
      </c>
      <c r="F568" s="30" t="str">
        <f>IFERROR(VLOOKUP($F$3&amp;A568,价格调整汇总!$A$3:$J$1326,9,0),"")</f>
        <v/>
      </c>
      <c r="G568" s="32" t="str">
        <f>IFERROR(VLOOKUP($F$3&amp;A568,价格调整汇总!$A$3:$J$1326,10,0),"")</f>
        <v/>
      </c>
      <c r="H568" s="16"/>
    </row>
    <row r="569" spans="1:8" ht="26.1" customHeight="1">
      <c r="A569" s="10">
        <v>564</v>
      </c>
      <c r="B569" s="30" t="str">
        <f>IFERROR(VLOOKUP($F$3&amp;A569,价格调整汇总!$A$3:$J$1326,5,0),"")</f>
        <v/>
      </c>
      <c r="C569" s="30" t="str">
        <f>IFERROR(VLOOKUP($F$3&amp;A569,价格调整汇总!$A$3:$J$1326,6,0),"")</f>
        <v/>
      </c>
      <c r="D569" s="31" t="str">
        <f>IFERROR(VLOOKUP($F$3&amp;A569,价格调整汇总!$A$3:$J$1326,7,0),"")</f>
        <v/>
      </c>
      <c r="E569" s="30" t="str">
        <f>IFERROR(VLOOKUP($F$3&amp;A569,价格调整汇总!$A$3:$J$1326,8,0),"")</f>
        <v/>
      </c>
      <c r="F569" s="30" t="str">
        <f>IFERROR(VLOOKUP($F$3&amp;A569,价格调整汇总!$A$3:$J$1326,9,0),"")</f>
        <v/>
      </c>
      <c r="G569" s="32" t="str">
        <f>IFERROR(VLOOKUP($F$3&amp;A569,价格调整汇总!$A$3:$J$1326,10,0),"")</f>
        <v/>
      </c>
      <c r="H569" s="16"/>
    </row>
    <row r="570" spans="1:8" ht="26.1" customHeight="1">
      <c r="A570" s="10">
        <v>565</v>
      </c>
      <c r="B570" s="30" t="str">
        <f>IFERROR(VLOOKUP($F$3&amp;A570,价格调整汇总!$A$3:$J$1326,5,0),"")</f>
        <v/>
      </c>
      <c r="C570" s="30" t="str">
        <f>IFERROR(VLOOKUP($F$3&amp;A570,价格调整汇总!$A$3:$J$1326,6,0),"")</f>
        <v/>
      </c>
      <c r="D570" s="31" t="str">
        <f>IFERROR(VLOOKUP($F$3&amp;A570,价格调整汇总!$A$3:$J$1326,7,0),"")</f>
        <v/>
      </c>
      <c r="E570" s="30" t="str">
        <f>IFERROR(VLOOKUP($F$3&amp;A570,价格调整汇总!$A$3:$J$1326,8,0),"")</f>
        <v/>
      </c>
      <c r="F570" s="30" t="str">
        <f>IFERROR(VLOOKUP($F$3&amp;A570,价格调整汇总!$A$3:$J$1326,9,0),"")</f>
        <v/>
      </c>
      <c r="G570" s="32" t="str">
        <f>IFERROR(VLOOKUP($F$3&amp;A570,价格调整汇总!$A$3:$J$1326,10,0),"")</f>
        <v/>
      </c>
      <c r="H570" s="16"/>
    </row>
    <row r="571" spans="1:8" ht="26.1" customHeight="1">
      <c r="A571" s="10">
        <v>566</v>
      </c>
      <c r="B571" s="30" t="str">
        <f>IFERROR(VLOOKUP($F$3&amp;A571,价格调整汇总!$A$3:$J$1326,5,0),"")</f>
        <v/>
      </c>
      <c r="C571" s="30" t="str">
        <f>IFERROR(VLOOKUP($F$3&amp;A571,价格调整汇总!$A$3:$J$1326,6,0),"")</f>
        <v/>
      </c>
      <c r="D571" s="31" t="str">
        <f>IFERROR(VLOOKUP($F$3&amp;A571,价格调整汇总!$A$3:$J$1326,7,0),"")</f>
        <v/>
      </c>
      <c r="E571" s="30" t="str">
        <f>IFERROR(VLOOKUP($F$3&amp;A571,价格调整汇总!$A$3:$J$1326,8,0),"")</f>
        <v/>
      </c>
      <c r="F571" s="30" t="str">
        <f>IFERROR(VLOOKUP($F$3&amp;A571,价格调整汇总!$A$3:$J$1326,9,0),"")</f>
        <v/>
      </c>
      <c r="G571" s="32" t="str">
        <f>IFERROR(VLOOKUP($F$3&amp;A571,价格调整汇总!$A$3:$J$1326,10,0),"")</f>
        <v/>
      </c>
      <c r="H571" s="16"/>
    </row>
    <row r="572" spans="1:8" ht="26.1" customHeight="1">
      <c r="A572" s="10">
        <v>567</v>
      </c>
      <c r="B572" s="30" t="str">
        <f>IFERROR(VLOOKUP($F$3&amp;A572,价格调整汇总!$A$3:$J$1326,5,0),"")</f>
        <v/>
      </c>
      <c r="C572" s="30" t="str">
        <f>IFERROR(VLOOKUP($F$3&amp;A572,价格调整汇总!$A$3:$J$1326,6,0),"")</f>
        <v/>
      </c>
      <c r="D572" s="31" t="str">
        <f>IFERROR(VLOOKUP($F$3&amp;A572,价格调整汇总!$A$3:$J$1326,7,0),"")</f>
        <v/>
      </c>
      <c r="E572" s="30" t="str">
        <f>IFERROR(VLOOKUP($F$3&amp;A572,价格调整汇总!$A$3:$J$1326,8,0),"")</f>
        <v/>
      </c>
      <c r="F572" s="30" t="str">
        <f>IFERROR(VLOOKUP($F$3&amp;A572,价格调整汇总!$A$3:$J$1326,9,0),"")</f>
        <v/>
      </c>
      <c r="G572" s="32" t="str">
        <f>IFERROR(VLOOKUP($F$3&amp;A572,价格调整汇总!$A$3:$J$1326,10,0),"")</f>
        <v/>
      </c>
      <c r="H572" s="16"/>
    </row>
    <row r="573" spans="1:8" ht="26.1" customHeight="1">
      <c r="A573" s="10">
        <v>568</v>
      </c>
      <c r="B573" s="30" t="str">
        <f>IFERROR(VLOOKUP($F$3&amp;A573,价格调整汇总!$A$3:$J$1326,5,0),"")</f>
        <v/>
      </c>
      <c r="C573" s="30" t="str">
        <f>IFERROR(VLOOKUP($F$3&amp;A573,价格调整汇总!$A$3:$J$1326,6,0),"")</f>
        <v/>
      </c>
      <c r="D573" s="31" t="str">
        <f>IFERROR(VLOOKUP($F$3&amp;A573,价格调整汇总!$A$3:$J$1326,7,0),"")</f>
        <v/>
      </c>
      <c r="E573" s="30" t="str">
        <f>IFERROR(VLOOKUP($F$3&amp;A573,价格调整汇总!$A$3:$J$1326,8,0),"")</f>
        <v/>
      </c>
      <c r="F573" s="30" t="str">
        <f>IFERROR(VLOOKUP($F$3&amp;A573,价格调整汇总!$A$3:$J$1326,9,0),"")</f>
        <v/>
      </c>
      <c r="G573" s="32" t="str">
        <f>IFERROR(VLOOKUP($F$3&amp;A573,价格调整汇总!$A$3:$J$1326,10,0),"")</f>
        <v/>
      </c>
      <c r="H573" s="16"/>
    </row>
    <row r="574" spans="1:8" ht="26.1" customHeight="1">
      <c r="A574" s="10">
        <v>569</v>
      </c>
      <c r="B574" s="30" t="str">
        <f>IFERROR(VLOOKUP($F$3&amp;A574,价格调整汇总!$A$3:$J$1326,5,0),"")</f>
        <v/>
      </c>
      <c r="C574" s="30" t="str">
        <f>IFERROR(VLOOKUP($F$3&amp;A574,价格调整汇总!$A$3:$J$1326,6,0),"")</f>
        <v/>
      </c>
      <c r="D574" s="31" t="str">
        <f>IFERROR(VLOOKUP($F$3&amp;A574,价格调整汇总!$A$3:$J$1326,7,0),"")</f>
        <v/>
      </c>
      <c r="E574" s="30" t="str">
        <f>IFERROR(VLOOKUP($F$3&amp;A574,价格调整汇总!$A$3:$J$1326,8,0),"")</f>
        <v/>
      </c>
      <c r="F574" s="30" t="str">
        <f>IFERROR(VLOOKUP($F$3&amp;A574,价格调整汇总!$A$3:$J$1326,9,0),"")</f>
        <v/>
      </c>
      <c r="G574" s="32" t="str">
        <f>IFERROR(VLOOKUP($F$3&amp;A574,价格调整汇总!$A$3:$J$1326,10,0),"")</f>
        <v/>
      </c>
      <c r="H574" s="16"/>
    </row>
    <row r="575" spans="1:8" ht="26.1" customHeight="1">
      <c r="A575" s="10">
        <v>570</v>
      </c>
      <c r="B575" s="30" t="str">
        <f>IFERROR(VLOOKUP($F$3&amp;A575,价格调整汇总!$A$3:$J$1326,5,0),"")</f>
        <v/>
      </c>
      <c r="C575" s="30" t="str">
        <f>IFERROR(VLOOKUP($F$3&amp;A575,价格调整汇总!$A$3:$J$1326,6,0),"")</f>
        <v/>
      </c>
      <c r="D575" s="31" t="str">
        <f>IFERROR(VLOOKUP($F$3&amp;A575,价格调整汇总!$A$3:$J$1326,7,0),"")</f>
        <v/>
      </c>
      <c r="E575" s="30" t="str">
        <f>IFERROR(VLOOKUP($F$3&amp;A575,价格调整汇总!$A$3:$J$1326,8,0),"")</f>
        <v/>
      </c>
      <c r="F575" s="30" t="str">
        <f>IFERROR(VLOOKUP($F$3&amp;A575,价格调整汇总!$A$3:$J$1326,9,0),"")</f>
        <v/>
      </c>
      <c r="G575" s="32" t="str">
        <f>IFERROR(VLOOKUP($F$3&amp;A575,价格调整汇总!$A$3:$J$1326,10,0),"")</f>
        <v/>
      </c>
      <c r="H575" s="16"/>
    </row>
    <row r="576" spans="1:8" ht="26.1" customHeight="1">
      <c r="A576" s="10">
        <v>571</v>
      </c>
      <c r="B576" s="30" t="str">
        <f>IFERROR(VLOOKUP($F$3&amp;A576,价格调整汇总!$A$3:$J$1326,5,0),"")</f>
        <v/>
      </c>
      <c r="C576" s="30" t="str">
        <f>IFERROR(VLOOKUP($F$3&amp;A576,价格调整汇总!$A$3:$J$1326,6,0),"")</f>
        <v/>
      </c>
      <c r="D576" s="31" t="str">
        <f>IFERROR(VLOOKUP($F$3&amp;A576,价格调整汇总!$A$3:$J$1326,7,0),"")</f>
        <v/>
      </c>
      <c r="E576" s="30" t="str">
        <f>IFERROR(VLOOKUP($F$3&amp;A576,价格调整汇总!$A$3:$J$1326,8,0),"")</f>
        <v/>
      </c>
      <c r="F576" s="30" t="str">
        <f>IFERROR(VLOOKUP($F$3&amp;A576,价格调整汇总!$A$3:$J$1326,9,0),"")</f>
        <v/>
      </c>
      <c r="G576" s="32" t="str">
        <f>IFERROR(VLOOKUP($F$3&amp;A576,价格调整汇总!$A$3:$J$1326,10,0),"")</f>
        <v/>
      </c>
      <c r="H576" s="16"/>
    </row>
    <row r="577" spans="1:8" ht="26.1" customHeight="1">
      <c r="A577" s="10">
        <v>572</v>
      </c>
      <c r="B577" s="30" t="str">
        <f>IFERROR(VLOOKUP($F$3&amp;A577,价格调整汇总!$A$3:$J$1326,5,0),"")</f>
        <v/>
      </c>
      <c r="C577" s="30" t="str">
        <f>IFERROR(VLOOKUP($F$3&amp;A577,价格调整汇总!$A$3:$J$1326,6,0),"")</f>
        <v/>
      </c>
      <c r="D577" s="31" t="str">
        <f>IFERROR(VLOOKUP($F$3&amp;A577,价格调整汇总!$A$3:$J$1326,7,0),"")</f>
        <v/>
      </c>
      <c r="E577" s="30" t="str">
        <f>IFERROR(VLOOKUP($F$3&amp;A577,价格调整汇总!$A$3:$J$1326,8,0),"")</f>
        <v/>
      </c>
      <c r="F577" s="30" t="str">
        <f>IFERROR(VLOOKUP($F$3&amp;A577,价格调整汇总!$A$3:$J$1326,9,0),"")</f>
        <v/>
      </c>
      <c r="G577" s="32" t="str">
        <f>IFERROR(VLOOKUP($F$3&amp;A577,价格调整汇总!$A$3:$J$1326,10,0),"")</f>
        <v/>
      </c>
      <c r="H577" s="16"/>
    </row>
    <row r="578" spans="1:8" ht="26.1" customHeight="1">
      <c r="A578" s="10">
        <v>573</v>
      </c>
      <c r="B578" s="30" t="str">
        <f>IFERROR(VLOOKUP($F$3&amp;A578,价格调整汇总!$A$3:$J$1326,5,0),"")</f>
        <v/>
      </c>
      <c r="C578" s="30" t="str">
        <f>IFERROR(VLOOKUP($F$3&amp;A578,价格调整汇总!$A$3:$J$1326,6,0),"")</f>
        <v/>
      </c>
      <c r="D578" s="31" t="str">
        <f>IFERROR(VLOOKUP($F$3&amp;A578,价格调整汇总!$A$3:$J$1326,7,0),"")</f>
        <v/>
      </c>
      <c r="E578" s="30" t="str">
        <f>IFERROR(VLOOKUP($F$3&amp;A578,价格调整汇总!$A$3:$J$1326,8,0),"")</f>
        <v/>
      </c>
      <c r="F578" s="30" t="str">
        <f>IFERROR(VLOOKUP($F$3&amp;A578,价格调整汇总!$A$3:$J$1326,9,0),"")</f>
        <v/>
      </c>
      <c r="G578" s="32" t="str">
        <f>IFERROR(VLOOKUP($F$3&amp;A578,价格调整汇总!$A$3:$J$1326,10,0),"")</f>
        <v/>
      </c>
      <c r="H578" s="16"/>
    </row>
    <row r="579" spans="1:8" ht="26.1" customHeight="1">
      <c r="A579" s="10">
        <v>574</v>
      </c>
      <c r="B579" s="30" t="str">
        <f>IFERROR(VLOOKUP($F$3&amp;A579,价格调整汇总!$A$3:$J$1326,5,0),"")</f>
        <v/>
      </c>
      <c r="C579" s="30" t="str">
        <f>IFERROR(VLOOKUP($F$3&amp;A579,价格调整汇总!$A$3:$J$1326,6,0),"")</f>
        <v/>
      </c>
      <c r="D579" s="31" t="str">
        <f>IFERROR(VLOOKUP($F$3&amp;A579,价格调整汇总!$A$3:$J$1326,7,0),"")</f>
        <v/>
      </c>
      <c r="E579" s="30" t="str">
        <f>IFERROR(VLOOKUP($F$3&amp;A579,价格调整汇总!$A$3:$J$1326,8,0),"")</f>
        <v/>
      </c>
      <c r="F579" s="30" t="str">
        <f>IFERROR(VLOOKUP($F$3&amp;A579,价格调整汇总!$A$3:$J$1326,9,0),"")</f>
        <v/>
      </c>
      <c r="G579" s="32" t="str">
        <f>IFERROR(VLOOKUP($F$3&amp;A579,价格调整汇总!$A$3:$J$1326,10,0),"")</f>
        <v/>
      </c>
      <c r="H579" s="16"/>
    </row>
    <row r="580" spans="1:8" ht="26.1" customHeight="1">
      <c r="A580" s="10">
        <v>575</v>
      </c>
      <c r="B580" s="30" t="str">
        <f>IFERROR(VLOOKUP($F$3&amp;A580,价格调整汇总!$A$3:$J$1326,5,0),"")</f>
        <v/>
      </c>
      <c r="C580" s="30" t="str">
        <f>IFERROR(VLOOKUP($F$3&amp;A580,价格调整汇总!$A$3:$J$1326,6,0),"")</f>
        <v/>
      </c>
      <c r="D580" s="31" t="str">
        <f>IFERROR(VLOOKUP($F$3&amp;A580,价格调整汇总!$A$3:$J$1326,7,0),"")</f>
        <v/>
      </c>
      <c r="E580" s="30" t="str">
        <f>IFERROR(VLOOKUP($F$3&amp;A580,价格调整汇总!$A$3:$J$1326,8,0),"")</f>
        <v/>
      </c>
      <c r="F580" s="30" t="str">
        <f>IFERROR(VLOOKUP($F$3&amp;A580,价格调整汇总!$A$3:$J$1326,9,0),"")</f>
        <v/>
      </c>
      <c r="G580" s="32" t="str">
        <f>IFERROR(VLOOKUP($F$3&amp;A580,价格调整汇总!$A$3:$J$1326,10,0),"")</f>
        <v/>
      </c>
      <c r="H580" s="16"/>
    </row>
    <row r="581" spans="1:8" ht="26.1" customHeight="1">
      <c r="A581" s="10">
        <v>576</v>
      </c>
      <c r="B581" s="30" t="str">
        <f>IFERROR(VLOOKUP($F$3&amp;A581,价格调整汇总!$A$3:$J$1326,5,0),"")</f>
        <v/>
      </c>
      <c r="C581" s="30" t="str">
        <f>IFERROR(VLOOKUP($F$3&amp;A581,价格调整汇总!$A$3:$J$1326,6,0),"")</f>
        <v/>
      </c>
      <c r="D581" s="31" t="str">
        <f>IFERROR(VLOOKUP($F$3&amp;A581,价格调整汇总!$A$3:$J$1326,7,0),"")</f>
        <v/>
      </c>
      <c r="E581" s="30" t="str">
        <f>IFERROR(VLOOKUP($F$3&amp;A581,价格调整汇总!$A$3:$J$1326,8,0),"")</f>
        <v/>
      </c>
      <c r="F581" s="30" t="str">
        <f>IFERROR(VLOOKUP($F$3&amp;A581,价格调整汇总!$A$3:$J$1326,9,0),"")</f>
        <v/>
      </c>
      <c r="G581" s="32" t="str">
        <f>IFERROR(VLOOKUP($F$3&amp;A581,价格调整汇总!$A$3:$J$1326,10,0),"")</f>
        <v/>
      </c>
      <c r="H581" s="16"/>
    </row>
    <row r="582" spans="1:8" ht="26.1" customHeight="1">
      <c r="A582" s="10">
        <v>577</v>
      </c>
      <c r="B582" s="30" t="str">
        <f>IFERROR(VLOOKUP($F$3&amp;A582,价格调整汇总!$A$3:$J$1326,5,0),"")</f>
        <v/>
      </c>
      <c r="C582" s="30" t="str">
        <f>IFERROR(VLOOKUP($F$3&amp;A582,价格调整汇总!$A$3:$J$1326,6,0),"")</f>
        <v/>
      </c>
      <c r="D582" s="31" t="str">
        <f>IFERROR(VLOOKUP($F$3&amp;A582,价格调整汇总!$A$3:$J$1326,7,0),"")</f>
        <v/>
      </c>
      <c r="E582" s="30" t="str">
        <f>IFERROR(VLOOKUP($F$3&amp;A582,价格调整汇总!$A$3:$J$1326,8,0),"")</f>
        <v/>
      </c>
      <c r="F582" s="30" t="str">
        <f>IFERROR(VLOOKUP($F$3&amp;A582,价格调整汇总!$A$3:$J$1326,9,0),"")</f>
        <v/>
      </c>
      <c r="G582" s="32" t="str">
        <f>IFERROR(VLOOKUP($F$3&amp;A582,价格调整汇总!$A$3:$J$1326,10,0),"")</f>
        <v/>
      </c>
      <c r="H582" s="16"/>
    </row>
    <row r="583" spans="1:8" ht="26.1" customHeight="1">
      <c r="A583" s="10">
        <v>578</v>
      </c>
      <c r="B583" s="30" t="str">
        <f>IFERROR(VLOOKUP($F$3&amp;A583,价格调整汇总!$A$3:$J$1326,5,0),"")</f>
        <v/>
      </c>
      <c r="C583" s="30" t="str">
        <f>IFERROR(VLOOKUP($F$3&amp;A583,价格调整汇总!$A$3:$J$1326,6,0),"")</f>
        <v/>
      </c>
      <c r="D583" s="31" t="str">
        <f>IFERROR(VLOOKUP($F$3&amp;A583,价格调整汇总!$A$3:$J$1326,7,0),"")</f>
        <v/>
      </c>
      <c r="E583" s="30" t="str">
        <f>IFERROR(VLOOKUP($F$3&amp;A583,价格调整汇总!$A$3:$J$1326,8,0),"")</f>
        <v/>
      </c>
      <c r="F583" s="30" t="str">
        <f>IFERROR(VLOOKUP($F$3&amp;A583,价格调整汇总!$A$3:$J$1326,9,0),"")</f>
        <v/>
      </c>
      <c r="G583" s="32" t="str">
        <f>IFERROR(VLOOKUP($F$3&amp;A583,价格调整汇总!$A$3:$J$1326,10,0),"")</f>
        <v/>
      </c>
      <c r="H583" s="16"/>
    </row>
    <row r="584" spans="1:8" ht="26.1" customHeight="1">
      <c r="A584" s="10">
        <v>579</v>
      </c>
      <c r="B584" s="30" t="str">
        <f>IFERROR(VLOOKUP($F$3&amp;A584,价格调整汇总!$A$3:$J$1326,5,0),"")</f>
        <v/>
      </c>
      <c r="C584" s="30" t="str">
        <f>IFERROR(VLOOKUP($F$3&amp;A584,价格调整汇总!$A$3:$J$1326,6,0),"")</f>
        <v/>
      </c>
      <c r="D584" s="31" t="str">
        <f>IFERROR(VLOOKUP($F$3&amp;A584,价格调整汇总!$A$3:$J$1326,7,0),"")</f>
        <v/>
      </c>
      <c r="E584" s="30" t="str">
        <f>IFERROR(VLOOKUP($F$3&amp;A584,价格调整汇总!$A$3:$J$1326,8,0),"")</f>
        <v/>
      </c>
      <c r="F584" s="30" t="str">
        <f>IFERROR(VLOOKUP($F$3&amp;A584,价格调整汇总!$A$3:$J$1326,9,0),"")</f>
        <v/>
      </c>
      <c r="G584" s="32" t="str">
        <f>IFERROR(VLOOKUP($F$3&amp;A584,价格调整汇总!$A$3:$J$1326,10,0),"")</f>
        <v/>
      </c>
      <c r="H584" s="16"/>
    </row>
    <row r="585" spans="1:8" ht="26.1" customHeight="1">
      <c r="A585" s="10">
        <v>580</v>
      </c>
      <c r="B585" s="30" t="str">
        <f>IFERROR(VLOOKUP($F$3&amp;A585,价格调整汇总!$A$3:$J$1326,5,0),"")</f>
        <v/>
      </c>
      <c r="C585" s="30" t="str">
        <f>IFERROR(VLOOKUP($F$3&amp;A585,价格调整汇总!$A$3:$J$1326,6,0),"")</f>
        <v/>
      </c>
      <c r="D585" s="31" t="str">
        <f>IFERROR(VLOOKUP($F$3&amp;A585,价格调整汇总!$A$3:$J$1326,7,0),"")</f>
        <v/>
      </c>
      <c r="E585" s="30" t="str">
        <f>IFERROR(VLOOKUP($F$3&amp;A585,价格调整汇总!$A$3:$J$1326,8,0),"")</f>
        <v/>
      </c>
      <c r="F585" s="30" t="str">
        <f>IFERROR(VLOOKUP($F$3&amp;A585,价格调整汇总!$A$3:$J$1326,9,0),"")</f>
        <v/>
      </c>
      <c r="G585" s="32" t="str">
        <f>IFERROR(VLOOKUP($F$3&amp;A585,价格调整汇总!$A$3:$J$1326,10,0),"")</f>
        <v/>
      </c>
      <c r="H585" s="16"/>
    </row>
    <row r="586" spans="1:8" ht="26.1" customHeight="1">
      <c r="A586" s="10">
        <v>581</v>
      </c>
      <c r="B586" s="30" t="str">
        <f>IFERROR(VLOOKUP($F$3&amp;A586,价格调整汇总!$A$3:$J$1326,5,0),"")</f>
        <v/>
      </c>
      <c r="C586" s="30" t="str">
        <f>IFERROR(VLOOKUP($F$3&amp;A586,价格调整汇总!$A$3:$J$1326,6,0),"")</f>
        <v/>
      </c>
      <c r="D586" s="31" t="str">
        <f>IFERROR(VLOOKUP($F$3&amp;A586,价格调整汇总!$A$3:$J$1326,7,0),"")</f>
        <v/>
      </c>
      <c r="E586" s="30" t="str">
        <f>IFERROR(VLOOKUP($F$3&amp;A586,价格调整汇总!$A$3:$J$1326,8,0),"")</f>
        <v/>
      </c>
      <c r="F586" s="30" t="str">
        <f>IFERROR(VLOOKUP($F$3&amp;A586,价格调整汇总!$A$3:$J$1326,9,0),"")</f>
        <v/>
      </c>
      <c r="G586" s="32" t="str">
        <f>IFERROR(VLOOKUP($F$3&amp;A586,价格调整汇总!$A$3:$J$1326,10,0),"")</f>
        <v/>
      </c>
      <c r="H586" s="16"/>
    </row>
    <row r="587" spans="1:8" ht="26.1" customHeight="1">
      <c r="A587" s="10">
        <v>582</v>
      </c>
      <c r="B587" s="30" t="str">
        <f>IFERROR(VLOOKUP($F$3&amp;A587,价格调整汇总!$A$3:$J$1326,5,0),"")</f>
        <v/>
      </c>
      <c r="C587" s="30" t="str">
        <f>IFERROR(VLOOKUP($F$3&amp;A587,价格调整汇总!$A$3:$J$1326,6,0),"")</f>
        <v/>
      </c>
      <c r="D587" s="31" t="str">
        <f>IFERROR(VLOOKUP($F$3&amp;A587,价格调整汇总!$A$3:$J$1326,7,0),"")</f>
        <v/>
      </c>
      <c r="E587" s="30" t="str">
        <f>IFERROR(VLOOKUP($F$3&amp;A587,价格调整汇总!$A$3:$J$1326,8,0),"")</f>
        <v/>
      </c>
      <c r="F587" s="30" t="str">
        <f>IFERROR(VLOOKUP($F$3&amp;A587,价格调整汇总!$A$3:$J$1326,9,0),"")</f>
        <v/>
      </c>
      <c r="G587" s="32" t="str">
        <f>IFERROR(VLOOKUP($F$3&amp;A587,价格调整汇总!$A$3:$J$1326,10,0),"")</f>
        <v/>
      </c>
      <c r="H587" s="16"/>
    </row>
    <row r="588" spans="1:8" ht="26.1" customHeight="1">
      <c r="A588" s="10">
        <v>583</v>
      </c>
      <c r="B588" s="30" t="str">
        <f>IFERROR(VLOOKUP($F$3&amp;A588,价格调整汇总!$A$3:$J$1326,5,0),"")</f>
        <v/>
      </c>
      <c r="C588" s="30" t="str">
        <f>IFERROR(VLOOKUP($F$3&amp;A588,价格调整汇总!$A$3:$J$1326,6,0),"")</f>
        <v/>
      </c>
      <c r="D588" s="31" t="str">
        <f>IFERROR(VLOOKUP($F$3&amp;A588,价格调整汇总!$A$3:$J$1326,7,0),"")</f>
        <v/>
      </c>
      <c r="E588" s="30" t="str">
        <f>IFERROR(VLOOKUP($F$3&amp;A588,价格调整汇总!$A$3:$J$1326,8,0),"")</f>
        <v/>
      </c>
      <c r="F588" s="30" t="str">
        <f>IFERROR(VLOOKUP($F$3&amp;A588,价格调整汇总!$A$3:$J$1326,9,0),"")</f>
        <v/>
      </c>
      <c r="G588" s="32" t="str">
        <f>IFERROR(VLOOKUP($F$3&amp;A588,价格调整汇总!$A$3:$J$1326,10,0),"")</f>
        <v/>
      </c>
      <c r="H588" s="16"/>
    </row>
    <row r="589" spans="1:8" ht="26.1" customHeight="1">
      <c r="A589" s="10">
        <v>584</v>
      </c>
      <c r="B589" s="30" t="str">
        <f>IFERROR(VLOOKUP($F$3&amp;A589,价格调整汇总!$A$3:$J$1326,5,0),"")</f>
        <v/>
      </c>
      <c r="C589" s="30" t="str">
        <f>IFERROR(VLOOKUP($F$3&amp;A589,价格调整汇总!$A$3:$J$1326,6,0),"")</f>
        <v/>
      </c>
      <c r="D589" s="31" t="str">
        <f>IFERROR(VLOOKUP($F$3&amp;A589,价格调整汇总!$A$3:$J$1326,7,0),"")</f>
        <v/>
      </c>
      <c r="E589" s="30" t="str">
        <f>IFERROR(VLOOKUP($F$3&amp;A589,价格调整汇总!$A$3:$J$1326,8,0),"")</f>
        <v/>
      </c>
      <c r="F589" s="30" t="str">
        <f>IFERROR(VLOOKUP($F$3&amp;A589,价格调整汇总!$A$3:$J$1326,9,0),"")</f>
        <v/>
      </c>
      <c r="G589" s="32" t="str">
        <f>IFERROR(VLOOKUP($F$3&amp;A589,价格调整汇总!$A$3:$J$1326,10,0),"")</f>
        <v/>
      </c>
      <c r="H589" s="16"/>
    </row>
    <row r="590" spans="1:8" ht="26.1" customHeight="1">
      <c r="A590" s="10">
        <v>585</v>
      </c>
      <c r="B590" s="30" t="str">
        <f>IFERROR(VLOOKUP($F$3&amp;A590,价格调整汇总!$A$3:$J$1326,5,0),"")</f>
        <v/>
      </c>
      <c r="C590" s="30" t="str">
        <f>IFERROR(VLOOKUP($F$3&amp;A590,价格调整汇总!$A$3:$J$1326,6,0),"")</f>
        <v/>
      </c>
      <c r="D590" s="31" t="str">
        <f>IFERROR(VLOOKUP($F$3&amp;A590,价格调整汇总!$A$3:$J$1326,7,0),"")</f>
        <v/>
      </c>
      <c r="E590" s="30" t="str">
        <f>IFERROR(VLOOKUP($F$3&amp;A590,价格调整汇总!$A$3:$J$1326,8,0),"")</f>
        <v/>
      </c>
      <c r="F590" s="30" t="str">
        <f>IFERROR(VLOOKUP($F$3&amp;A590,价格调整汇总!$A$3:$J$1326,9,0),"")</f>
        <v/>
      </c>
      <c r="G590" s="32" t="str">
        <f>IFERROR(VLOOKUP($F$3&amp;A590,价格调整汇总!$A$3:$J$1326,10,0),"")</f>
        <v/>
      </c>
      <c r="H590" s="16"/>
    </row>
    <row r="591" spans="1:8" ht="26.1" customHeight="1">
      <c r="A591" s="10">
        <v>586</v>
      </c>
      <c r="B591" s="30" t="str">
        <f>IFERROR(VLOOKUP($F$3&amp;A591,价格调整汇总!$A$3:$J$1326,5,0),"")</f>
        <v/>
      </c>
      <c r="C591" s="30" t="str">
        <f>IFERROR(VLOOKUP($F$3&amp;A591,价格调整汇总!$A$3:$J$1326,6,0),"")</f>
        <v/>
      </c>
      <c r="D591" s="31" t="str">
        <f>IFERROR(VLOOKUP($F$3&amp;A591,价格调整汇总!$A$3:$J$1326,7,0),"")</f>
        <v/>
      </c>
      <c r="E591" s="30" t="str">
        <f>IFERROR(VLOOKUP($F$3&amp;A591,价格调整汇总!$A$3:$J$1326,8,0),"")</f>
        <v/>
      </c>
      <c r="F591" s="30" t="str">
        <f>IFERROR(VLOOKUP($F$3&amp;A591,价格调整汇总!$A$3:$J$1326,9,0),"")</f>
        <v/>
      </c>
      <c r="G591" s="32" t="str">
        <f>IFERROR(VLOOKUP($F$3&amp;A591,价格调整汇总!$A$3:$J$1326,10,0),"")</f>
        <v/>
      </c>
      <c r="H591" s="16"/>
    </row>
    <row r="592" spans="1:8" ht="26.1" customHeight="1">
      <c r="A592" s="10">
        <v>587</v>
      </c>
      <c r="B592" s="30" t="str">
        <f>IFERROR(VLOOKUP($F$3&amp;A592,价格调整汇总!$A$3:$J$1326,5,0),"")</f>
        <v/>
      </c>
      <c r="C592" s="30" t="str">
        <f>IFERROR(VLOOKUP($F$3&amp;A592,价格调整汇总!$A$3:$J$1326,6,0),"")</f>
        <v/>
      </c>
      <c r="D592" s="31" t="str">
        <f>IFERROR(VLOOKUP($F$3&amp;A592,价格调整汇总!$A$3:$J$1326,7,0),"")</f>
        <v/>
      </c>
      <c r="E592" s="30" t="str">
        <f>IFERROR(VLOOKUP($F$3&amp;A592,价格调整汇总!$A$3:$J$1326,8,0),"")</f>
        <v/>
      </c>
      <c r="F592" s="30" t="str">
        <f>IFERROR(VLOOKUP($F$3&amp;A592,价格调整汇总!$A$3:$J$1326,9,0),"")</f>
        <v/>
      </c>
      <c r="G592" s="32" t="str">
        <f>IFERROR(VLOOKUP($F$3&amp;A592,价格调整汇总!$A$3:$J$1326,10,0),"")</f>
        <v/>
      </c>
      <c r="H592" s="16"/>
    </row>
    <row r="593" spans="1:8" ht="26.1" customHeight="1">
      <c r="A593" s="10">
        <v>588</v>
      </c>
      <c r="B593" s="30" t="str">
        <f>IFERROR(VLOOKUP($F$3&amp;A593,价格调整汇总!$A$3:$J$1326,5,0),"")</f>
        <v/>
      </c>
      <c r="C593" s="30" t="str">
        <f>IFERROR(VLOOKUP($F$3&amp;A593,价格调整汇总!$A$3:$J$1326,6,0),"")</f>
        <v/>
      </c>
      <c r="D593" s="31" t="str">
        <f>IFERROR(VLOOKUP($F$3&amp;A593,价格调整汇总!$A$3:$J$1326,7,0),"")</f>
        <v/>
      </c>
      <c r="E593" s="30" t="str">
        <f>IFERROR(VLOOKUP($F$3&amp;A593,价格调整汇总!$A$3:$J$1326,8,0),"")</f>
        <v/>
      </c>
      <c r="F593" s="30" t="str">
        <f>IFERROR(VLOOKUP($F$3&amp;A593,价格调整汇总!$A$3:$J$1326,9,0),"")</f>
        <v/>
      </c>
      <c r="G593" s="32" t="str">
        <f>IFERROR(VLOOKUP($F$3&amp;A593,价格调整汇总!$A$3:$J$1326,10,0),"")</f>
        <v/>
      </c>
      <c r="H593" s="16"/>
    </row>
    <row r="594" spans="1:8" ht="26.1" customHeight="1">
      <c r="A594" s="10">
        <v>589</v>
      </c>
      <c r="B594" s="30" t="str">
        <f>IFERROR(VLOOKUP($F$3&amp;A594,价格调整汇总!$A$3:$J$1326,5,0),"")</f>
        <v/>
      </c>
      <c r="C594" s="30" t="str">
        <f>IFERROR(VLOOKUP($F$3&amp;A594,价格调整汇总!$A$3:$J$1326,6,0),"")</f>
        <v/>
      </c>
      <c r="D594" s="31" t="str">
        <f>IFERROR(VLOOKUP($F$3&amp;A594,价格调整汇总!$A$3:$J$1326,7,0),"")</f>
        <v/>
      </c>
      <c r="E594" s="30" t="str">
        <f>IFERROR(VLOOKUP($F$3&amp;A594,价格调整汇总!$A$3:$J$1326,8,0),"")</f>
        <v/>
      </c>
      <c r="F594" s="30" t="str">
        <f>IFERROR(VLOOKUP($F$3&amp;A594,价格调整汇总!$A$3:$J$1326,9,0),"")</f>
        <v/>
      </c>
      <c r="G594" s="32" t="str">
        <f>IFERROR(VLOOKUP($F$3&amp;A594,价格调整汇总!$A$3:$J$1326,10,0),"")</f>
        <v/>
      </c>
      <c r="H594" s="16"/>
    </row>
    <row r="595" spans="1:8" ht="26.1" customHeight="1">
      <c r="A595" s="10">
        <v>590</v>
      </c>
      <c r="B595" s="30" t="str">
        <f>IFERROR(VLOOKUP($F$3&amp;A595,价格调整汇总!$A$3:$J$1326,5,0),"")</f>
        <v/>
      </c>
      <c r="C595" s="30" t="str">
        <f>IFERROR(VLOOKUP($F$3&amp;A595,价格调整汇总!$A$3:$J$1326,6,0),"")</f>
        <v/>
      </c>
      <c r="D595" s="31" t="str">
        <f>IFERROR(VLOOKUP($F$3&amp;A595,价格调整汇总!$A$3:$J$1326,7,0),"")</f>
        <v/>
      </c>
      <c r="E595" s="30" t="str">
        <f>IFERROR(VLOOKUP($F$3&amp;A595,价格调整汇总!$A$3:$J$1326,8,0),"")</f>
        <v/>
      </c>
      <c r="F595" s="30" t="str">
        <f>IFERROR(VLOOKUP($F$3&amp;A595,价格调整汇总!$A$3:$J$1326,9,0),"")</f>
        <v/>
      </c>
      <c r="G595" s="32" t="str">
        <f>IFERROR(VLOOKUP($F$3&amp;A595,价格调整汇总!$A$3:$J$1326,10,0),"")</f>
        <v/>
      </c>
      <c r="H595" s="16"/>
    </row>
    <row r="596" spans="1:8" ht="26.1" customHeight="1">
      <c r="A596" s="10">
        <v>591</v>
      </c>
      <c r="B596" s="30" t="str">
        <f>IFERROR(VLOOKUP($F$3&amp;A596,价格调整汇总!$A$3:$J$1326,5,0),"")</f>
        <v/>
      </c>
      <c r="C596" s="30" t="str">
        <f>IFERROR(VLOOKUP($F$3&amp;A596,价格调整汇总!$A$3:$J$1326,6,0),"")</f>
        <v/>
      </c>
      <c r="D596" s="31" t="str">
        <f>IFERROR(VLOOKUP($F$3&amp;A596,价格调整汇总!$A$3:$J$1326,7,0),"")</f>
        <v/>
      </c>
      <c r="E596" s="30" t="str">
        <f>IFERROR(VLOOKUP($F$3&amp;A596,价格调整汇总!$A$3:$J$1326,8,0),"")</f>
        <v/>
      </c>
      <c r="F596" s="30" t="str">
        <f>IFERROR(VLOOKUP($F$3&amp;A596,价格调整汇总!$A$3:$J$1326,9,0),"")</f>
        <v/>
      </c>
      <c r="G596" s="32" t="str">
        <f>IFERROR(VLOOKUP($F$3&amp;A596,价格调整汇总!$A$3:$J$1326,10,0),"")</f>
        <v/>
      </c>
      <c r="H596" s="16"/>
    </row>
    <row r="597" spans="1:8" ht="26.1" customHeight="1">
      <c r="A597" s="10">
        <v>592</v>
      </c>
      <c r="B597" s="30" t="str">
        <f>IFERROR(VLOOKUP($F$3&amp;A597,价格调整汇总!$A$3:$J$1326,5,0),"")</f>
        <v/>
      </c>
      <c r="C597" s="30" t="str">
        <f>IFERROR(VLOOKUP($F$3&amp;A597,价格调整汇总!$A$3:$J$1326,6,0),"")</f>
        <v/>
      </c>
      <c r="D597" s="31" t="str">
        <f>IFERROR(VLOOKUP($F$3&amp;A597,价格调整汇总!$A$3:$J$1326,7,0),"")</f>
        <v/>
      </c>
      <c r="E597" s="30" t="str">
        <f>IFERROR(VLOOKUP($F$3&amp;A597,价格调整汇总!$A$3:$J$1326,8,0),"")</f>
        <v/>
      </c>
      <c r="F597" s="30" t="str">
        <f>IFERROR(VLOOKUP($F$3&amp;A597,价格调整汇总!$A$3:$J$1326,9,0),"")</f>
        <v/>
      </c>
      <c r="G597" s="32" t="str">
        <f>IFERROR(VLOOKUP($F$3&amp;A597,价格调整汇总!$A$3:$J$1326,10,0),"")</f>
        <v/>
      </c>
      <c r="H597" s="16"/>
    </row>
    <row r="598" spans="1:8" ht="26.1" customHeight="1">
      <c r="A598" s="10">
        <v>593</v>
      </c>
      <c r="B598" s="30" t="str">
        <f>IFERROR(VLOOKUP($F$3&amp;A598,价格调整汇总!$A$3:$J$1326,5,0),"")</f>
        <v/>
      </c>
      <c r="C598" s="30" t="str">
        <f>IFERROR(VLOOKUP($F$3&amp;A598,价格调整汇总!$A$3:$J$1326,6,0),"")</f>
        <v/>
      </c>
      <c r="D598" s="31" t="str">
        <f>IFERROR(VLOOKUP($F$3&amp;A598,价格调整汇总!$A$3:$J$1326,7,0),"")</f>
        <v/>
      </c>
      <c r="E598" s="30" t="str">
        <f>IFERROR(VLOOKUP($F$3&amp;A598,价格调整汇总!$A$3:$J$1326,8,0),"")</f>
        <v/>
      </c>
      <c r="F598" s="30" t="str">
        <f>IFERROR(VLOOKUP($F$3&amp;A598,价格调整汇总!$A$3:$J$1326,9,0),"")</f>
        <v/>
      </c>
      <c r="G598" s="32" t="str">
        <f>IFERROR(VLOOKUP($F$3&amp;A598,价格调整汇总!$A$3:$J$1326,10,0),"")</f>
        <v/>
      </c>
      <c r="H598" s="16"/>
    </row>
    <row r="599" spans="1:8" ht="26.1" customHeight="1" thickBot="1">
      <c r="A599" s="10"/>
      <c r="B599" s="17"/>
      <c r="C599" s="17"/>
      <c r="D599" s="17"/>
      <c r="E599" s="18"/>
      <c r="F599" s="19"/>
      <c r="G599" s="20"/>
      <c r="H599" s="21"/>
    </row>
    <row r="600" spans="1:8" ht="26.1" customHeight="1">
      <c r="A600" s="61" t="s">
        <v>1832</v>
      </c>
      <c r="B600" s="61"/>
      <c r="C600" s="61"/>
      <c r="D600" s="61"/>
      <c r="E600" s="61"/>
      <c r="F600" s="61"/>
      <c r="G600" s="62"/>
      <c r="H600" s="61"/>
    </row>
    <row r="601" spans="1:8" ht="25.5" customHeight="1">
      <c r="B601" s="22" t="s">
        <v>1833</v>
      </c>
      <c r="C601" s="28" t="str">
        <f>C3</f>
        <v>an</v>
      </c>
      <c r="D601" s="22"/>
      <c r="E601" s="52" t="s">
        <v>3268</v>
      </c>
      <c r="F601" s="52"/>
      <c r="G601" s="53"/>
      <c r="H601" s="52"/>
    </row>
    <row r="602" spans="1:8" ht="25.5" customHeight="1">
      <c r="A602" s="22"/>
      <c r="B602" s="22" t="s">
        <v>1834</v>
      </c>
      <c r="C602" s="23"/>
      <c r="D602" s="22"/>
      <c r="E602" s="52" t="s">
        <v>1834</v>
      </c>
      <c r="F602" s="52"/>
      <c r="G602" s="53"/>
      <c r="H602" s="52"/>
    </row>
    <row r="603" spans="1:8" ht="25.5" customHeight="1">
      <c r="B603" s="22" t="s">
        <v>1835</v>
      </c>
      <c r="C603" s="23"/>
      <c r="D603" s="22"/>
      <c r="E603" s="54" t="s">
        <v>1835</v>
      </c>
      <c r="F603" s="52"/>
      <c r="G603" s="53"/>
      <c r="H603" s="52"/>
    </row>
  </sheetData>
  <sheetProtection selectLockedCells="1"/>
  <autoFilter ref="A5:H598"/>
  <mergeCells count="9">
    <mergeCell ref="E602:H602"/>
    <mergeCell ref="E603:H603"/>
    <mergeCell ref="A1:H1"/>
    <mergeCell ref="D3:E3"/>
    <mergeCell ref="F3:G3"/>
    <mergeCell ref="A4:H4"/>
    <mergeCell ref="A600:H600"/>
    <mergeCell ref="E601:H601"/>
    <mergeCell ref="F2:H2"/>
  </mergeCells>
  <phoneticPr fontId="3" type="noConversion"/>
  <printOptions horizontalCentered="1"/>
  <pageMargins left="0.51180555555555596" right="0.51180555555555596" top="0.75138888888888899" bottom="0.75138888888888899" header="0.29861111111111099" footer="0.29861111111111099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价格调整汇总</vt:lpstr>
      <vt:lpstr>模板681018</vt:lpstr>
      <vt:lpstr>模板681018!Print_Area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walkinnet</cp:lastModifiedBy>
  <dcterms:created xsi:type="dcterms:W3CDTF">2019-08-05T01:17:07Z</dcterms:created>
  <dcterms:modified xsi:type="dcterms:W3CDTF">2019-08-09T10:13:29Z</dcterms:modified>
</cp:coreProperties>
</file>